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scritorio OCT 2023\Nueva carpeta\"/>
    </mc:Choice>
  </mc:AlternateContent>
  <xr:revisionPtr revIDLastSave="0" documentId="8_{0B22FBEA-F749-4B90-8427-610544227644}" xr6:coauthVersionLast="47" xr6:coauthVersionMax="47" xr10:uidLastSave="{00000000-0000-0000-0000-000000000000}"/>
  <bookViews>
    <workbookView xWindow="-120" yWindow="-120" windowWidth="29040" windowHeight="15840" tabRatio="929" firstSheet="2" activeTab="3" xr2:uid="{00000000-000D-0000-FFFF-FFFF00000000}"/>
  </bookViews>
  <sheets>
    <sheet name="Encabezados" sheetId="16" state="hidden" r:id="rId1"/>
    <sheet name="CAMPO DE FORMACIÓN PROFESIONAL" sheetId="33" r:id="rId2"/>
    <sheet name="CONVENIOS" sheetId="31" r:id="rId3"/>
    <sheet name="CAMP." sheetId="7" r:id="rId4"/>
    <sheet name="DIRECCIÓN GENERAL" sheetId="32" r:id="rId5"/>
    <sheet name="CALKINI" sheetId="3" r:id="rId6"/>
    <sheet name="CALAKMUL" sheetId="10" r:id="rId7"/>
    <sheet name="CANDELARIA" sheetId="6" r:id="rId8"/>
    <sheet name="CHAMPOTON" sheetId="4" r:id="rId9"/>
    <sheet name="CIUDAD DEL CARMEN" sheetId="9" r:id="rId10"/>
    <sheet name="ESCARCEGA" sheetId="5" r:id="rId11"/>
    <sheet name="A.M. HECELCHAKÁN" sheetId="15" r:id="rId12"/>
    <sheet name="A.M. HOPELCHÉN" sheetId="12" r:id="rId13"/>
    <sheet name="A.M. PALIZADA" sheetId="13" r:id="rId14"/>
    <sheet name="A.M. SEYBAPLAYA" sheetId="14" r:id="rId15"/>
    <sheet name="A.M. TENABO" sheetId="11" r:id="rId16"/>
  </sheets>
  <externalReferences>
    <externalReference r:id="rId17"/>
  </externalReferences>
  <definedNames>
    <definedName name="_xlnm._FilterDatabase" localSheetId="1" hidden="1">'CAMPO DE FORMACIÓN PROFESIONAL'!$A$8:$B$80</definedName>
    <definedName name="Administración">#REF!</definedName>
    <definedName name="_xlnm.Extract">'[1]DIR. U.C. A.M.'!#REF!</definedName>
    <definedName name="_xlnm.Print_Area" localSheetId="3">'CAMP.'!$A:$EB</definedName>
    <definedName name="_xlnm.Print_Area" localSheetId="1">'CAMPO DE FORMACIÓN PROFESIONAL'!$A$1:$B$80</definedName>
    <definedName name="_xlnm.Print_Area" localSheetId="2">CONVENIOS!$A$1:$AC$41</definedName>
    <definedName name="_xlnm.Criteria">'[1]DIR. U.C. A.M.'!#REF!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3" l="1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W10" i="31" l="1"/>
  <c r="X10" i="31"/>
  <c r="Y10" i="31"/>
  <c r="Z10" i="31"/>
  <c r="AA10" i="31"/>
  <c r="AB10" i="31"/>
  <c r="X77" i="12"/>
  <c r="Y77" i="12"/>
  <c r="Z77" i="12"/>
  <c r="Z76" i="12"/>
  <c r="Y76" i="12"/>
  <c r="X76" i="12"/>
  <c r="Z75" i="12"/>
  <c r="Y75" i="12"/>
  <c r="X75" i="12"/>
  <c r="Z74" i="12"/>
  <c r="Y74" i="12"/>
  <c r="X74" i="12"/>
  <c r="Z73" i="12"/>
  <c r="Y73" i="12"/>
  <c r="X73" i="12"/>
  <c r="Z72" i="12"/>
  <c r="Y72" i="12"/>
  <c r="X72" i="12"/>
  <c r="Z71" i="12"/>
  <c r="Y71" i="12"/>
  <c r="X71" i="12"/>
  <c r="Z70" i="12"/>
  <c r="Y70" i="12"/>
  <c r="X70" i="12"/>
  <c r="Z69" i="12"/>
  <c r="Y69" i="12"/>
  <c r="X69" i="12"/>
  <c r="Z68" i="12"/>
  <c r="Y68" i="12"/>
  <c r="X68" i="12"/>
  <c r="Z67" i="12"/>
  <c r="Y67" i="12"/>
  <c r="X67" i="12"/>
  <c r="Z66" i="12"/>
  <c r="Y66" i="12"/>
  <c r="X66" i="12"/>
  <c r="Z65" i="12"/>
  <c r="Y65" i="12"/>
  <c r="X65" i="12"/>
  <c r="Z64" i="12"/>
  <c r="Y64" i="12"/>
  <c r="X64" i="12"/>
  <c r="Z63" i="12"/>
  <c r="Y63" i="12"/>
  <c r="X63" i="12"/>
  <c r="Z62" i="12"/>
  <c r="Y62" i="12"/>
  <c r="X62" i="12"/>
  <c r="Z61" i="12"/>
  <c r="Y61" i="12"/>
  <c r="X61" i="12"/>
  <c r="Z60" i="12"/>
  <c r="Y60" i="12"/>
  <c r="X60" i="12"/>
  <c r="Z59" i="12"/>
  <c r="Y59" i="12"/>
  <c r="X59" i="12"/>
  <c r="Z58" i="12"/>
  <c r="Y58" i="12"/>
  <c r="X58" i="12"/>
  <c r="Z57" i="12"/>
  <c r="Y57" i="12"/>
  <c r="X57" i="12"/>
  <c r="Z56" i="12"/>
  <c r="Y56" i="12"/>
  <c r="X56" i="12"/>
  <c r="Z55" i="12"/>
  <c r="Y55" i="12"/>
  <c r="X55" i="12"/>
  <c r="Z54" i="12"/>
  <c r="Y54" i="12"/>
  <c r="X54" i="12"/>
  <c r="Z53" i="12"/>
  <c r="Y53" i="12"/>
  <c r="X53" i="12"/>
  <c r="Z52" i="12"/>
  <c r="Y52" i="12"/>
  <c r="X52" i="12"/>
  <c r="Z51" i="12"/>
  <c r="Y51" i="12"/>
  <c r="X51" i="12"/>
  <c r="Z50" i="12"/>
  <c r="Y50" i="12"/>
  <c r="X50" i="12"/>
  <c r="Z49" i="12"/>
  <c r="Y49" i="12"/>
  <c r="X49" i="12"/>
  <c r="Z48" i="12"/>
  <c r="Y48" i="12"/>
  <c r="X48" i="12"/>
  <c r="Z47" i="12"/>
  <c r="Y47" i="12"/>
  <c r="X47" i="12"/>
  <c r="Z46" i="12"/>
  <c r="Y46" i="12"/>
  <c r="X46" i="12"/>
  <c r="Z45" i="12"/>
  <c r="Y45" i="12"/>
  <c r="X45" i="12"/>
  <c r="Z44" i="12"/>
  <c r="Y44" i="12"/>
  <c r="X44" i="12"/>
  <c r="Z43" i="12"/>
  <c r="Y43" i="12"/>
  <c r="X43" i="12"/>
  <c r="X135" i="5"/>
  <c r="Y135" i="5"/>
  <c r="Z135" i="5"/>
  <c r="X136" i="5"/>
  <c r="Y136" i="5"/>
  <c r="Z136" i="5"/>
  <c r="X137" i="5"/>
  <c r="Y137" i="5"/>
  <c r="Z137" i="5"/>
  <c r="X138" i="5"/>
  <c r="Y138" i="5"/>
  <c r="Z138" i="5"/>
  <c r="X139" i="5"/>
  <c r="Y139" i="5"/>
  <c r="Z139" i="5"/>
  <c r="X140" i="5"/>
  <c r="Y140" i="5"/>
  <c r="Z140" i="5"/>
  <c r="X141" i="5"/>
  <c r="Y141" i="5"/>
  <c r="Z141" i="5"/>
  <c r="X142" i="5"/>
  <c r="Y142" i="5"/>
  <c r="Z142" i="5"/>
  <c r="X143" i="5"/>
  <c r="Y143" i="5"/>
  <c r="Z143" i="5"/>
  <c r="X144" i="5"/>
  <c r="Y144" i="5"/>
  <c r="Z144" i="5"/>
  <c r="X145" i="5"/>
  <c r="Y145" i="5"/>
  <c r="Z145" i="5"/>
  <c r="X146" i="5"/>
  <c r="Y146" i="5"/>
  <c r="Z146" i="5"/>
  <c r="X147" i="5"/>
  <c r="Y147" i="5"/>
  <c r="Z147" i="5"/>
  <c r="X148" i="5"/>
  <c r="Y148" i="5"/>
  <c r="Z148" i="5"/>
  <c r="X149" i="5"/>
  <c r="Y149" i="5"/>
  <c r="Z149" i="5"/>
  <c r="X150" i="5"/>
  <c r="Y150" i="5"/>
  <c r="Z150" i="5"/>
  <c r="X151" i="5"/>
  <c r="Y151" i="5"/>
  <c r="Z151" i="5"/>
  <c r="X152" i="5"/>
  <c r="Y152" i="5"/>
  <c r="Z152" i="5"/>
  <c r="X153" i="5"/>
  <c r="Y153" i="5"/>
  <c r="Z153" i="5"/>
  <c r="X154" i="5"/>
  <c r="Y154" i="5"/>
  <c r="Z154" i="5"/>
  <c r="X155" i="5"/>
  <c r="Y155" i="5"/>
  <c r="Z155" i="5"/>
  <c r="X156" i="5"/>
  <c r="Y156" i="5"/>
  <c r="Z156" i="5"/>
  <c r="X157" i="5"/>
  <c r="Y157" i="5"/>
  <c r="Z157" i="5"/>
  <c r="X158" i="5"/>
  <c r="Y158" i="5"/>
  <c r="Z158" i="5"/>
  <c r="X159" i="5"/>
  <c r="Y159" i="5"/>
  <c r="Z159" i="5"/>
  <c r="X160" i="5"/>
  <c r="Y160" i="5"/>
  <c r="Z160" i="5"/>
  <c r="X161" i="5"/>
  <c r="Y161" i="5"/>
  <c r="Z161" i="5"/>
  <c r="X162" i="5"/>
  <c r="Y162" i="5"/>
  <c r="Z162" i="5"/>
  <c r="X163" i="5"/>
  <c r="Y163" i="5"/>
  <c r="Z163" i="5"/>
  <c r="X164" i="5"/>
  <c r="Y164" i="5"/>
  <c r="Z164" i="5"/>
  <c r="X165" i="5"/>
  <c r="Y165" i="5"/>
  <c r="Z165" i="5"/>
  <c r="X166" i="5"/>
  <c r="Y166" i="5"/>
  <c r="Z166" i="5"/>
  <c r="X167" i="5"/>
  <c r="Y167" i="5"/>
  <c r="Z167" i="5"/>
  <c r="X168" i="5"/>
  <c r="Y168" i="5"/>
  <c r="Z168" i="5"/>
  <c r="X169" i="5"/>
  <c r="Y169" i="5"/>
  <c r="Z169" i="5"/>
  <c r="X170" i="5"/>
  <c r="Y170" i="5"/>
  <c r="Z170" i="5"/>
  <c r="X171" i="5"/>
  <c r="Y171" i="5"/>
  <c r="Z171" i="5"/>
  <c r="X172" i="5"/>
  <c r="Y172" i="5"/>
  <c r="Z172" i="5"/>
  <c r="X173" i="5"/>
  <c r="Y173" i="5"/>
  <c r="Z173" i="5"/>
  <c r="X174" i="5"/>
  <c r="Y174" i="5"/>
  <c r="Z174" i="5"/>
  <c r="X175" i="5"/>
  <c r="Y175" i="5"/>
  <c r="Z175" i="5"/>
  <c r="X176" i="5"/>
  <c r="Y176" i="5"/>
  <c r="Z176" i="5"/>
  <c r="X177" i="5"/>
  <c r="Y177" i="5"/>
  <c r="Z177" i="5"/>
  <c r="X178" i="5"/>
  <c r="Y178" i="5"/>
  <c r="Z178" i="5"/>
  <c r="X179" i="5"/>
  <c r="Y179" i="5"/>
  <c r="Z179" i="5"/>
  <c r="X180" i="5"/>
  <c r="Y180" i="5"/>
  <c r="Z180" i="5"/>
  <c r="X181" i="5"/>
  <c r="Y181" i="5"/>
  <c r="Z181" i="5"/>
  <c r="X182" i="5"/>
  <c r="Y182" i="5"/>
  <c r="Z182" i="5"/>
  <c r="X183" i="5"/>
  <c r="Y183" i="5"/>
  <c r="Z183" i="5"/>
  <c r="Z134" i="5"/>
  <c r="Y134" i="5"/>
  <c r="X134" i="5"/>
  <c r="X44" i="9"/>
  <c r="Y44" i="9"/>
  <c r="Z44" i="9"/>
  <c r="X45" i="9"/>
  <c r="Y45" i="9"/>
  <c r="Z45" i="9"/>
  <c r="X46" i="9"/>
  <c r="Y46" i="9"/>
  <c r="Z46" i="9"/>
  <c r="X47" i="9"/>
  <c r="Y47" i="9"/>
  <c r="Z47" i="9"/>
  <c r="X48" i="9"/>
  <c r="Y48" i="9"/>
  <c r="Z48" i="9"/>
  <c r="X49" i="9"/>
  <c r="Y49" i="9"/>
  <c r="Z49" i="9"/>
  <c r="X50" i="9"/>
  <c r="Y50" i="9"/>
  <c r="Z50" i="9"/>
  <c r="X51" i="9"/>
  <c r="Y51" i="9"/>
  <c r="Z51" i="9"/>
  <c r="X52" i="9"/>
  <c r="Y52" i="9"/>
  <c r="Z52" i="9"/>
  <c r="X53" i="9"/>
  <c r="Y53" i="9"/>
  <c r="Z53" i="9"/>
  <c r="X54" i="9"/>
  <c r="Y54" i="9"/>
  <c r="Z54" i="9"/>
  <c r="X55" i="9"/>
  <c r="Y55" i="9"/>
  <c r="Z55" i="9"/>
  <c r="X56" i="9"/>
  <c r="Y56" i="9"/>
  <c r="Z56" i="9"/>
  <c r="X57" i="9"/>
  <c r="Y57" i="9"/>
  <c r="Z57" i="9"/>
  <c r="X58" i="9"/>
  <c r="Y58" i="9"/>
  <c r="Z58" i="9"/>
  <c r="X59" i="9"/>
  <c r="Y59" i="9"/>
  <c r="Z59" i="9"/>
  <c r="X60" i="9"/>
  <c r="Y60" i="9"/>
  <c r="Z60" i="9"/>
  <c r="X61" i="9"/>
  <c r="Y61" i="9"/>
  <c r="Z61" i="9"/>
  <c r="X62" i="9"/>
  <c r="Y62" i="9"/>
  <c r="Z62" i="9"/>
  <c r="X63" i="9"/>
  <c r="Y63" i="9"/>
  <c r="Z63" i="9"/>
  <c r="X64" i="9"/>
  <c r="Y64" i="9"/>
  <c r="Z64" i="9"/>
  <c r="X65" i="9"/>
  <c r="Y65" i="9"/>
  <c r="Z65" i="9"/>
  <c r="X66" i="9"/>
  <c r="Y66" i="9"/>
  <c r="Z66" i="9"/>
  <c r="X67" i="9"/>
  <c r="Y67" i="9"/>
  <c r="Z67" i="9"/>
  <c r="X68" i="9"/>
  <c r="Y68" i="9"/>
  <c r="Z68" i="9"/>
  <c r="X69" i="9"/>
  <c r="Y69" i="9"/>
  <c r="Z69" i="9"/>
  <c r="X70" i="9"/>
  <c r="Y70" i="9"/>
  <c r="Z70" i="9"/>
  <c r="X71" i="9"/>
  <c r="Y71" i="9"/>
  <c r="Z71" i="9"/>
  <c r="X72" i="9"/>
  <c r="Y72" i="9"/>
  <c r="Z72" i="9"/>
  <c r="X73" i="9"/>
  <c r="Y73" i="9"/>
  <c r="Z73" i="9"/>
  <c r="X74" i="9"/>
  <c r="Y74" i="9"/>
  <c r="Z74" i="9"/>
  <c r="X75" i="9"/>
  <c r="Y75" i="9"/>
  <c r="Z75" i="9"/>
  <c r="X76" i="9"/>
  <c r="Y76" i="9"/>
  <c r="Z76" i="9"/>
  <c r="X77" i="9"/>
  <c r="Y77" i="9"/>
  <c r="Z77" i="9"/>
  <c r="X78" i="9"/>
  <c r="Y78" i="9"/>
  <c r="Z78" i="9"/>
  <c r="X79" i="9"/>
  <c r="Y79" i="9"/>
  <c r="Z79" i="9"/>
  <c r="X80" i="9"/>
  <c r="Y80" i="9"/>
  <c r="Z80" i="9"/>
  <c r="X81" i="9"/>
  <c r="Y81" i="9"/>
  <c r="Z81" i="9"/>
  <c r="X82" i="9"/>
  <c r="Y82" i="9"/>
  <c r="Z82" i="9"/>
  <c r="X83" i="9"/>
  <c r="Y83" i="9"/>
  <c r="Z83" i="9"/>
  <c r="X84" i="9"/>
  <c r="Y84" i="9"/>
  <c r="Z84" i="9"/>
  <c r="X85" i="9"/>
  <c r="Y85" i="9"/>
  <c r="Z85" i="9"/>
  <c r="X86" i="9"/>
  <c r="Y86" i="9"/>
  <c r="Z86" i="9"/>
  <c r="X87" i="9"/>
  <c r="Y87" i="9"/>
  <c r="Z87" i="9"/>
  <c r="X88" i="9"/>
  <c r="Y88" i="9"/>
  <c r="Z88" i="9"/>
  <c r="X89" i="9"/>
  <c r="Y89" i="9"/>
  <c r="Z89" i="9"/>
  <c r="X90" i="9"/>
  <c r="Y90" i="9"/>
  <c r="Z90" i="9"/>
  <c r="X91" i="9"/>
  <c r="Y91" i="9"/>
  <c r="Z91" i="9"/>
  <c r="X92" i="9"/>
  <c r="Y92" i="9"/>
  <c r="Z92" i="9"/>
  <c r="X93" i="9"/>
  <c r="Y93" i="9"/>
  <c r="Z93" i="9"/>
  <c r="X94" i="9"/>
  <c r="Y94" i="9"/>
  <c r="Z94" i="9"/>
  <c r="X95" i="9"/>
  <c r="Y95" i="9"/>
  <c r="Z95" i="9"/>
  <c r="X96" i="9"/>
  <c r="Y96" i="9"/>
  <c r="Z96" i="9"/>
  <c r="X97" i="9"/>
  <c r="Y97" i="9"/>
  <c r="Z97" i="9"/>
  <c r="X98" i="9"/>
  <c r="Y98" i="9"/>
  <c r="Z98" i="9"/>
  <c r="X99" i="9"/>
  <c r="Y99" i="9"/>
  <c r="Z99" i="9"/>
  <c r="X100" i="9"/>
  <c r="Y100" i="9"/>
  <c r="Z100" i="9"/>
  <c r="X101" i="9"/>
  <c r="Y101" i="9"/>
  <c r="Z101" i="9"/>
  <c r="X102" i="9"/>
  <c r="Y102" i="9"/>
  <c r="Z102" i="9"/>
  <c r="X103" i="9"/>
  <c r="Y103" i="9"/>
  <c r="Z103" i="9"/>
  <c r="X104" i="9"/>
  <c r="Y104" i="9"/>
  <c r="Z104" i="9"/>
  <c r="X105" i="9"/>
  <c r="Y105" i="9"/>
  <c r="Z105" i="9"/>
  <c r="X106" i="9"/>
  <c r="Y106" i="9"/>
  <c r="Z106" i="9"/>
  <c r="X107" i="9"/>
  <c r="Y107" i="9"/>
  <c r="Z107" i="9"/>
  <c r="X108" i="9"/>
  <c r="Y108" i="9"/>
  <c r="Z108" i="9"/>
  <c r="X109" i="9"/>
  <c r="Y109" i="9"/>
  <c r="Z109" i="9"/>
  <c r="X110" i="9"/>
  <c r="Y110" i="9"/>
  <c r="Z110" i="9"/>
  <c r="X111" i="9"/>
  <c r="Y111" i="9"/>
  <c r="Z111" i="9"/>
  <c r="X112" i="9"/>
  <c r="Y112" i="9"/>
  <c r="Z112" i="9"/>
  <c r="X113" i="9"/>
  <c r="Y113" i="9"/>
  <c r="Z113" i="9"/>
  <c r="Z43" i="9"/>
  <c r="Y43" i="9"/>
  <c r="X43" i="9"/>
  <c r="Z130" i="6"/>
  <c r="X125" i="6"/>
  <c r="Y125" i="6"/>
  <c r="Z125" i="6"/>
  <c r="X126" i="6"/>
  <c r="Y126" i="6"/>
  <c r="Z126" i="6"/>
  <c r="X127" i="6"/>
  <c r="Y127" i="6"/>
  <c r="Z127" i="6"/>
  <c r="X128" i="6"/>
  <c r="Y128" i="6"/>
  <c r="Z128" i="6"/>
  <c r="X129" i="6"/>
  <c r="Y129" i="6"/>
  <c r="Z129" i="6"/>
  <c r="X130" i="6"/>
  <c r="Y130" i="6"/>
  <c r="X131" i="6"/>
  <c r="Y131" i="6"/>
  <c r="Z131" i="6"/>
  <c r="X132" i="6"/>
  <c r="Y132" i="6"/>
  <c r="Z132" i="6"/>
  <c r="X133" i="6"/>
  <c r="Y133" i="6"/>
  <c r="Z133" i="6"/>
  <c r="X134" i="6"/>
  <c r="Y134" i="6"/>
  <c r="Z134" i="6"/>
  <c r="X135" i="6"/>
  <c r="Y135" i="6"/>
  <c r="Z135" i="6"/>
  <c r="X136" i="6"/>
  <c r="Y136" i="6"/>
  <c r="Z136" i="6"/>
  <c r="X137" i="6"/>
  <c r="Y137" i="6"/>
  <c r="Z137" i="6"/>
  <c r="X138" i="6"/>
  <c r="Y138" i="6"/>
  <c r="Z138" i="6"/>
  <c r="X139" i="6"/>
  <c r="Y139" i="6"/>
  <c r="Z139" i="6"/>
  <c r="X140" i="6"/>
  <c r="Y140" i="6"/>
  <c r="Z140" i="6"/>
  <c r="X141" i="6"/>
  <c r="Y141" i="6"/>
  <c r="Z141" i="6"/>
  <c r="X142" i="6"/>
  <c r="Y142" i="6"/>
  <c r="Z142" i="6"/>
  <c r="X143" i="6"/>
  <c r="Y143" i="6"/>
  <c r="Z143" i="6"/>
  <c r="X144" i="6"/>
  <c r="Y144" i="6"/>
  <c r="Z144" i="6"/>
  <c r="X145" i="6"/>
  <c r="Y145" i="6"/>
  <c r="Z145" i="6"/>
  <c r="X146" i="6"/>
  <c r="Y146" i="6"/>
  <c r="Z146" i="6"/>
  <c r="X147" i="6"/>
  <c r="Y147" i="6"/>
  <c r="Z147" i="6"/>
  <c r="X148" i="6"/>
  <c r="Y148" i="6"/>
  <c r="Z148" i="6"/>
  <c r="X149" i="6"/>
  <c r="Y149" i="6"/>
  <c r="Z149" i="6"/>
  <c r="X150" i="6"/>
  <c r="Y150" i="6"/>
  <c r="Z150" i="6"/>
  <c r="X151" i="6"/>
  <c r="Y151" i="6"/>
  <c r="Z151" i="6"/>
  <c r="X152" i="6"/>
  <c r="Y152" i="6"/>
  <c r="Z152" i="6"/>
  <c r="X153" i="6"/>
  <c r="Y153" i="6"/>
  <c r="Z153" i="6"/>
  <c r="X154" i="6"/>
  <c r="Y154" i="6"/>
  <c r="Z154" i="6"/>
  <c r="X155" i="6"/>
  <c r="Y155" i="6"/>
  <c r="Z155" i="6"/>
  <c r="X156" i="6"/>
  <c r="Y156" i="6"/>
  <c r="Z156" i="6"/>
  <c r="X157" i="6"/>
  <c r="Y157" i="6"/>
  <c r="Z157" i="6"/>
  <c r="X158" i="6"/>
  <c r="Y158" i="6"/>
  <c r="Z158" i="6"/>
  <c r="X159" i="6"/>
  <c r="Y159" i="6"/>
  <c r="Z159" i="6"/>
  <c r="X160" i="6"/>
  <c r="Y160" i="6"/>
  <c r="Z160" i="6"/>
  <c r="X161" i="6"/>
  <c r="Y161" i="6"/>
  <c r="Z161" i="6"/>
  <c r="X162" i="6"/>
  <c r="Y162" i="6"/>
  <c r="Z162" i="6"/>
  <c r="X163" i="6"/>
  <c r="Y163" i="6"/>
  <c r="Z163" i="6"/>
  <c r="X164" i="6"/>
  <c r="Y164" i="6"/>
  <c r="Z164" i="6"/>
  <c r="X165" i="6"/>
  <c r="Y165" i="6"/>
  <c r="Z165" i="6"/>
  <c r="X166" i="6"/>
  <c r="Y166" i="6"/>
  <c r="Z166" i="6"/>
  <c r="X167" i="6"/>
  <c r="Y167" i="6"/>
  <c r="Z167" i="6"/>
  <c r="X168" i="6"/>
  <c r="Y168" i="6"/>
  <c r="Z168" i="6"/>
  <c r="X169" i="6"/>
  <c r="Y169" i="6"/>
  <c r="Z169" i="6"/>
  <c r="X170" i="6"/>
  <c r="Y170" i="6"/>
  <c r="Z170" i="6"/>
  <c r="X171" i="6"/>
  <c r="Y171" i="6"/>
  <c r="Z171" i="6"/>
  <c r="X172" i="6"/>
  <c r="Y172" i="6"/>
  <c r="Z172" i="6"/>
  <c r="X173" i="6"/>
  <c r="Y173" i="6"/>
  <c r="Z173" i="6"/>
  <c r="X174" i="6"/>
  <c r="Y174" i="6"/>
  <c r="Z174" i="6"/>
  <c r="Z124" i="6"/>
  <c r="Y124" i="6"/>
  <c r="X124" i="6"/>
  <c r="X160" i="3" l="1"/>
  <c r="Y160" i="3"/>
  <c r="Z160" i="3"/>
  <c r="X161" i="3"/>
  <c r="Y161" i="3"/>
  <c r="Z161" i="3"/>
  <c r="X162" i="3"/>
  <c r="Y162" i="3"/>
  <c r="Z162" i="3"/>
  <c r="X163" i="3"/>
  <c r="Y163" i="3"/>
  <c r="Z163" i="3"/>
  <c r="X164" i="3"/>
  <c r="Y164" i="3"/>
  <c r="Z164" i="3"/>
  <c r="X165" i="3"/>
  <c r="Y165" i="3"/>
  <c r="Z165" i="3"/>
  <c r="X166" i="3"/>
  <c r="Y166" i="3"/>
  <c r="Z166" i="3"/>
  <c r="X167" i="3"/>
  <c r="Y167" i="3"/>
  <c r="Z167" i="3"/>
  <c r="X168" i="3"/>
  <c r="Y168" i="3"/>
  <c r="Z168" i="3"/>
  <c r="X169" i="3"/>
  <c r="Y169" i="3"/>
  <c r="Z169" i="3"/>
  <c r="X170" i="3"/>
  <c r="Y170" i="3"/>
  <c r="Z170" i="3"/>
  <c r="X171" i="3"/>
  <c r="Y171" i="3"/>
  <c r="Z171" i="3"/>
  <c r="X172" i="3"/>
  <c r="Y172" i="3"/>
  <c r="Z172" i="3"/>
  <c r="X173" i="3"/>
  <c r="Y173" i="3"/>
  <c r="Z173" i="3"/>
  <c r="X174" i="3"/>
  <c r="Y174" i="3"/>
  <c r="Z174" i="3"/>
  <c r="X175" i="3"/>
  <c r="Y175" i="3"/>
  <c r="Z175" i="3"/>
  <c r="X176" i="3"/>
  <c r="Y176" i="3"/>
  <c r="Z176" i="3"/>
  <c r="X177" i="3"/>
  <c r="Y177" i="3"/>
  <c r="Z177" i="3"/>
  <c r="X178" i="3"/>
  <c r="Y178" i="3"/>
  <c r="Z178" i="3"/>
  <c r="X179" i="3"/>
  <c r="Y179" i="3"/>
  <c r="Z179" i="3"/>
  <c r="X180" i="3"/>
  <c r="Y180" i="3"/>
  <c r="Z180" i="3"/>
  <c r="X181" i="3"/>
  <c r="Y181" i="3"/>
  <c r="Z181" i="3"/>
  <c r="X182" i="3"/>
  <c r="Y182" i="3"/>
  <c r="Z182" i="3"/>
  <c r="X183" i="3"/>
  <c r="Y183" i="3"/>
  <c r="Z183" i="3"/>
  <c r="X184" i="3"/>
  <c r="Y184" i="3"/>
  <c r="Z184" i="3"/>
  <c r="X185" i="3"/>
  <c r="Y185" i="3"/>
  <c r="Z185" i="3"/>
  <c r="X186" i="3"/>
  <c r="Y186" i="3"/>
  <c r="Z186" i="3"/>
  <c r="X187" i="3"/>
  <c r="Y187" i="3"/>
  <c r="Z187" i="3"/>
  <c r="X188" i="3"/>
  <c r="Y188" i="3"/>
  <c r="Z188" i="3"/>
  <c r="X189" i="3"/>
  <c r="Y189" i="3"/>
  <c r="Z189" i="3"/>
  <c r="X190" i="3"/>
  <c r="Y190" i="3"/>
  <c r="Z190" i="3"/>
  <c r="X191" i="3"/>
  <c r="Y191" i="3"/>
  <c r="Z191" i="3"/>
  <c r="X192" i="3"/>
  <c r="Y192" i="3"/>
  <c r="Z192" i="3"/>
  <c r="X193" i="3"/>
  <c r="Y193" i="3"/>
  <c r="Z193" i="3"/>
  <c r="X194" i="3"/>
  <c r="Y194" i="3"/>
  <c r="Z194" i="3"/>
  <c r="X195" i="3"/>
  <c r="Y195" i="3"/>
  <c r="Z195" i="3"/>
  <c r="X196" i="3"/>
  <c r="Y196" i="3"/>
  <c r="Z196" i="3"/>
  <c r="X197" i="3"/>
  <c r="Y197" i="3"/>
  <c r="Z197" i="3"/>
  <c r="X198" i="3"/>
  <c r="Y198" i="3"/>
  <c r="Z198" i="3"/>
  <c r="X199" i="3"/>
  <c r="Y199" i="3"/>
  <c r="Z199" i="3"/>
  <c r="X200" i="3"/>
  <c r="Y200" i="3"/>
  <c r="Z200" i="3"/>
  <c r="X201" i="3"/>
  <c r="Y201" i="3"/>
  <c r="Z201" i="3"/>
  <c r="X202" i="3"/>
  <c r="Y202" i="3"/>
  <c r="Z202" i="3"/>
  <c r="X203" i="3"/>
  <c r="Y203" i="3"/>
  <c r="Z203" i="3"/>
  <c r="X204" i="3"/>
  <c r="Y204" i="3"/>
  <c r="Z204" i="3"/>
  <c r="X205" i="3"/>
  <c r="Y205" i="3"/>
  <c r="Z205" i="3"/>
  <c r="X206" i="3"/>
  <c r="Y206" i="3"/>
  <c r="Z206" i="3"/>
  <c r="X207" i="3"/>
  <c r="Y207" i="3"/>
  <c r="Z207" i="3"/>
  <c r="X208" i="3"/>
  <c r="Y208" i="3"/>
  <c r="Z208" i="3"/>
  <c r="X209" i="3"/>
  <c r="Y209" i="3"/>
  <c r="Z209" i="3"/>
  <c r="X210" i="3"/>
  <c r="Y210" i="3"/>
  <c r="Z210" i="3"/>
  <c r="X211" i="3"/>
  <c r="Y211" i="3"/>
  <c r="Z211" i="3"/>
  <c r="Z159" i="3"/>
  <c r="Y159" i="3"/>
  <c r="X159" i="3"/>
  <c r="AS36" i="11"/>
  <c r="AR36" i="11"/>
  <c r="AQ36" i="11"/>
  <c r="AP36" i="11"/>
  <c r="AO36" i="11"/>
  <c r="AO38" i="11" s="1"/>
  <c r="BJ24" i="7" s="1"/>
  <c r="AN36" i="11"/>
  <c r="AM36" i="11"/>
  <c r="AM38" i="11" s="1"/>
  <c r="BH24" i="7" s="1"/>
  <c r="AL36" i="11"/>
  <c r="AK36" i="11"/>
  <c r="AJ36" i="11"/>
  <c r="AI36" i="11"/>
  <c r="AH36" i="11"/>
  <c r="AH38" i="11" s="1"/>
  <c r="BC24" i="7" s="1"/>
  <c r="AG36" i="11"/>
  <c r="AE36" i="11"/>
  <c r="AD36" i="11"/>
  <c r="AC36" i="11"/>
  <c r="AB36" i="11"/>
  <c r="AA36" i="11"/>
  <c r="Z36" i="11"/>
  <c r="Z38" i="11" s="1"/>
  <c r="AA24" i="7" s="1"/>
  <c r="Y36" i="11"/>
  <c r="X36" i="11"/>
  <c r="W36" i="11"/>
  <c r="V36" i="11"/>
  <c r="U36" i="11"/>
  <c r="T36" i="11"/>
  <c r="S36" i="11"/>
  <c r="S38" i="11" s="1"/>
  <c r="T24" i="7" s="1"/>
  <c r="R36" i="11"/>
  <c r="Q36" i="11"/>
  <c r="P36" i="11"/>
  <c r="O36" i="11"/>
  <c r="N36" i="11"/>
  <c r="M36" i="11"/>
  <c r="L36" i="11"/>
  <c r="K36" i="11"/>
  <c r="J36" i="11"/>
  <c r="J38" i="11" s="1"/>
  <c r="K24" i="7" s="1"/>
  <c r="I36" i="11"/>
  <c r="H36" i="11"/>
  <c r="G36" i="11"/>
  <c r="F36" i="11"/>
  <c r="E36" i="11"/>
  <c r="AS29" i="11"/>
  <c r="AR29" i="11"/>
  <c r="AQ29" i="11"/>
  <c r="AQ38" i="11" s="1"/>
  <c r="BL24" i="7" s="1"/>
  <c r="AP29" i="11"/>
  <c r="AO29" i="11"/>
  <c r="AN29" i="11"/>
  <c r="AM29" i="11"/>
  <c r="AL29" i="11"/>
  <c r="AK29" i="11"/>
  <c r="AJ29" i="11"/>
  <c r="AI29" i="11"/>
  <c r="AI38" i="11" s="1"/>
  <c r="BD24" i="7" s="1"/>
  <c r="AH29" i="11"/>
  <c r="AG29" i="11"/>
  <c r="AE29" i="11"/>
  <c r="AD29" i="11"/>
  <c r="AC29" i="11"/>
  <c r="AB29" i="11"/>
  <c r="AB38" i="11" s="1"/>
  <c r="AA29" i="11"/>
  <c r="Z29" i="11"/>
  <c r="Y29" i="11"/>
  <c r="X29" i="11"/>
  <c r="W29" i="11"/>
  <c r="V29" i="11"/>
  <c r="U29" i="11"/>
  <c r="T29" i="11"/>
  <c r="T38" i="11" s="1"/>
  <c r="U24" i="7" s="1"/>
  <c r="S29" i="11"/>
  <c r="R29" i="11"/>
  <c r="R38" i="11" s="1"/>
  <c r="S24" i="7" s="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AS36" i="14"/>
  <c r="AR36" i="14"/>
  <c r="AQ36" i="14"/>
  <c r="AP36" i="14"/>
  <c r="AO36" i="14"/>
  <c r="AN36" i="14"/>
  <c r="AM36" i="14"/>
  <c r="AL36" i="14"/>
  <c r="AK36" i="14"/>
  <c r="AK38" i="14" s="1"/>
  <c r="BF23" i="7" s="1"/>
  <c r="AJ36" i="14"/>
  <c r="AI36" i="14"/>
  <c r="AH36" i="14"/>
  <c r="AG36" i="14"/>
  <c r="AE36" i="14"/>
  <c r="AD36" i="14"/>
  <c r="AC36" i="14"/>
  <c r="AB36" i="14"/>
  <c r="AB38" i="14" s="1"/>
  <c r="AC23" i="7" s="1"/>
  <c r="AA36" i="14"/>
  <c r="Z36" i="14"/>
  <c r="Y36" i="14"/>
  <c r="X36" i="14"/>
  <c r="W36" i="14"/>
  <c r="V36" i="14"/>
  <c r="U36" i="14"/>
  <c r="T36" i="14"/>
  <c r="T38" i="14" s="1"/>
  <c r="U23" i="7" s="1"/>
  <c r="S36" i="14"/>
  <c r="R36" i="14"/>
  <c r="Q36" i="14"/>
  <c r="P36" i="14"/>
  <c r="O36" i="14"/>
  <c r="N36" i="14"/>
  <c r="M36" i="14"/>
  <c r="L36" i="14"/>
  <c r="L38" i="14" s="1"/>
  <c r="M23" i="7" s="1"/>
  <c r="K36" i="14"/>
  <c r="J36" i="14"/>
  <c r="I36" i="14"/>
  <c r="H36" i="14"/>
  <c r="G36" i="14"/>
  <c r="F36" i="14"/>
  <c r="E36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AS36" i="13"/>
  <c r="AR36" i="13"/>
  <c r="AR38" i="13"/>
  <c r="BM22" i="7" s="1"/>
  <c r="AQ36" i="13"/>
  <c r="AP36" i="13"/>
  <c r="AO36" i="13"/>
  <c r="AN36" i="13"/>
  <c r="AM36" i="13"/>
  <c r="AL36" i="13"/>
  <c r="AK36" i="13"/>
  <c r="AK38" i="13" s="1"/>
  <c r="BF22" i="7" s="1"/>
  <c r="AJ36" i="13"/>
  <c r="AJ38" i="13" s="1"/>
  <c r="BE22" i="7" s="1"/>
  <c r="AI36" i="13"/>
  <c r="AH36" i="13"/>
  <c r="AG36" i="13"/>
  <c r="AE36" i="13"/>
  <c r="AD36" i="13"/>
  <c r="AD38" i="13" s="1"/>
  <c r="AC36" i="13"/>
  <c r="AB36" i="13"/>
  <c r="AA36" i="13"/>
  <c r="AA38" i="13" s="1"/>
  <c r="Z36" i="13"/>
  <c r="Y36" i="13"/>
  <c r="Y38" i="13" s="1"/>
  <c r="Z22" i="7" s="1"/>
  <c r="X36" i="13"/>
  <c r="X38" i="13" s="1"/>
  <c r="Y22" i="7" s="1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K38" i="13" s="1"/>
  <c r="L22" i="7" s="1"/>
  <c r="J36" i="13"/>
  <c r="I36" i="13"/>
  <c r="H36" i="13"/>
  <c r="G36" i="13"/>
  <c r="F36" i="13"/>
  <c r="E36" i="13"/>
  <c r="AS29" i="13"/>
  <c r="AR29" i="13"/>
  <c r="AQ29" i="13"/>
  <c r="AP29" i="13"/>
  <c r="AP38" i="13" s="1"/>
  <c r="BK22" i="7" s="1"/>
  <c r="AO29" i="13"/>
  <c r="AN29" i="13"/>
  <c r="AM29" i="13"/>
  <c r="AL29" i="13"/>
  <c r="AK29" i="13"/>
  <c r="AJ29" i="13"/>
  <c r="AI29" i="13"/>
  <c r="AH29" i="13"/>
  <c r="AH38" i="13" s="1"/>
  <c r="BC22" i="7" s="1"/>
  <c r="AG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AS22" i="13"/>
  <c r="AR22" i="13"/>
  <c r="AQ22" i="13"/>
  <c r="AP22" i="13"/>
  <c r="AO22" i="13"/>
  <c r="AN22" i="13"/>
  <c r="AM22" i="13"/>
  <c r="AL22" i="13"/>
  <c r="AK22" i="13"/>
  <c r="AJ22" i="13"/>
  <c r="AI22" i="13"/>
  <c r="AH22" i="13"/>
  <c r="AG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S36" i="12"/>
  <c r="AS38" i="12" s="1"/>
  <c r="BN21" i="7" s="1"/>
  <c r="AR36" i="12"/>
  <c r="AQ36" i="12"/>
  <c r="AP36" i="12"/>
  <c r="AO36" i="12"/>
  <c r="AN36" i="12"/>
  <c r="AM36" i="12"/>
  <c r="AL36" i="12"/>
  <c r="AK36" i="12"/>
  <c r="AK38" i="12" s="1"/>
  <c r="BF21" i="7" s="1"/>
  <c r="AJ36" i="12"/>
  <c r="AI36" i="12"/>
  <c r="AH36" i="12"/>
  <c r="AG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T38" i="12" s="1"/>
  <c r="U21" i="7" s="1"/>
  <c r="S36" i="12"/>
  <c r="R36" i="12"/>
  <c r="Q36" i="12"/>
  <c r="P36" i="12"/>
  <c r="O36" i="12"/>
  <c r="N36" i="12"/>
  <c r="M36" i="12"/>
  <c r="L36" i="12"/>
  <c r="K36" i="12"/>
  <c r="J36" i="12"/>
  <c r="I36" i="12"/>
  <c r="I38" i="12" s="1"/>
  <c r="J21" i="7" s="1"/>
  <c r="H36" i="12"/>
  <c r="G36" i="12"/>
  <c r="F36" i="12"/>
  <c r="E36" i="12"/>
  <c r="E38" i="12" s="1"/>
  <c r="F21" i="7" s="1"/>
  <c r="AS29" i="12"/>
  <c r="AR29" i="12"/>
  <c r="AR38" i="12" s="1"/>
  <c r="BM21" i="7" s="1"/>
  <c r="AQ29" i="12"/>
  <c r="AP29" i="12"/>
  <c r="AO29" i="12"/>
  <c r="AN29" i="12"/>
  <c r="AM29" i="12"/>
  <c r="AL29" i="12"/>
  <c r="AK29" i="12"/>
  <c r="AJ29" i="12"/>
  <c r="AI29" i="12"/>
  <c r="AH29" i="12"/>
  <c r="AG29" i="12"/>
  <c r="AE29" i="12"/>
  <c r="AD29" i="12"/>
  <c r="AC29" i="12"/>
  <c r="AB29" i="12"/>
  <c r="AA29" i="12"/>
  <c r="AA38" i="12" s="1"/>
  <c r="AB21" i="7" s="1"/>
  <c r="Z29" i="12"/>
  <c r="Y29" i="12"/>
  <c r="X29" i="12"/>
  <c r="W29" i="12"/>
  <c r="V29" i="12"/>
  <c r="U29" i="12"/>
  <c r="U38" i="12" s="1"/>
  <c r="V21" i="7" s="1"/>
  <c r="T29" i="12"/>
  <c r="S29" i="12"/>
  <c r="S38" i="12" s="1"/>
  <c r="T21" i="7" s="1"/>
  <c r="R29" i="12"/>
  <c r="Q29" i="12"/>
  <c r="P29" i="12"/>
  <c r="O29" i="12"/>
  <c r="N29" i="12"/>
  <c r="M29" i="12"/>
  <c r="M38" i="12" s="1"/>
  <c r="N21" i="7" s="1"/>
  <c r="L29" i="12"/>
  <c r="K29" i="12"/>
  <c r="K38" i="12" s="1"/>
  <c r="L21" i="7" s="1"/>
  <c r="J29" i="12"/>
  <c r="I29" i="12"/>
  <c r="H29" i="12"/>
  <c r="G29" i="12"/>
  <c r="F29" i="12"/>
  <c r="E29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AS36" i="15"/>
  <c r="AR36" i="15"/>
  <c r="AQ36" i="15"/>
  <c r="AP36" i="15"/>
  <c r="AO36" i="15"/>
  <c r="AN36" i="15"/>
  <c r="AM36" i="15"/>
  <c r="AM38" i="15" s="1"/>
  <c r="BH20" i="7" s="1"/>
  <c r="AL36" i="15"/>
  <c r="AK36" i="15"/>
  <c r="AJ36" i="15"/>
  <c r="AI36" i="15"/>
  <c r="AH36" i="15"/>
  <c r="AG36" i="15"/>
  <c r="AE36" i="15"/>
  <c r="AD36" i="15"/>
  <c r="AD38" i="15" s="1"/>
  <c r="AE20" i="7" s="1"/>
  <c r="AC36" i="15"/>
  <c r="AB36" i="15"/>
  <c r="AB38" i="15" s="1"/>
  <c r="AC20" i="7" s="1"/>
  <c r="AA36" i="15"/>
  <c r="Z36" i="15"/>
  <c r="Y36" i="15"/>
  <c r="X36" i="15"/>
  <c r="W36" i="15"/>
  <c r="V36" i="15"/>
  <c r="V38" i="15" s="1"/>
  <c r="W20" i="7" s="1"/>
  <c r="U36" i="15"/>
  <c r="T36" i="15"/>
  <c r="S36" i="15"/>
  <c r="R36" i="15"/>
  <c r="Q36" i="15"/>
  <c r="Q38" i="15" s="1"/>
  <c r="R20" i="7" s="1"/>
  <c r="P36" i="15"/>
  <c r="O36" i="15"/>
  <c r="N36" i="15"/>
  <c r="M36" i="15"/>
  <c r="L36" i="15"/>
  <c r="K36" i="15"/>
  <c r="J36" i="15"/>
  <c r="I36" i="15"/>
  <c r="H36" i="15"/>
  <c r="G36" i="15"/>
  <c r="F36" i="15"/>
  <c r="E36" i="15"/>
  <c r="AS29" i="15"/>
  <c r="AR29" i="15"/>
  <c r="AQ29" i="15"/>
  <c r="AP29" i="15"/>
  <c r="AP38" i="15" s="1"/>
  <c r="BK20" i="7" s="1"/>
  <c r="AO29" i="15"/>
  <c r="AN29" i="15"/>
  <c r="AM29" i="15"/>
  <c r="AL29" i="15"/>
  <c r="AK29" i="15"/>
  <c r="AJ29" i="15"/>
  <c r="AI29" i="15"/>
  <c r="AH29" i="15"/>
  <c r="AG29" i="15"/>
  <c r="AE29" i="15"/>
  <c r="AD29" i="15"/>
  <c r="AC29" i="15"/>
  <c r="AC38" i="15" s="1"/>
  <c r="AD20" i="7" s="1"/>
  <c r="AB29" i="15"/>
  <c r="AA29" i="15"/>
  <c r="Z29" i="15"/>
  <c r="Y29" i="15"/>
  <c r="X29" i="15"/>
  <c r="W29" i="15"/>
  <c r="W38" i="15" s="1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AS128" i="4"/>
  <c r="AR128" i="4"/>
  <c r="AQ128" i="4"/>
  <c r="AP128" i="4"/>
  <c r="AO128" i="4"/>
  <c r="AN128" i="4"/>
  <c r="AN198" i="4" s="1"/>
  <c r="BI17" i="7" s="1"/>
  <c r="AM128" i="4"/>
  <c r="AL128" i="4"/>
  <c r="AL198" i="4" s="1"/>
  <c r="BG17" i="7" s="1"/>
  <c r="AK128" i="4"/>
  <c r="AJ128" i="4"/>
  <c r="AI128" i="4"/>
  <c r="AH128" i="4"/>
  <c r="AG128" i="4"/>
  <c r="AE128" i="4"/>
  <c r="AE198" i="4" s="1"/>
  <c r="AF17" i="7" s="1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O198" i="4" s="1"/>
  <c r="P17" i="7" s="1"/>
  <c r="N128" i="4"/>
  <c r="M128" i="4"/>
  <c r="L128" i="4"/>
  <c r="K128" i="4"/>
  <c r="J128" i="4"/>
  <c r="I128" i="4"/>
  <c r="H128" i="4"/>
  <c r="G128" i="4"/>
  <c r="F128" i="4"/>
  <c r="E128" i="4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G129" i="5" s="1"/>
  <c r="H19" i="7" s="1"/>
  <c r="F20" i="5"/>
  <c r="E20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E15" i="5"/>
  <c r="AD15" i="5"/>
  <c r="AC15" i="5"/>
  <c r="AB15" i="5"/>
  <c r="AA15" i="5"/>
  <c r="Z15" i="5"/>
  <c r="Y15" i="5"/>
  <c r="X15" i="5"/>
  <c r="W15" i="5"/>
  <c r="W129" i="5" s="1"/>
  <c r="X19" i="7" s="1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E29" i="9"/>
  <c r="AD29" i="9"/>
  <c r="AC29" i="9"/>
  <c r="AB29" i="9"/>
  <c r="AA29" i="9"/>
  <c r="Z29" i="9"/>
  <c r="Y29" i="9"/>
  <c r="X29" i="9"/>
  <c r="W29" i="9"/>
  <c r="V29" i="9"/>
  <c r="U29" i="9"/>
  <c r="U38" i="9" s="1"/>
  <c r="V18" i="7" s="1"/>
  <c r="T29" i="9"/>
  <c r="S29" i="9"/>
  <c r="R29" i="9"/>
  <c r="Q29" i="9"/>
  <c r="P29" i="9"/>
  <c r="O29" i="9"/>
  <c r="O38" i="9" s="1"/>
  <c r="N29" i="9"/>
  <c r="M29" i="9"/>
  <c r="L29" i="9"/>
  <c r="K29" i="9"/>
  <c r="J29" i="9"/>
  <c r="I29" i="9"/>
  <c r="H29" i="9"/>
  <c r="G29" i="9"/>
  <c r="G38" i="9" s="1"/>
  <c r="H18" i="7" s="1"/>
  <c r="F29" i="9"/>
  <c r="E29" i="9"/>
  <c r="AS22" i="9"/>
  <c r="AR22" i="9"/>
  <c r="AQ22" i="9"/>
  <c r="AP22" i="9"/>
  <c r="AO22" i="9"/>
  <c r="AO38" i="9"/>
  <c r="BJ18" i="7" s="1"/>
  <c r="AN22" i="9"/>
  <c r="AM22" i="9"/>
  <c r="AM38" i="9" s="1"/>
  <c r="BH18" i="7" s="1"/>
  <c r="AL22" i="9"/>
  <c r="AK22" i="9"/>
  <c r="AJ22" i="9"/>
  <c r="AJ38" i="9" s="1"/>
  <c r="BE18" i="7" s="1"/>
  <c r="AI22" i="9"/>
  <c r="AH22" i="9"/>
  <c r="AH38" i="9" s="1"/>
  <c r="BC18" i="7" s="1"/>
  <c r="AG22" i="9"/>
  <c r="AG38" i="9" s="1"/>
  <c r="BB18" i="7" s="1"/>
  <c r="AE22" i="9"/>
  <c r="AD22" i="9"/>
  <c r="AD38" i="9" s="1"/>
  <c r="AE18" i="7" s="1"/>
  <c r="AC22" i="9"/>
  <c r="AB22" i="9"/>
  <c r="AA22" i="9"/>
  <c r="Z22" i="9"/>
  <c r="Y22" i="9"/>
  <c r="X22" i="9"/>
  <c r="X38" i="9" s="1"/>
  <c r="Y18" i="7" s="1"/>
  <c r="W22" i="9"/>
  <c r="V22" i="9"/>
  <c r="U22" i="9"/>
  <c r="T22" i="9"/>
  <c r="T38" i="9" s="1"/>
  <c r="U18" i="7" s="1"/>
  <c r="S22" i="9"/>
  <c r="R22" i="9"/>
  <c r="R38" i="9" s="1"/>
  <c r="S18" i="7" s="1"/>
  <c r="Q22" i="9"/>
  <c r="P22" i="9"/>
  <c r="P38" i="9" s="1"/>
  <c r="Q18" i="7" s="1"/>
  <c r="O22" i="9"/>
  <c r="N22" i="9"/>
  <c r="N38" i="9" s="1"/>
  <c r="O18" i="7" s="1"/>
  <c r="M22" i="9"/>
  <c r="L22" i="9"/>
  <c r="L38" i="9" s="1"/>
  <c r="M18" i="7" s="1"/>
  <c r="K22" i="9"/>
  <c r="K38" i="9" s="1"/>
  <c r="L18" i="7" s="1"/>
  <c r="J22" i="9"/>
  <c r="I22" i="9"/>
  <c r="I38" i="9" s="1"/>
  <c r="J18" i="7" s="1"/>
  <c r="H22" i="9"/>
  <c r="H38" i="9" s="1"/>
  <c r="I18" i="7" s="1"/>
  <c r="G22" i="9"/>
  <c r="F22" i="9"/>
  <c r="E22" i="9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L198" i="4" s="1"/>
  <c r="M17" i="7" s="1"/>
  <c r="K39" i="4"/>
  <c r="J39" i="4"/>
  <c r="I39" i="4"/>
  <c r="H39" i="4"/>
  <c r="G39" i="4"/>
  <c r="F39" i="4"/>
  <c r="E39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AS14" i="4"/>
  <c r="AS198" i="4" s="1"/>
  <c r="BN17" i="7" s="1"/>
  <c r="AR14" i="4"/>
  <c r="AQ14" i="4"/>
  <c r="AP14" i="4"/>
  <c r="AP198" i="4" s="1"/>
  <c r="AO14" i="4"/>
  <c r="AN14" i="4"/>
  <c r="AM14" i="4"/>
  <c r="AL14" i="4"/>
  <c r="AK14" i="4"/>
  <c r="AJ14" i="4"/>
  <c r="AJ198" i="4"/>
  <c r="BE17" i="7" s="1"/>
  <c r="AI14" i="4"/>
  <c r="AI198" i="4" s="1"/>
  <c r="BD17" i="7" s="1"/>
  <c r="AH14" i="4"/>
  <c r="AH198" i="4" s="1"/>
  <c r="AG14" i="4"/>
  <c r="AE14" i="4"/>
  <c r="AD14" i="4"/>
  <c r="AC14" i="4"/>
  <c r="AC198" i="4" s="1"/>
  <c r="AD17" i="7" s="1"/>
  <c r="AB14" i="4"/>
  <c r="AA14" i="4"/>
  <c r="Z14" i="4"/>
  <c r="Y14" i="4"/>
  <c r="Y198" i="4" s="1"/>
  <c r="Z17" i="7" s="1"/>
  <c r="X14" i="4"/>
  <c r="W14" i="4"/>
  <c r="V14" i="4"/>
  <c r="U14" i="4"/>
  <c r="T14" i="4"/>
  <c r="S14" i="4"/>
  <c r="R14" i="4"/>
  <c r="Q14" i="4"/>
  <c r="Q198" i="4" s="1"/>
  <c r="R17" i="7" s="1"/>
  <c r="P14" i="4"/>
  <c r="O14" i="4"/>
  <c r="N14" i="4"/>
  <c r="M14" i="4"/>
  <c r="L14" i="4"/>
  <c r="K14" i="4"/>
  <c r="J14" i="4"/>
  <c r="I14" i="4"/>
  <c r="I198" i="4" s="1"/>
  <c r="H14" i="4"/>
  <c r="G14" i="4"/>
  <c r="F14" i="4"/>
  <c r="E14" i="4"/>
  <c r="E198" i="4" s="1"/>
  <c r="AQ198" i="4"/>
  <c r="BL17" i="7" s="1"/>
  <c r="V198" i="4"/>
  <c r="W17" i="7" s="1"/>
  <c r="AD198" i="4"/>
  <c r="AE17" i="7" s="1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AS93" i="6"/>
  <c r="AR93" i="6"/>
  <c r="AQ93" i="6"/>
  <c r="AP93" i="6"/>
  <c r="AO93" i="6"/>
  <c r="AN93" i="6"/>
  <c r="AM93" i="6"/>
  <c r="AL93" i="6"/>
  <c r="AK93" i="6"/>
  <c r="AJ93" i="6"/>
  <c r="AI93" i="6"/>
  <c r="AH93" i="6"/>
  <c r="AG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AS15" i="6"/>
  <c r="AS119" i="6" s="1"/>
  <c r="BN16" i="7" s="1"/>
  <c r="AR15" i="6"/>
  <c r="AR119" i="6" s="1"/>
  <c r="BM16" i="7" s="1"/>
  <c r="AQ15" i="6"/>
  <c r="AP15" i="6"/>
  <c r="AO15" i="6"/>
  <c r="AN15" i="6"/>
  <c r="AN119" i="6" s="1"/>
  <c r="BI16" i="7" s="1"/>
  <c r="AM15" i="6"/>
  <c r="AM119" i="6" s="1"/>
  <c r="BH16" i="7" s="1"/>
  <c r="AL15" i="6"/>
  <c r="AL119" i="6" s="1"/>
  <c r="AK15" i="6"/>
  <c r="AK119" i="6" s="1"/>
  <c r="BF16" i="7" s="1"/>
  <c r="AJ15" i="6"/>
  <c r="AI15" i="6"/>
  <c r="AH15" i="6"/>
  <c r="AG15" i="6"/>
  <c r="AG119" i="6" s="1"/>
  <c r="BB16" i="7" s="1"/>
  <c r="AE15" i="6"/>
  <c r="AE119" i="6" s="1"/>
  <c r="AD15" i="6"/>
  <c r="AC15" i="6"/>
  <c r="AB15" i="6"/>
  <c r="AB119" i="6" s="1"/>
  <c r="AC16" i="7" s="1"/>
  <c r="AA15" i="6"/>
  <c r="Z15" i="6"/>
  <c r="Y15" i="6"/>
  <c r="X15" i="6"/>
  <c r="W15" i="6"/>
  <c r="W119" i="6" s="1"/>
  <c r="X16" i="7" s="1"/>
  <c r="V15" i="6"/>
  <c r="U15" i="6"/>
  <c r="T15" i="6"/>
  <c r="T119" i="6" s="1"/>
  <c r="U16" i="7" s="1"/>
  <c r="S15" i="6"/>
  <c r="S119" i="6" s="1"/>
  <c r="T16" i="7" s="1"/>
  <c r="R15" i="6"/>
  <c r="Q15" i="6"/>
  <c r="P15" i="6"/>
  <c r="O15" i="6"/>
  <c r="O119" i="6" s="1"/>
  <c r="P16" i="7" s="1"/>
  <c r="N15" i="6"/>
  <c r="M15" i="6"/>
  <c r="L15" i="6"/>
  <c r="L119" i="6" s="1"/>
  <c r="K15" i="6"/>
  <c r="K119" i="6" s="1"/>
  <c r="J15" i="6"/>
  <c r="I15" i="6"/>
  <c r="H15" i="6"/>
  <c r="H119" i="6" s="1"/>
  <c r="I16" i="7" s="1"/>
  <c r="G15" i="6"/>
  <c r="G119" i="6" s="1"/>
  <c r="H16" i="7" s="1"/>
  <c r="F15" i="6"/>
  <c r="E15" i="6"/>
  <c r="E212" i="3"/>
  <c r="AH14" i="7" s="1"/>
  <c r="AH36" i="10"/>
  <c r="AI36" i="10"/>
  <c r="AJ36" i="10"/>
  <c r="AK36" i="10"/>
  <c r="AL36" i="10"/>
  <c r="AM36" i="10"/>
  <c r="AN36" i="10"/>
  <c r="AO36" i="10"/>
  <c r="AP36" i="10"/>
  <c r="AP38" i="10" s="1"/>
  <c r="BK15" i="7" s="1"/>
  <c r="AQ36" i="10"/>
  <c r="AR36" i="10"/>
  <c r="AS36" i="10"/>
  <c r="AH29" i="10"/>
  <c r="AI29" i="10"/>
  <c r="AJ29" i="10"/>
  <c r="AJ38" i="10" s="1"/>
  <c r="BE15" i="7" s="1"/>
  <c r="AK29" i="10"/>
  <c r="AL29" i="10"/>
  <c r="AL38" i="10" s="1"/>
  <c r="BG15" i="7" s="1"/>
  <c r="AM29" i="10"/>
  <c r="AN29" i="10"/>
  <c r="AO29" i="10"/>
  <c r="AP29" i="10"/>
  <c r="AQ29" i="10"/>
  <c r="AR29" i="10"/>
  <c r="AS29" i="10"/>
  <c r="AH22" i="10"/>
  <c r="AH38" i="10" s="1"/>
  <c r="BC15" i="7" s="1"/>
  <c r="AI22" i="10"/>
  <c r="AJ22" i="10"/>
  <c r="AK22" i="10"/>
  <c r="AL22" i="10"/>
  <c r="AM22" i="10"/>
  <c r="AN22" i="10"/>
  <c r="AN38" i="10" s="1"/>
  <c r="BI15" i="7" s="1"/>
  <c r="AO22" i="10"/>
  <c r="AO38" i="10" s="1"/>
  <c r="BJ15" i="7" s="1"/>
  <c r="AP22" i="10"/>
  <c r="AQ22" i="10"/>
  <c r="AR22" i="10"/>
  <c r="AS22" i="10"/>
  <c r="AG36" i="10"/>
  <c r="AG29" i="10"/>
  <c r="AG38" i="10" s="1"/>
  <c r="BB15" i="7" s="1"/>
  <c r="AG22" i="10"/>
  <c r="F22" i="10"/>
  <c r="G22" i="10"/>
  <c r="H22" i="10"/>
  <c r="I22" i="10"/>
  <c r="J22" i="10"/>
  <c r="K22" i="10"/>
  <c r="L22" i="10"/>
  <c r="L38" i="10" s="1"/>
  <c r="M15" i="7" s="1"/>
  <c r="M22" i="10"/>
  <c r="N22" i="10"/>
  <c r="N38" i="10" s="1"/>
  <c r="O15" i="7" s="1"/>
  <c r="O22" i="10"/>
  <c r="P22" i="10"/>
  <c r="Q22" i="10"/>
  <c r="R22" i="10"/>
  <c r="S22" i="10"/>
  <c r="T22" i="10"/>
  <c r="T38" i="10" s="1"/>
  <c r="U15" i="7" s="1"/>
  <c r="U22" i="10"/>
  <c r="V22" i="10"/>
  <c r="V38" i="10" s="1"/>
  <c r="W15" i="7" s="1"/>
  <c r="W22" i="10"/>
  <c r="X22" i="10"/>
  <c r="Y22" i="10"/>
  <c r="Z22" i="10"/>
  <c r="AA22" i="10"/>
  <c r="AB22" i="10"/>
  <c r="AB38" i="10" s="1"/>
  <c r="AC15" i="7" s="1"/>
  <c r="AC22" i="10"/>
  <c r="AD22" i="10"/>
  <c r="AE22" i="10"/>
  <c r="F29" i="10"/>
  <c r="G29" i="10"/>
  <c r="H29" i="10"/>
  <c r="I29" i="10"/>
  <c r="J29" i="10"/>
  <c r="K29" i="10"/>
  <c r="K38" i="10"/>
  <c r="L15" i="7" s="1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X38" i="10" s="1"/>
  <c r="Y29" i="10"/>
  <c r="Z29" i="10"/>
  <c r="AA29" i="10"/>
  <c r="AB29" i="10"/>
  <c r="AC29" i="10"/>
  <c r="AD29" i="10"/>
  <c r="AE29" i="10"/>
  <c r="F36" i="10"/>
  <c r="G36" i="10"/>
  <c r="H36" i="10"/>
  <c r="H38" i="10" s="1"/>
  <c r="I36" i="10"/>
  <c r="J36" i="10"/>
  <c r="K36" i="10"/>
  <c r="L36" i="10"/>
  <c r="M36" i="10"/>
  <c r="M38" i="10" s="1"/>
  <c r="N15" i="7" s="1"/>
  <c r="N36" i="10"/>
  <c r="O36" i="10"/>
  <c r="P36" i="10"/>
  <c r="Q36" i="10"/>
  <c r="Q38" i="10" s="1"/>
  <c r="R15" i="7" s="1"/>
  <c r="R36" i="10"/>
  <c r="S36" i="10"/>
  <c r="T36" i="10"/>
  <c r="U36" i="10"/>
  <c r="V36" i="10"/>
  <c r="W36" i="10"/>
  <c r="W38" i="10" s="1"/>
  <c r="X15" i="7" s="1"/>
  <c r="X36" i="10"/>
  <c r="Y36" i="10"/>
  <c r="Z36" i="10"/>
  <c r="AA36" i="10"/>
  <c r="AB36" i="10"/>
  <c r="AC36" i="10"/>
  <c r="AD36" i="10"/>
  <c r="AE36" i="10"/>
  <c r="E36" i="10"/>
  <c r="E38" i="10" s="1"/>
  <c r="F15" i="7" s="1"/>
  <c r="E29" i="10"/>
  <c r="E22" i="10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S14" i="3"/>
  <c r="AS154" i="3" s="1"/>
  <c r="AR14" i="3"/>
  <c r="AR154" i="3" s="1"/>
  <c r="AQ14" i="3"/>
  <c r="AQ154" i="3" s="1"/>
  <c r="AP14" i="3"/>
  <c r="AO14" i="3"/>
  <c r="AN14" i="3"/>
  <c r="AM14" i="3"/>
  <c r="AM154" i="3" s="1"/>
  <c r="BH14" i="7" s="1"/>
  <c r="AL14" i="3"/>
  <c r="AK14" i="3"/>
  <c r="AK154" i="3" s="1"/>
  <c r="AJ14" i="3"/>
  <c r="AJ154" i="3" s="1"/>
  <c r="AI14" i="3"/>
  <c r="AI154" i="3" s="1"/>
  <c r="AH14" i="3"/>
  <c r="AG14" i="3"/>
  <c r="AG154" i="3" s="1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G14" i="7" s="1"/>
  <c r="E14" i="3"/>
  <c r="BM14" i="7"/>
  <c r="AE14" i="7"/>
  <c r="E69" i="10"/>
  <c r="F69" i="10"/>
  <c r="G69" i="10"/>
  <c r="H69" i="10"/>
  <c r="AK15" i="7" s="1"/>
  <c r="I69" i="10"/>
  <c r="AL15" i="7" s="1"/>
  <c r="J69" i="10"/>
  <c r="AM15" i="7" s="1"/>
  <c r="K69" i="10"/>
  <c r="AN15" i="7" s="1"/>
  <c r="L69" i="10"/>
  <c r="AO15" i="7" s="1"/>
  <c r="M69" i="10"/>
  <c r="N69" i="10"/>
  <c r="AQ15" i="7" s="1"/>
  <c r="O69" i="10"/>
  <c r="AR15" i="7" s="1"/>
  <c r="P69" i="10"/>
  <c r="AS15" i="7" s="1"/>
  <c r="Q69" i="10"/>
  <c r="AT15" i="7" s="1"/>
  <c r="R69" i="10"/>
  <c r="AU15" i="7" s="1"/>
  <c r="S69" i="10"/>
  <c r="AV15" i="7" s="1"/>
  <c r="T69" i="10"/>
  <c r="AW15" i="7" s="1"/>
  <c r="U69" i="10"/>
  <c r="AX15" i="7" s="1"/>
  <c r="V69" i="10"/>
  <c r="W69" i="10"/>
  <c r="R72" i="10"/>
  <c r="AI15" i="7"/>
  <c r="AP15" i="7"/>
  <c r="AY15" i="7"/>
  <c r="AZ15" i="7"/>
  <c r="S193" i="11"/>
  <c r="AV24" i="7" s="1"/>
  <c r="T193" i="11"/>
  <c r="AW24" i="7"/>
  <c r="U193" i="11"/>
  <c r="AX24" i="7" s="1"/>
  <c r="V193" i="11"/>
  <c r="AY24" i="7" s="1"/>
  <c r="W193" i="11"/>
  <c r="AZ24" i="7" s="1"/>
  <c r="R193" i="14"/>
  <c r="AU23" i="7" s="1"/>
  <c r="S193" i="14"/>
  <c r="AV23" i="7" s="1"/>
  <c r="T193" i="14"/>
  <c r="AW23" i="7" s="1"/>
  <c r="U193" i="14"/>
  <c r="AX23" i="7" s="1"/>
  <c r="V193" i="14"/>
  <c r="AY23" i="7" s="1"/>
  <c r="W193" i="14"/>
  <c r="AZ23" i="7" s="1"/>
  <c r="S193" i="13"/>
  <c r="AV22" i="7" s="1"/>
  <c r="T193" i="13"/>
  <c r="AW22" i="7" s="1"/>
  <c r="U193" i="13"/>
  <c r="V193" i="13"/>
  <c r="AY22" i="7" s="1"/>
  <c r="W193" i="13"/>
  <c r="S78" i="12"/>
  <c r="AV21" i="7" s="1"/>
  <c r="T78" i="12"/>
  <c r="AW21" i="7" s="1"/>
  <c r="U78" i="12"/>
  <c r="AX21" i="7" s="1"/>
  <c r="V78" i="12"/>
  <c r="W78" i="12"/>
  <c r="AZ21" i="7" s="1"/>
  <c r="S193" i="15"/>
  <c r="AV20" i="7"/>
  <c r="T193" i="15"/>
  <c r="U193" i="15"/>
  <c r="AX20" i="7" s="1"/>
  <c r="V193" i="15"/>
  <c r="AY20" i="7" s="1"/>
  <c r="W193" i="15"/>
  <c r="S184" i="5"/>
  <c r="AV19" i="7" s="1"/>
  <c r="T184" i="5"/>
  <c r="AW19" i="7" s="1"/>
  <c r="U184" i="5"/>
  <c r="V184" i="5"/>
  <c r="AY19" i="7" s="1"/>
  <c r="W184" i="5"/>
  <c r="AZ19" i="7" s="1"/>
  <c r="R114" i="9"/>
  <c r="AU18" i="7" s="1"/>
  <c r="S114" i="9"/>
  <c r="T114" i="9"/>
  <c r="AW18" i="7" s="1"/>
  <c r="U114" i="9"/>
  <c r="AX18" i="7" s="1"/>
  <c r="V114" i="9"/>
  <c r="AY18" i="7" s="1"/>
  <c r="W114" i="9"/>
  <c r="S353" i="4"/>
  <c r="AV17" i="7" s="1"/>
  <c r="T353" i="4"/>
  <c r="AW17" i="7" s="1"/>
  <c r="U353" i="4"/>
  <c r="AX17" i="7" s="1"/>
  <c r="V353" i="4"/>
  <c r="AY17" i="7" s="1"/>
  <c r="W353" i="4"/>
  <c r="AZ17" i="7" s="1"/>
  <c r="S175" i="6"/>
  <c r="AV16" i="7" s="1"/>
  <c r="T175" i="6"/>
  <c r="AW16" i="7" s="1"/>
  <c r="U175" i="6"/>
  <c r="AX16" i="7" s="1"/>
  <c r="V175" i="6"/>
  <c r="AY16" i="7" s="1"/>
  <c r="W175" i="6"/>
  <c r="AZ16" i="7" s="1"/>
  <c r="I15" i="7"/>
  <c r="S212" i="3"/>
  <c r="T212" i="3"/>
  <c r="AW14" i="7" s="1"/>
  <c r="U212" i="3"/>
  <c r="V212" i="3"/>
  <c r="AY14" i="7" s="1"/>
  <c r="W212" i="3"/>
  <c r="S23" i="32"/>
  <c r="N26" i="32" s="1"/>
  <c r="T23" i="32"/>
  <c r="AW12" i="7" s="1"/>
  <c r="CB12" i="7" s="1"/>
  <c r="U23" i="32"/>
  <c r="AX12" i="7" s="1"/>
  <c r="CC12" i="7" s="1"/>
  <c r="V23" i="32"/>
  <c r="AY12" i="7" s="1"/>
  <c r="CD12" i="7" s="1"/>
  <c r="W23" i="32"/>
  <c r="R26" i="32" s="1"/>
  <c r="CL12" i="7"/>
  <c r="CM12" i="7"/>
  <c r="CN12" i="7"/>
  <c r="V9" i="31"/>
  <c r="CO12" i="7" s="1"/>
  <c r="Q23" i="32"/>
  <c r="AT12" i="7" s="1"/>
  <c r="BY12" i="7" s="1"/>
  <c r="R23" i="32"/>
  <c r="M26" i="32" s="1"/>
  <c r="P23" i="32"/>
  <c r="K26" i="32" s="1"/>
  <c r="O23" i="32"/>
  <c r="AR12" i="7" s="1"/>
  <c r="BW12" i="7" s="1"/>
  <c r="G23" i="32"/>
  <c r="AJ12" i="7" s="1"/>
  <c r="L23" i="32"/>
  <c r="H23" i="32"/>
  <c r="AK12" i="7" s="1"/>
  <c r="M23" i="32"/>
  <c r="AP12" i="7" s="1"/>
  <c r="I23" i="32"/>
  <c r="AL12" i="7" s="1"/>
  <c r="N23" i="32"/>
  <c r="AQ12" i="7" s="1"/>
  <c r="F23" i="32"/>
  <c r="AI12" i="7" s="1"/>
  <c r="K23" i="32"/>
  <c r="AN12" i="7" s="1"/>
  <c r="E23" i="32"/>
  <c r="AH12" i="7" s="1"/>
  <c r="J23" i="32"/>
  <c r="AM12" i="7" s="1"/>
  <c r="AS38" i="11"/>
  <c r="BN24" i="7" s="1"/>
  <c r="AK38" i="11"/>
  <c r="BF24" i="7" s="1"/>
  <c r="AG38" i="11"/>
  <c r="BB24" i="7" s="1"/>
  <c r="AD38" i="11"/>
  <c r="AE24" i="7" s="1"/>
  <c r="X38" i="11"/>
  <c r="Y24" i="7" s="1"/>
  <c r="V38" i="11"/>
  <c r="W24" i="7" s="1"/>
  <c r="P38" i="11"/>
  <c r="Q24" i="7" s="1"/>
  <c r="N38" i="11"/>
  <c r="O24" i="7" s="1"/>
  <c r="L38" i="11"/>
  <c r="M24" i="7" s="1"/>
  <c r="K38" i="11"/>
  <c r="L24" i="7" s="1"/>
  <c r="H38" i="11"/>
  <c r="I24" i="7" s="1"/>
  <c r="F38" i="11"/>
  <c r="G24" i="7" s="1"/>
  <c r="AO38" i="13"/>
  <c r="BJ22" i="7" s="1"/>
  <c r="AN38" i="13"/>
  <c r="BI22" i="7" s="1"/>
  <c r="AG38" i="13"/>
  <c r="BB22" i="7" s="1"/>
  <c r="AE38" i="13"/>
  <c r="AF22" i="7" s="1"/>
  <c r="S38" i="13"/>
  <c r="T22" i="7"/>
  <c r="P38" i="13"/>
  <c r="Q22" i="7"/>
  <c r="H38" i="13"/>
  <c r="G38" i="13"/>
  <c r="H22" i="7" s="1"/>
  <c r="F38" i="13"/>
  <c r="G22" i="7" s="1"/>
  <c r="AN38" i="12"/>
  <c r="BI21" i="7" s="1"/>
  <c r="AM38" i="12"/>
  <c r="BH21" i="7" s="1"/>
  <c r="AL38" i="12"/>
  <c r="BG21" i="7" s="1"/>
  <c r="AE38" i="12"/>
  <c r="AF21" i="7" s="1"/>
  <c r="G38" i="12"/>
  <c r="H21" i="7" s="1"/>
  <c r="F38" i="12"/>
  <c r="G21" i="7" s="1"/>
  <c r="AN38" i="15"/>
  <c r="BI20" i="7" s="1"/>
  <c r="AK38" i="15"/>
  <c r="BF20" i="7" s="1"/>
  <c r="AI38" i="15"/>
  <c r="BD20" i="7" s="1"/>
  <c r="AG38" i="15"/>
  <c r="Z38" i="15"/>
  <c r="T38" i="15"/>
  <c r="U20" i="7" s="1"/>
  <c r="R38" i="15"/>
  <c r="S20" i="7" s="1"/>
  <c r="P38" i="15"/>
  <c r="Q20" i="7" s="1"/>
  <c r="N38" i="15"/>
  <c r="O20" i="7" s="1"/>
  <c r="J38" i="15"/>
  <c r="K20" i="7" s="1"/>
  <c r="H38" i="15"/>
  <c r="F38" i="15"/>
  <c r="G20" i="7" s="1"/>
  <c r="AO38" i="14"/>
  <c r="BJ23" i="7" s="1"/>
  <c r="AN38" i="14"/>
  <c r="BI23" i="7" s="1"/>
  <c r="AL38" i="14"/>
  <c r="BG23" i="7" s="1"/>
  <c r="AG38" i="14"/>
  <c r="BB23" i="7" s="1"/>
  <c r="AC38" i="14"/>
  <c r="AD23" i="7" s="1"/>
  <c r="W38" i="14"/>
  <c r="X23" i="7" s="1"/>
  <c r="U38" i="14"/>
  <c r="V23" i="7"/>
  <c r="P38" i="14"/>
  <c r="Q23" i="7" s="1"/>
  <c r="O38" i="14"/>
  <c r="P23" i="7" s="1"/>
  <c r="M38" i="14"/>
  <c r="N23" i="7" s="1"/>
  <c r="G38" i="14"/>
  <c r="H23" i="7"/>
  <c r="H38" i="14"/>
  <c r="E38" i="14"/>
  <c r="F23" i="7" s="1"/>
  <c r="AS129" i="5"/>
  <c r="BN19" i="7" s="1"/>
  <c r="AM129" i="5"/>
  <c r="BH19" i="7" s="1"/>
  <c r="AB129" i="5"/>
  <c r="AC19" i="7" s="1"/>
  <c r="L129" i="5"/>
  <c r="M19" i="7" s="1"/>
  <c r="F129" i="5"/>
  <c r="G19" i="7" s="1"/>
  <c r="AS38" i="9"/>
  <c r="BN18" i="7" s="1"/>
  <c r="AR38" i="9"/>
  <c r="BM18" i="7" s="1"/>
  <c r="AQ38" i="9"/>
  <c r="BL18" i="7" s="1"/>
  <c r="AP38" i="9"/>
  <c r="BK18" i="7" s="1"/>
  <c r="AK38" i="9"/>
  <c r="BF18" i="7" s="1"/>
  <c r="AI38" i="9"/>
  <c r="BD18" i="7" s="1"/>
  <c r="AB38" i="9"/>
  <c r="O117" i="9" s="1"/>
  <c r="Z38" i="9"/>
  <c r="AA18" i="7" s="1"/>
  <c r="Y38" i="9"/>
  <c r="Z18" i="7" s="1"/>
  <c r="V38" i="9"/>
  <c r="W18" i="7" s="1"/>
  <c r="Q38" i="9"/>
  <c r="R18" i="7" s="1"/>
  <c r="J38" i="9"/>
  <c r="K18" i="7" s="1"/>
  <c r="F38" i="9"/>
  <c r="G18" i="7" s="1"/>
  <c r="AR38" i="10"/>
  <c r="BM15" i="7" s="1"/>
  <c r="M9" i="31"/>
  <c r="X192" i="14"/>
  <c r="Y192" i="14"/>
  <c r="Z192" i="14"/>
  <c r="W9" i="31"/>
  <c r="X9" i="31"/>
  <c r="Y9" i="31"/>
  <c r="Z9" i="31"/>
  <c r="AA9" i="31"/>
  <c r="AB9" i="31"/>
  <c r="W17" i="31"/>
  <c r="X17" i="31"/>
  <c r="Y17" i="31"/>
  <c r="Z17" i="31"/>
  <c r="AA17" i="31"/>
  <c r="AB17" i="31"/>
  <c r="AB16" i="31"/>
  <c r="AA16" i="31"/>
  <c r="Z16" i="31"/>
  <c r="Y16" i="31"/>
  <c r="X16" i="31"/>
  <c r="W16" i="31"/>
  <c r="AB15" i="31"/>
  <c r="AA15" i="31"/>
  <c r="Z15" i="31"/>
  <c r="Y15" i="31"/>
  <c r="X15" i="31"/>
  <c r="W15" i="31"/>
  <c r="AB14" i="31"/>
  <c r="AA14" i="31"/>
  <c r="Z14" i="31"/>
  <c r="Y14" i="31"/>
  <c r="X14" i="31"/>
  <c r="W14" i="31"/>
  <c r="AB13" i="31"/>
  <c r="AA13" i="31"/>
  <c r="Z13" i="31"/>
  <c r="Y13" i="31"/>
  <c r="X13" i="31"/>
  <c r="W13" i="31"/>
  <c r="AB12" i="31"/>
  <c r="AA12" i="31"/>
  <c r="Z12" i="31"/>
  <c r="Y12" i="31"/>
  <c r="X12" i="31"/>
  <c r="W12" i="31"/>
  <c r="AB11" i="31"/>
  <c r="AA11" i="31"/>
  <c r="Z11" i="31"/>
  <c r="Y11" i="31"/>
  <c r="X11" i="31"/>
  <c r="W11" i="31"/>
  <c r="AB19" i="31"/>
  <c r="AA19" i="31"/>
  <c r="Z19" i="31"/>
  <c r="Y19" i="31"/>
  <c r="X19" i="31"/>
  <c r="W19" i="31"/>
  <c r="W24" i="31"/>
  <c r="X24" i="31"/>
  <c r="Y24" i="31"/>
  <c r="Z24" i="31"/>
  <c r="AA24" i="31"/>
  <c r="AB24" i="31"/>
  <c r="W25" i="31"/>
  <c r="X25" i="31"/>
  <c r="Y25" i="31"/>
  <c r="Z25" i="31"/>
  <c r="AA25" i="31"/>
  <c r="AB25" i="31"/>
  <c r="W26" i="31"/>
  <c r="X26" i="31"/>
  <c r="Y26" i="31"/>
  <c r="Z26" i="31"/>
  <c r="AA26" i="31"/>
  <c r="AB26" i="31"/>
  <c r="W27" i="31"/>
  <c r="X27" i="31"/>
  <c r="Y27" i="31"/>
  <c r="Z27" i="31"/>
  <c r="AA27" i="31"/>
  <c r="AB27" i="31"/>
  <c r="W28" i="31"/>
  <c r="X28" i="31"/>
  <c r="Y28" i="31"/>
  <c r="Z28" i="31"/>
  <c r="AA28" i="31"/>
  <c r="AB28" i="31"/>
  <c r="W29" i="31"/>
  <c r="X29" i="31"/>
  <c r="Y29" i="31"/>
  <c r="Z29" i="31"/>
  <c r="AA29" i="31"/>
  <c r="AB29" i="31"/>
  <c r="W30" i="31"/>
  <c r="X30" i="31"/>
  <c r="Y30" i="31"/>
  <c r="Z30" i="31"/>
  <c r="AA30" i="31"/>
  <c r="AB30" i="31"/>
  <c r="W31" i="31"/>
  <c r="X31" i="31"/>
  <c r="Y31" i="31"/>
  <c r="Z31" i="31"/>
  <c r="AA31" i="31"/>
  <c r="AB31" i="31"/>
  <c r="W32" i="31"/>
  <c r="X32" i="31"/>
  <c r="Y32" i="31"/>
  <c r="Z32" i="31"/>
  <c r="AA32" i="31"/>
  <c r="AB32" i="31"/>
  <c r="W33" i="31"/>
  <c r="X33" i="31"/>
  <c r="Y33" i="31"/>
  <c r="Z33" i="31"/>
  <c r="AA33" i="31"/>
  <c r="AB33" i="31"/>
  <c r="W34" i="31"/>
  <c r="X34" i="31"/>
  <c r="Y34" i="31"/>
  <c r="Z34" i="31"/>
  <c r="AA34" i="31"/>
  <c r="AB34" i="31"/>
  <c r="W35" i="31"/>
  <c r="X35" i="31"/>
  <c r="Y35" i="31"/>
  <c r="Z35" i="31"/>
  <c r="AA35" i="31"/>
  <c r="AB35" i="31"/>
  <c r="W36" i="31"/>
  <c r="X36" i="31"/>
  <c r="Y36" i="31"/>
  <c r="Z36" i="31"/>
  <c r="AA36" i="31"/>
  <c r="AB36" i="31"/>
  <c r="W37" i="31"/>
  <c r="X37" i="31"/>
  <c r="Y37" i="31"/>
  <c r="Z37" i="31"/>
  <c r="AA37" i="31"/>
  <c r="AB37" i="31"/>
  <c r="W38" i="31"/>
  <c r="X38" i="31"/>
  <c r="Y38" i="31"/>
  <c r="Z38" i="31"/>
  <c r="AA38" i="31"/>
  <c r="AB38" i="31"/>
  <c r="W39" i="31"/>
  <c r="X39" i="31"/>
  <c r="Y39" i="31"/>
  <c r="Z39" i="31"/>
  <c r="AA39" i="31"/>
  <c r="AB39" i="31"/>
  <c r="W23" i="31"/>
  <c r="X23" i="31"/>
  <c r="Y23" i="31"/>
  <c r="Z23" i="31"/>
  <c r="AA23" i="31"/>
  <c r="AB23" i="31"/>
  <c r="W21" i="31"/>
  <c r="X21" i="31"/>
  <c r="Y21" i="31"/>
  <c r="Z21" i="31"/>
  <c r="AA21" i="31"/>
  <c r="AB21" i="31"/>
  <c r="U41" i="31"/>
  <c r="T41" i="31"/>
  <c r="S41" i="31"/>
  <c r="R41" i="31"/>
  <c r="Q41" i="31"/>
  <c r="O41" i="31"/>
  <c r="L41" i="31"/>
  <c r="K41" i="31"/>
  <c r="J41" i="31"/>
  <c r="I41" i="31"/>
  <c r="H41" i="31"/>
  <c r="D41" i="31"/>
  <c r="F41" i="31"/>
  <c r="M28" i="31"/>
  <c r="M24" i="31"/>
  <c r="M22" i="31"/>
  <c r="CO14" i="7"/>
  <c r="CO15" i="7"/>
  <c r="CP15" i="7" s="1"/>
  <c r="CO16" i="7"/>
  <c r="CO17" i="7"/>
  <c r="CO18" i="7"/>
  <c r="CO19" i="7"/>
  <c r="CO20" i="7"/>
  <c r="CO21" i="7"/>
  <c r="CO22" i="7"/>
  <c r="CO23" i="7"/>
  <c r="CP23" i="7" s="1"/>
  <c r="CO24" i="7"/>
  <c r="CN14" i="7"/>
  <c r="CN15" i="7"/>
  <c r="CN16" i="7"/>
  <c r="CN17" i="7"/>
  <c r="CN18" i="7"/>
  <c r="CN19" i="7"/>
  <c r="CN20" i="7"/>
  <c r="CN21" i="7"/>
  <c r="CN22" i="7"/>
  <c r="CN23" i="7"/>
  <c r="CN24" i="7"/>
  <c r="CL14" i="7"/>
  <c r="CL15" i="7"/>
  <c r="CL16" i="7"/>
  <c r="CL17" i="7"/>
  <c r="CL18" i="7"/>
  <c r="CL19" i="7"/>
  <c r="CL20" i="7"/>
  <c r="CL21" i="7"/>
  <c r="CL22" i="7"/>
  <c r="CL23" i="7"/>
  <c r="CL24" i="7"/>
  <c r="CM24" i="7"/>
  <c r="CP24" i="7" s="1"/>
  <c r="CM23" i="7"/>
  <c r="CM22" i="7"/>
  <c r="CM21" i="7"/>
  <c r="CM20" i="7"/>
  <c r="CM19" i="7"/>
  <c r="CM18" i="7"/>
  <c r="CM17" i="7"/>
  <c r="CM16" i="7"/>
  <c r="CP16" i="7" s="1"/>
  <c r="CM15" i="7"/>
  <c r="CM14" i="7"/>
  <c r="CP14" i="7" s="1"/>
  <c r="V38" i="31"/>
  <c r="V36" i="31"/>
  <c r="V34" i="31"/>
  <c r="AC34" i="31" s="1"/>
  <c r="V32" i="31"/>
  <c r="V30" i="31"/>
  <c r="V28" i="31"/>
  <c r="AC28" i="31" s="1"/>
  <c r="V26" i="31"/>
  <c r="V24" i="31"/>
  <c r="V22" i="31"/>
  <c r="AC22" i="31" s="1"/>
  <c r="V20" i="31"/>
  <c r="V18" i="31"/>
  <c r="M36" i="31"/>
  <c r="M38" i="31"/>
  <c r="M26" i="31"/>
  <c r="AC26" i="31" s="1"/>
  <c r="M30" i="31"/>
  <c r="M32" i="31"/>
  <c r="M34" i="31"/>
  <c r="M20" i="31"/>
  <c r="M18" i="31"/>
  <c r="M41" i="31" s="1"/>
  <c r="C3" i="31"/>
  <c r="C41" i="31"/>
  <c r="AB22" i="31"/>
  <c r="AA22" i="31"/>
  <c r="Z22" i="31"/>
  <c r="Y22" i="31"/>
  <c r="X22" i="31"/>
  <c r="W22" i="31"/>
  <c r="AB20" i="31"/>
  <c r="AA20" i="31"/>
  <c r="Z20" i="31"/>
  <c r="Y20" i="31"/>
  <c r="X20" i="31"/>
  <c r="W20" i="31"/>
  <c r="AB18" i="31"/>
  <c r="AA18" i="31"/>
  <c r="Z18" i="31"/>
  <c r="Y18" i="31"/>
  <c r="X18" i="31"/>
  <c r="W18" i="31"/>
  <c r="R353" i="4"/>
  <c r="AU17" i="7" s="1"/>
  <c r="Q353" i="4"/>
  <c r="AT17" i="7" s="1"/>
  <c r="Y352" i="4"/>
  <c r="Z352" i="4"/>
  <c r="X352" i="4"/>
  <c r="R193" i="11"/>
  <c r="AU24" i="7" s="1"/>
  <c r="Q193" i="11"/>
  <c r="AT24" i="7" s="1"/>
  <c r="P193" i="11"/>
  <c r="O193" i="11"/>
  <c r="AR24" i="7" s="1"/>
  <c r="N193" i="11"/>
  <c r="AQ24" i="7" s="1"/>
  <c r="M193" i="11"/>
  <c r="AP24" i="7" s="1"/>
  <c r="L193" i="11"/>
  <c r="AO24" i="7" s="1"/>
  <c r="K193" i="11"/>
  <c r="AN24" i="7" s="1"/>
  <c r="J193" i="11"/>
  <c r="AM24" i="7" s="1"/>
  <c r="I193" i="11"/>
  <c r="AL24" i="7" s="1"/>
  <c r="H193" i="11"/>
  <c r="AK24" i="7" s="1"/>
  <c r="G193" i="11"/>
  <c r="F193" i="11"/>
  <c r="AI24" i="7" s="1"/>
  <c r="E193" i="11"/>
  <c r="AH24" i="7" s="1"/>
  <c r="F6" i="7"/>
  <c r="A4" i="7"/>
  <c r="R193" i="13"/>
  <c r="AU22" i="7" s="1"/>
  <c r="Q193" i="13"/>
  <c r="AT22" i="7" s="1"/>
  <c r="P193" i="13"/>
  <c r="AS22" i="7"/>
  <c r="O193" i="13"/>
  <c r="AR22" i="7" s="1"/>
  <c r="N193" i="13"/>
  <c r="AQ22" i="7" s="1"/>
  <c r="M193" i="13"/>
  <c r="AP22" i="7" s="1"/>
  <c r="L193" i="13"/>
  <c r="AO22" i="7" s="1"/>
  <c r="K193" i="13"/>
  <c r="AN22" i="7" s="1"/>
  <c r="J193" i="13"/>
  <c r="AM22" i="7" s="1"/>
  <c r="I193" i="13"/>
  <c r="H193" i="13"/>
  <c r="AK22" i="7" s="1"/>
  <c r="G193" i="13"/>
  <c r="AJ22" i="7" s="1"/>
  <c r="F193" i="13"/>
  <c r="AI22" i="7" s="1"/>
  <c r="E193" i="13"/>
  <c r="AH22" i="7" s="1"/>
  <c r="R78" i="12"/>
  <c r="AU21" i="7" s="1"/>
  <c r="R193" i="15"/>
  <c r="AU20" i="7" s="1"/>
  <c r="BZ20" i="7" s="1"/>
  <c r="R184" i="5"/>
  <c r="AU19" i="7" s="1"/>
  <c r="R175" i="6"/>
  <c r="AU16" i="7" s="1"/>
  <c r="R212" i="3"/>
  <c r="AU14" i="7" s="1"/>
  <c r="Q114" i="9"/>
  <c r="AT18" i="7" s="1"/>
  <c r="O212" i="3"/>
  <c r="AR14" i="7" s="1"/>
  <c r="P212" i="3"/>
  <c r="Q193" i="14"/>
  <c r="AT23" i="7" s="1"/>
  <c r="Q78" i="12"/>
  <c r="AT21" i="7" s="1"/>
  <c r="Q193" i="15"/>
  <c r="AT20" i="7"/>
  <c r="Q184" i="5"/>
  <c r="AT19" i="7" s="1"/>
  <c r="P193" i="14"/>
  <c r="AS23" i="7" s="1"/>
  <c r="O193" i="14"/>
  <c r="AR23" i="7" s="1"/>
  <c r="N193" i="14"/>
  <c r="AQ23" i="7" s="1"/>
  <c r="M193" i="14"/>
  <c r="AP23" i="7" s="1"/>
  <c r="L193" i="14"/>
  <c r="AO23" i="7" s="1"/>
  <c r="K193" i="14"/>
  <c r="AN23" i="7" s="1"/>
  <c r="J193" i="14"/>
  <c r="AM23" i="7" s="1"/>
  <c r="I193" i="14"/>
  <c r="AL23" i="7" s="1"/>
  <c r="H193" i="14"/>
  <c r="AK23" i="7" s="1"/>
  <c r="G193" i="14"/>
  <c r="AJ23" i="7" s="1"/>
  <c r="F193" i="14"/>
  <c r="AI23" i="7" s="1"/>
  <c r="E193" i="14"/>
  <c r="AH23" i="7" s="1"/>
  <c r="P78" i="12"/>
  <c r="AS21" i="7" s="1"/>
  <c r="O78" i="12"/>
  <c r="N78" i="12"/>
  <c r="AQ21" i="7" s="1"/>
  <c r="M78" i="12"/>
  <c r="AP21" i="7" s="1"/>
  <c r="L78" i="12"/>
  <c r="AO21" i="7" s="1"/>
  <c r="K78" i="12"/>
  <c r="AN21" i="7" s="1"/>
  <c r="J78" i="12"/>
  <c r="AM21" i="7" s="1"/>
  <c r="I78" i="12"/>
  <c r="AL21" i="7" s="1"/>
  <c r="H78" i="12"/>
  <c r="AK21" i="7" s="1"/>
  <c r="G78" i="12"/>
  <c r="F78" i="12"/>
  <c r="E78" i="12"/>
  <c r="AH21" i="7" s="1"/>
  <c r="P193" i="15"/>
  <c r="AS20" i="7" s="1"/>
  <c r="O193" i="15"/>
  <c r="AR20" i="7" s="1"/>
  <c r="N193" i="15"/>
  <c r="AQ20" i="7" s="1"/>
  <c r="M193" i="15"/>
  <c r="AP20" i="7" s="1"/>
  <c r="L193" i="15"/>
  <c r="AO20" i="7" s="1"/>
  <c r="K193" i="15"/>
  <c r="AN20" i="7" s="1"/>
  <c r="J193" i="15"/>
  <c r="AM20" i="7" s="1"/>
  <c r="I193" i="15"/>
  <c r="AL20" i="7" s="1"/>
  <c r="H193" i="15"/>
  <c r="AK20" i="7" s="1"/>
  <c r="G193" i="15"/>
  <c r="AJ20" i="7" s="1"/>
  <c r="F193" i="15"/>
  <c r="AI20" i="7"/>
  <c r="E193" i="15"/>
  <c r="AH20" i="7" s="1"/>
  <c r="AH15" i="7"/>
  <c r="P184" i="5"/>
  <c r="AS19" i="7" s="1"/>
  <c r="O184" i="5"/>
  <c r="N184" i="5"/>
  <c r="AQ19" i="7" s="1"/>
  <c r="M184" i="5"/>
  <c r="AP19" i="7" s="1"/>
  <c r="L184" i="5"/>
  <c r="AO19" i="7" s="1"/>
  <c r="K184" i="5"/>
  <c r="AN19" i="7" s="1"/>
  <c r="J184" i="5"/>
  <c r="AM19" i="7" s="1"/>
  <c r="I184" i="5"/>
  <c r="AL19" i="7" s="1"/>
  <c r="H184" i="5"/>
  <c r="AK19" i="7" s="1"/>
  <c r="G184" i="5"/>
  <c r="AJ19" i="7" s="1"/>
  <c r="F184" i="5"/>
  <c r="E184" i="5"/>
  <c r="AH19" i="7" s="1"/>
  <c r="P114" i="9"/>
  <c r="AS18" i="7" s="1"/>
  <c r="O114" i="9"/>
  <c r="N114" i="9"/>
  <c r="AQ18" i="7" s="1"/>
  <c r="M114" i="9"/>
  <c r="AP18" i="7" s="1"/>
  <c r="L114" i="9"/>
  <c r="AO18" i="7" s="1"/>
  <c r="K114" i="9"/>
  <c r="AN18" i="7" s="1"/>
  <c r="J114" i="9"/>
  <c r="AM18" i="7" s="1"/>
  <c r="I114" i="9"/>
  <c r="H114" i="9"/>
  <c r="AK18" i="7" s="1"/>
  <c r="G114" i="9"/>
  <c r="AJ18" i="7" s="1"/>
  <c r="F114" i="9"/>
  <c r="E114" i="9"/>
  <c r="AH18" i="7" s="1"/>
  <c r="P353" i="4"/>
  <c r="AS17" i="7" s="1"/>
  <c r="O353" i="4"/>
  <c r="AR17" i="7" s="1"/>
  <c r="N353" i="4"/>
  <c r="AQ17" i="7" s="1"/>
  <c r="M353" i="4"/>
  <c r="AP17" i="7" s="1"/>
  <c r="L353" i="4"/>
  <c r="AO17" i="7" s="1"/>
  <c r="K353" i="4"/>
  <c r="AN17" i="7" s="1"/>
  <c r="J353" i="4"/>
  <c r="AM17" i="7" s="1"/>
  <c r="I353" i="4"/>
  <c r="AL17" i="7" s="1"/>
  <c r="H353" i="4"/>
  <c r="AK17" i="7" s="1"/>
  <c r="G353" i="4"/>
  <c r="AJ17" i="7" s="1"/>
  <c r="F353" i="4"/>
  <c r="AI17" i="7" s="1"/>
  <c r="E353" i="4"/>
  <c r="AH17" i="7" s="1"/>
  <c r="Q175" i="6"/>
  <c r="P175" i="6"/>
  <c r="AS16" i="7" s="1"/>
  <c r="O175" i="6"/>
  <c r="N175" i="6"/>
  <c r="AQ16" i="7" s="1"/>
  <c r="M175" i="6"/>
  <c r="AP16" i="7" s="1"/>
  <c r="L175" i="6"/>
  <c r="AO16" i="7" s="1"/>
  <c r="K175" i="6"/>
  <c r="AN16" i="7" s="1"/>
  <c r="I175" i="6"/>
  <c r="AL16" i="7" s="1"/>
  <c r="H175" i="6"/>
  <c r="AK16" i="7" s="1"/>
  <c r="G175" i="6"/>
  <c r="AJ16" i="7" s="1"/>
  <c r="F175" i="6"/>
  <c r="E175" i="6"/>
  <c r="AH16" i="7" s="1"/>
  <c r="N212" i="3"/>
  <c r="AQ14" i="7" s="1"/>
  <c r="M212" i="3"/>
  <c r="AP14" i="7" s="1"/>
  <c r="L212" i="3"/>
  <c r="AO14" i="7" s="1"/>
  <c r="J212" i="3"/>
  <c r="AM14" i="7" s="1"/>
  <c r="I212" i="3"/>
  <c r="AL14" i="7" s="1"/>
  <c r="H212" i="3"/>
  <c r="AK14" i="7" s="1"/>
  <c r="G212" i="3"/>
  <c r="AJ14" i="7" s="1"/>
  <c r="F212" i="3"/>
  <c r="AI14" i="7" s="1"/>
  <c r="EA26" i="7"/>
  <c r="DZ26" i="7"/>
  <c r="DX26" i="7"/>
  <c r="DW26" i="7"/>
  <c r="DV26" i="7"/>
  <c r="DY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K26" i="7"/>
  <c r="CJ26" i="7"/>
  <c r="CI26" i="7"/>
  <c r="CH26" i="7"/>
  <c r="CG26" i="7"/>
  <c r="E26" i="7"/>
  <c r="D26" i="7"/>
  <c r="CF25" i="7"/>
  <c r="BB20" i="7"/>
  <c r="J175" i="6"/>
  <c r="AM16" i="7" s="1"/>
  <c r="K212" i="3"/>
  <c r="AN14" i="7" s="1"/>
  <c r="Q212" i="3"/>
  <c r="AT14" i="7" s="1"/>
  <c r="I38" i="14"/>
  <c r="AH38" i="14"/>
  <c r="BC23" i="7" s="1"/>
  <c r="K38" i="14"/>
  <c r="L23" i="7" s="1"/>
  <c r="S38" i="14"/>
  <c r="T23" i="7" s="1"/>
  <c r="AA38" i="14"/>
  <c r="AB23" i="7" s="1"/>
  <c r="AJ38" i="14"/>
  <c r="BE23" i="7" s="1"/>
  <c r="AR38" i="14"/>
  <c r="BM23" i="7" s="1"/>
  <c r="Y38" i="14"/>
  <c r="Z23" i="7" s="1"/>
  <c r="AS38" i="14"/>
  <c r="AP38" i="14"/>
  <c r="BK23" i="7" s="1"/>
  <c r="Q38" i="14"/>
  <c r="R23" i="7" s="1"/>
  <c r="X193" i="14"/>
  <c r="E38" i="13"/>
  <c r="F22" i="7" s="1"/>
  <c r="M38" i="13"/>
  <c r="N22" i="7" s="1"/>
  <c r="U38" i="13"/>
  <c r="V22" i="7" s="1"/>
  <c r="AC38" i="13"/>
  <c r="AD22" i="7" s="1"/>
  <c r="AL38" i="13"/>
  <c r="BG22" i="7"/>
  <c r="L38" i="12"/>
  <c r="M21" i="7" s="1"/>
  <c r="AB38" i="12"/>
  <c r="AC21" i="7" s="1"/>
  <c r="AZ20" i="7"/>
  <c r="J23" i="7"/>
  <c r="I23" i="7"/>
  <c r="I22" i="7"/>
  <c r="AA20" i="7"/>
  <c r="I20" i="7"/>
  <c r="W198" i="4"/>
  <c r="X17" i="7" s="1"/>
  <c r="AB198" i="4"/>
  <c r="AC17" i="7" s="1"/>
  <c r="H198" i="4"/>
  <c r="I17" i="7" s="1"/>
  <c r="P198" i="4"/>
  <c r="Q17" i="7" s="1"/>
  <c r="AG198" i="4"/>
  <c r="BB17" i="7" s="1"/>
  <c r="AC18" i="7"/>
  <c r="BC17" i="7"/>
  <c r="BK17" i="7"/>
  <c r="J17" i="7"/>
  <c r="BG16" i="7"/>
  <c r="M16" i="7"/>
  <c r="BN14" i="7"/>
  <c r="AX14" i="7"/>
  <c r="L26" i="32"/>
  <c r="Q26" i="32"/>
  <c r="AS12" i="7"/>
  <c r="BX12" i="7" s="1"/>
  <c r="O26" i="32"/>
  <c r="AC24" i="7" l="1"/>
  <c r="Y15" i="7"/>
  <c r="J72" i="10"/>
  <c r="X20" i="7"/>
  <c r="BW20" i="7" s="1"/>
  <c r="J196" i="15"/>
  <c r="N196" i="13"/>
  <c r="AB22" i="7"/>
  <c r="CA22" i="7" s="1"/>
  <c r="AO154" i="3"/>
  <c r="BJ14" i="7" s="1"/>
  <c r="Y14" i="7"/>
  <c r="M38" i="15"/>
  <c r="U38" i="15"/>
  <c r="V20" i="7" s="1"/>
  <c r="AL38" i="15"/>
  <c r="BG20" i="7" s="1"/>
  <c r="E38" i="15"/>
  <c r="F20" i="7" s="1"/>
  <c r="BP20" i="7" s="1"/>
  <c r="Z38" i="13"/>
  <c r="M196" i="13" s="1"/>
  <c r="AI38" i="13"/>
  <c r="BD22" i="7" s="1"/>
  <c r="AQ38" i="13"/>
  <c r="BL22" i="7" s="1"/>
  <c r="Q196" i="13"/>
  <c r="Z38" i="14"/>
  <c r="AI38" i="14"/>
  <c r="BD23" i="7" s="1"/>
  <c r="AQ38" i="14"/>
  <c r="P196" i="14" s="1"/>
  <c r="L117" i="9"/>
  <c r="AC20" i="31"/>
  <c r="CP20" i="7"/>
  <c r="AH154" i="3"/>
  <c r="BC14" i="7" s="1"/>
  <c r="AP154" i="3"/>
  <c r="BK14" i="7" s="1"/>
  <c r="BB14" i="7"/>
  <c r="Y38" i="10"/>
  <c r="Z15" i="7" s="1"/>
  <c r="AC38" i="10"/>
  <c r="AD15" i="7" s="1"/>
  <c r="AK38" i="10"/>
  <c r="BF15" i="7" s="1"/>
  <c r="AA119" i="6"/>
  <c r="AB16" i="7" s="1"/>
  <c r="AJ119" i="6"/>
  <c r="BE16" i="7" s="1"/>
  <c r="AI119" i="6"/>
  <c r="BD16" i="7" s="1"/>
  <c r="AQ119" i="6"/>
  <c r="BL16" i="7" s="1"/>
  <c r="CC16" i="7" s="1"/>
  <c r="T198" i="4"/>
  <c r="U17" i="7" s="1"/>
  <c r="N129" i="5"/>
  <c r="O19" i="7" s="1"/>
  <c r="V129" i="5"/>
  <c r="W19" i="7" s="1"/>
  <c r="AD129" i="5"/>
  <c r="AE19" i="7" s="1"/>
  <c r="AS38" i="15"/>
  <c r="BN20" i="7" s="1"/>
  <c r="AJ38" i="12"/>
  <c r="BE21" i="7" s="1"/>
  <c r="Q38" i="13"/>
  <c r="R22" i="7" s="1"/>
  <c r="AR21" i="7"/>
  <c r="BW21" i="7" s="1"/>
  <c r="BR21" i="7" s="1"/>
  <c r="Y78" i="12"/>
  <c r="AC32" i="31"/>
  <c r="AC24" i="31"/>
  <c r="S14" i="7"/>
  <c r="O38" i="10"/>
  <c r="P15" i="7" s="1"/>
  <c r="I38" i="10"/>
  <c r="E38" i="9"/>
  <c r="F18" i="7" s="1"/>
  <c r="H129" i="5"/>
  <c r="I19" i="7" s="1"/>
  <c r="AG129" i="5"/>
  <c r="BB19" i="7" s="1"/>
  <c r="AC38" i="12"/>
  <c r="AD21" i="7" s="1"/>
  <c r="CC21" i="7" s="1"/>
  <c r="U38" i="11"/>
  <c r="V24" i="7" s="1"/>
  <c r="AP38" i="11"/>
  <c r="BK24" i="7" s="1"/>
  <c r="X212" i="3"/>
  <c r="Z41" i="31"/>
  <c r="AD38" i="10"/>
  <c r="AE15" i="7" s="1"/>
  <c r="CD15" i="7" s="1"/>
  <c r="G196" i="14"/>
  <c r="K196" i="13"/>
  <c r="AR19" i="7"/>
  <c r="AR26" i="7" s="1"/>
  <c r="Y184" i="5"/>
  <c r="AC9" i="31"/>
  <c r="M14" i="7"/>
  <c r="U14" i="7"/>
  <c r="BE14" i="7"/>
  <c r="BE26" i="7" s="1"/>
  <c r="L14" i="7"/>
  <c r="R38" i="10"/>
  <c r="S15" i="7" s="1"/>
  <c r="J38" i="10"/>
  <c r="K15" i="7" s="1"/>
  <c r="G198" i="4"/>
  <c r="H17" i="7" s="1"/>
  <c r="N198" i="4"/>
  <c r="O17" i="7" s="1"/>
  <c r="I38" i="15"/>
  <c r="J20" i="7" s="1"/>
  <c r="AH38" i="15"/>
  <c r="BC20" i="7" s="1"/>
  <c r="X38" i="15"/>
  <c r="Y20" i="7" s="1"/>
  <c r="BX20" i="7" s="1"/>
  <c r="AO38" i="15"/>
  <c r="BJ20" i="7" s="1"/>
  <c r="V38" i="12"/>
  <c r="W21" i="7" s="1"/>
  <c r="AA38" i="11"/>
  <c r="AI19" i="7"/>
  <c r="X184" i="5"/>
  <c r="AI21" i="7"/>
  <c r="X78" i="12"/>
  <c r="AB41" i="31"/>
  <c r="Z14" i="7"/>
  <c r="BY14" i="7" s="1"/>
  <c r="AK198" i="4"/>
  <c r="BF17" i="7" s="1"/>
  <c r="E154" i="3"/>
  <c r="AD14" i="7"/>
  <c r="CC14" i="7" s="1"/>
  <c r="AL154" i="3"/>
  <c r="K215" i="3" s="1"/>
  <c r="G38" i="10"/>
  <c r="H15" i="7" s="1"/>
  <c r="Z129" i="5"/>
  <c r="AA19" i="7" s="1"/>
  <c r="AI129" i="5"/>
  <c r="BD19" i="7" s="1"/>
  <c r="AQ129" i="5"/>
  <c r="BL19" i="7" s="1"/>
  <c r="Y38" i="15"/>
  <c r="Z20" i="7" s="1"/>
  <c r="BY20" i="7" s="1"/>
  <c r="AG38" i="12"/>
  <c r="BB21" i="7" s="1"/>
  <c r="H38" i="12"/>
  <c r="I21" i="7" s="1"/>
  <c r="BU21" i="7" s="1"/>
  <c r="O38" i="12"/>
  <c r="P21" i="7" s="1"/>
  <c r="BQ21" i="7" s="1"/>
  <c r="W38" i="12"/>
  <c r="X21" i="7" s="1"/>
  <c r="AE38" i="14"/>
  <c r="AF23" i="7" s="1"/>
  <c r="W38" i="11"/>
  <c r="AE38" i="11"/>
  <c r="G38" i="11"/>
  <c r="H24" i="7" s="1"/>
  <c r="BT24" i="7" s="1"/>
  <c r="AJ38" i="11"/>
  <c r="BE24" i="7" s="1"/>
  <c r="O129" i="5"/>
  <c r="P19" i="7" s="1"/>
  <c r="R356" i="4"/>
  <c r="N196" i="14"/>
  <c r="AI16" i="7"/>
  <c r="X175" i="6"/>
  <c r="AR16" i="7"/>
  <c r="Y175" i="6"/>
  <c r="R178" i="6" s="1"/>
  <c r="AI18" i="7"/>
  <c r="X114" i="9"/>
  <c r="O14" i="7"/>
  <c r="O26" i="7" s="1"/>
  <c r="W14" i="7"/>
  <c r="P38" i="10"/>
  <c r="Q15" i="7" s="1"/>
  <c r="X198" i="4"/>
  <c r="Y17" i="7" s="1"/>
  <c r="AO198" i="4"/>
  <c r="BJ17" i="7" s="1"/>
  <c r="K198" i="4"/>
  <c r="L17" i="7" s="1"/>
  <c r="S198" i="4"/>
  <c r="T17" i="7" s="1"/>
  <c r="AA198" i="4"/>
  <c r="AB17" i="7" s="1"/>
  <c r="CA17" i="7" s="1"/>
  <c r="AR198" i="4"/>
  <c r="BM17" i="7" s="1"/>
  <c r="K38" i="15"/>
  <c r="L20" i="7" s="1"/>
  <c r="AH38" i="12"/>
  <c r="BC21" i="7" s="1"/>
  <c r="AP38" i="12"/>
  <c r="BK21" i="7" s="1"/>
  <c r="O38" i="13"/>
  <c r="P22" i="7" s="1"/>
  <c r="AB38" i="13"/>
  <c r="X38" i="14"/>
  <c r="Y23" i="7" s="1"/>
  <c r="BX23" i="7" s="1"/>
  <c r="AR38" i="11"/>
  <c r="CP12" i="7"/>
  <c r="K14" i="7"/>
  <c r="O356" i="4"/>
  <c r="O178" i="6"/>
  <c r="AR18" i="7"/>
  <c r="Y114" i="9"/>
  <c r="P14" i="7"/>
  <c r="AF14" i="7"/>
  <c r="AN154" i="3"/>
  <c r="M215" i="3" s="1"/>
  <c r="AA38" i="10"/>
  <c r="AB15" i="7" s="1"/>
  <c r="CA15" i="7" s="1"/>
  <c r="AE38" i="10"/>
  <c r="AF15" i="7" s="1"/>
  <c r="AI38" i="10"/>
  <c r="BD15" i="7" s="1"/>
  <c r="AH119" i="6"/>
  <c r="BC16" i="7" s="1"/>
  <c r="AP119" i="6"/>
  <c r="BK16" i="7" s="1"/>
  <c r="CB16" i="7" s="1"/>
  <c r="AC38" i="9"/>
  <c r="AD18" i="7" s="1"/>
  <c r="AL38" i="9"/>
  <c r="BG18" i="7" s="1"/>
  <c r="AK129" i="5"/>
  <c r="BF19" i="7" s="1"/>
  <c r="L38" i="15"/>
  <c r="M20" i="7" s="1"/>
  <c r="AQ38" i="15"/>
  <c r="BL20" i="7" s="1"/>
  <c r="CC20" i="7" s="1"/>
  <c r="Q38" i="12"/>
  <c r="R21" i="7" s="1"/>
  <c r="Y38" i="12"/>
  <c r="I38" i="13"/>
  <c r="J22" i="7" s="1"/>
  <c r="W38" i="13"/>
  <c r="X22" i="7" s="1"/>
  <c r="E119" i="6"/>
  <c r="F16" i="7" s="1"/>
  <c r="I119" i="6"/>
  <c r="J16" i="7" s="1"/>
  <c r="M119" i="6"/>
  <c r="N16" i="7" s="1"/>
  <c r="Q119" i="6"/>
  <c r="R16" i="7" s="1"/>
  <c r="BU16" i="7" s="1"/>
  <c r="N119" i="6"/>
  <c r="O16" i="7" s="1"/>
  <c r="Y119" i="6"/>
  <c r="Z16" i="7" s="1"/>
  <c r="AC119" i="6"/>
  <c r="AD16" i="7" s="1"/>
  <c r="AX19" i="7"/>
  <c r="Z184" i="5"/>
  <c r="AY21" i="7"/>
  <c r="Z78" i="12"/>
  <c r="AV18" i="7"/>
  <c r="Z114" i="9"/>
  <c r="AT16" i="7"/>
  <c r="Z175" i="6"/>
  <c r="Z212" i="3"/>
  <c r="AC38" i="31"/>
  <c r="AC18" i="31"/>
  <c r="X41" i="31"/>
  <c r="AC36" i="31"/>
  <c r="AC30" i="31"/>
  <c r="CP18" i="7"/>
  <c r="Z21" i="7"/>
  <c r="L81" i="12"/>
  <c r="AQ38" i="12"/>
  <c r="BL21" i="7" s="1"/>
  <c r="AD38" i="12"/>
  <c r="J38" i="12"/>
  <c r="K21" i="7" s="1"/>
  <c r="BP21" i="7" s="1"/>
  <c r="R38" i="12"/>
  <c r="S21" i="7" s="1"/>
  <c r="Z38" i="12"/>
  <c r="O81" i="12"/>
  <c r="N38" i="12"/>
  <c r="O21" i="7" s="1"/>
  <c r="AI38" i="12"/>
  <c r="BD21" i="7" s="1"/>
  <c r="P129" i="5"/>
  <c r="Q19" i="7" s="1"/>
  <c r="X129" i="5"/>
  <c r="Y19" i="7" s="1"/>
  <c r="BX19" i="7" s="1"/>
  <c r="AE129" i="5"/>
  <c r="AF19" i="7" s="1"/>
  <c r="AL129" i="5"/>
  <c r="BG19" i="7" s="1"/>
  <c r="AA129" i="5"/>
  <c r="AJ129" i="5"/>
  <c r="BE19" i="7" s="1"/>
  <c r="AR129" i="5"/>
  <c r="Q187" i="5" s="1"/>
  <c r="J129" i="5"/>
  <c r="K19" i="7" s="1"/>
  <c r="R129" i="5"/>
  <c r="S19" i="7" s="1"/>
  <c r="AN129" i="5"/>
  <c r="BI19" i="7" s="1"/>
  <c r="AH129" i="5"/>
  <c r="BC19" i="7" s="1"/>
  <c r="BT19" i="7" s="1"/>
  <c r="T129" i="5"/>
  <c r="U19" i="7" s="1"/>
  <c r="AO129" i="5"/>
  <c r="BJ19" i="7" s="1"/>
  <c r="I129" i="5"/>
  <c r="J19" i="7" s="1"/>
  <c r="Q129" i="5"/>
  <c r="R19" i="7" s="1"/>
  <c r="Y129" i="5"/>
  <c r="Z19" i="7" s="1"/>
  <c r="BY19" i="7" s="1"/>
  <c r="W38" i="9"/>
  <c r="S38" i="9"/>
  <c r="T18" i="7" s="1"/>
  <c r="AA38" i="9"/>
  <c r="AE38" i="9"/>
  <c r="AF18" i="7" s="1"/>
  <c r="M38" i="9"/>
  <c r="Q117" i="9"/>
  <c r="AN38" i="9"/>
  <c r="BI18" i="7" s="1"/>
  <c r="BZ18" i="7" s="1"/>
  <c r="P119" i="6"/>
  <c r="Q16" i="7" s="1"/>
  <c r="X119" i="6"/>
  <c r="AO119" i="6"/>
  <c r="BJ16" i="7" s="1"/>
  <c r="AD119" i="6"/>
  <c r="X14" i="7"/>
  <c r="I14" i="7"/>
  <c r="I26" i="7" s="1"/>
  <c r="BL14" i="7"/>
  <c r="AC14" i="7"/>
  <c r="BF14" i="7"/>
  <c r="BF26" i="7" s="1"/>
  <c r="V14" i="7"/>
  <c r="V26" i="7" s="1"/>
  <c r="H14" i="7"/>
  <c r="Q14" i="7"/>
  <c r="F14" i="7"/>
  <c r="Y212" i="3"/>
  <c r="AA14" i="7"/>
  <c r="BD14" i="7"/>
  <c r="BD26" i="7" s="1"/>
  <c r="N14" i="7"/>
  <c r="G26" i="32"/>
  <c r="AJ24" i="7"/>
  <c r="AA38" i="15"/>
  <c r="AA41" i="31"/>
  <c r="I72" i="10"/>
  <c r="J15" i="7"/>
  <c r="BV15" i="7" s="1"/>
  <c r="F17" i="7"/>
  <c r="N20" i="7"/>
  <c r="Q356" i="4"/>
  <c r="BM19" i="7"/>
  <c r="CD19" i="7" s="1"/>
  <c r="AZ18" i="7"/>
  <c r="CE18" i="7" s="1"/>
  <c r="R117" i="9"/>
  <c r="AW20" i="7"/>
  <c r="CB20" i="7" s="1"/>
  <c r="O196" i="15"/>
  <c r="S38" i="15"/>
  <c r="T20" i="7" s="1"/>
  <c r="AR38" i="15"/>
  <c r="M196" i="14"/>
  <c r="AA23" i="7"/>
  <c r="BZ23" i="7" s="1"/>
  <c r="BN23" i="7"/>
  <c r="CE23" i="7" s="1"/>
  <c r="R196" i="14"/>
  <c r="AF16" i="7"/>
  <c r="M38" i="11"/>
  <c r="AC38" i="11"/>
  <c r="E38" i="11"/>
  <c r="E72" i="10"/>
  <c r="AF24" i="7"/>
  <c r="R196" i="11"/>
  <c r="AJ38" i="15"/>
  <c r="BE20" i="7" s="1"/>
  <c r="J187" i="5"/>
  <c r="AL18" i="7"/>
  <c r="I117" i="9"/>
  <c r="V41" i="31"/>
  <c r="BW15" i="7"/>
  <c r="BT17" i="7"/>
  <c r="AJ21" i="7"/>
  <c r="P18" i="7"/>
  <c r="R14" i="7"/>
  <c r="F38" i="10"/>
  <c r="G15" i="7" s="1"/>
  <c r="Z119" i="6"/>
  <c r="M198" i="4"/>
  <c r="N17" i="7" s="1"/>
  <c r="U198" i="4"/>
  <c r="V17" i="7" s="1"/>
  <c r="J198" i="4"/>
  <c r="K17" i="7" s="1"/>
  <c r="BP17" i="7" s="1"/>
  <c r="R198" i="4"/>
  <c r="S17" i="7" s="1"/>
  <c r="Z198" i="4"/>
  <c r="M129" i="5"/>
  <c r="N19" i="7" s="1"/>
  <c r="U129" i="5"/>
  <c r="V19" i="7" s="1"/>
  <c r="P38" i="12"/>
  <c r="Q21" i="7" s="1"/>
  <c r="AN38" i="11"/>
  <c r="N178" i="6"/>
  <c r="CP22" i="7"/>
  <c r="CE21" i="7"/>
  <c r="G72" i="10"/>
  <c r="AJ15" i="7"/>
  <c r="T14" i="7"/>
  <c r="E129" i="5"/>
  <c r="F19" i="7" s="1"/>
  <c r="R38" i="14"/>
  <c r="S23" i="7" s="1"/>
  <c r="O38" i="11"/>
  <c r="P24" i="7" s="1"/>
  <c r="BQ24" i="7" s="1"/>
  <c r="BX17" i="7"/>
  <c r="J196" i="13"/>
  <c r="CP17" i="7"/>
  <c r="CD17" i="7"/>
  <c r="I356" i="4"/>
  <c r="J81" i="12"/>
  <c r="I187" i="5"/>
  <c r="F196" i="13"/>
  <c r="CP21" i="7"/>
  <c r="P196" i="13"/>
  <c r="U38" i="10"/>
  <c r="V15" i="7" s="1"/>
  <c r="Z38" i="10"/>
  <c r="AM38" i="10"/>
  <c r="BH15" i="7" s="1"/>
  <c r="AQ38" i="10"/>
  <c r="J119" i="6"/>
  <c r="AP129" i="5"/>
  <c r="O38" i="15"/>
  <c r="P20" i="7" s="1"/>
  <c r="BQ20" i="7" s="1"/>
  <c r="AE38" i="15"/>
  <c r="AF20" i="7" s="1"/>
  <c r="CE20" i="7" s="1"/>
  <c r="G38" i="15"/>
  <c r="H20" i="7" s="1"/>
  <c r="BT20" i="7" s="1"/>
  <c r="X38" i="12"/>
  <c r="Y21" i="7" s="1"/>
  <c r="BX21" i="7" s="1"/>
  <c r="L38" i="13"/>
  <c r="T38" i="13"/>
  <c r="U22" i="7" s="1"/>
  <c r="AM38" i="13"/>
  <c r="AS38" i="13"/>
  <c r="BN22" i="7" s="1"/>
  <c r="R196" i="13"/>
  <c r="R38" i="13"/>
  <c r="S22" i="7" s="1"/>
  <c r="J38" i="14"/>
  <c r="K23" i="7" s="1"/>
  <c r="BP23" i="7" s="1"/>
  <c r="O196" i="14"/>
  <c r="BV17" i="7"/>
  <c r="R215" i="3"/>
  <c r="P356" i="4"/>
  <c r="J178" i="6"/>
  <c r="E117" i="9"/>
  <c r="R81" i="12"/>
  <c r="M196" i="15"/>
  <c r="AS24" i="7"/>
  <c r="BX24" i="7" s="1"/>
  <c r="CP19" i="7"/>
  <c r="Y41" i="31"/>
  <c r="AE22" i="7"/>
  <c r="AS38" i="10"/>
  <c r="F119" i="6"/>
  <c r="G16" i="7" s="1"/>
  <c r="V119" i="6"/>
  <c r="W16" i="7" s="1"/>
  <c r="F198" i="4"/>
  <c r="G17" i="7" s="1"/>
  <c r="BQ17" i="7" s="1"/>
  <c r="AM198" i="4"/>
  <c r="BH17" i="7" s="1"/>
  <c r="BY17" i="7" s="1"/>
  <c r="I38" i="11"/>
  <c r="J24" i="7" s="1"/>
  <c r="Q38" i="11"/>
  <c r="R24" i="7" s="1"/>
  <c r="AB14" i="7"/>
  <c r="AC129" i="5"/>
  <c r="N38" i="13"/>
  <c r="O22" i="7" s="1"/>
  <c r="V38" i="13"/>
  <c r="W22" i="7" s="1"/>
  <c r="V38" i="14"/>
  <c r="W23" i="7" s="1"/>
  <c r="AD38" i="14"/>
  <c r="AM38" i="14"/>
  <c r="BH23" i="7" s="1"/>
  <c r="BY23" i="7" s="1"/>
  <c r="F38" i="14"/>
  <c r="G23" i="7" s="1"/>
  <c r="BQ23" i="7" s="1"/>
  <c r="N38" i="14"/>
  <c r="O23" i="7" s="1"/>
  <c r="BV21" i="7"/>
  <c r="J38" i="13"/>
  <c r="K22" i="7" s="1"/>
  <c r="BP22" i="7" s="1"/>
  <c r="BT18" i="7"/>
  <c r="G117" i="9"/>
  <c r="H196" i="13"/>
  <c r="W41" i="31"/>
  <c r="CE24" i="7"/>
  <c r="J14" i="7"/>
  <c r="S38" i="10"/>
  <c r="T15" i="7" s="1"/>
  <c r="R119" i="6"/>
  <c r="K129" i="5"/>
  <c r="L19" i="7" s="1"/>
  <c r="S129" i="5"/>
  <c r="T19" i="7" s="1"/>
  <c r="AO38" i="12"/>
  <c r="Y38" i="11"/>
  <c r="AL38" i="11"/>
  <c r="BG24" i="7" s="1"/>
  <c r="P117" i="9"/>
  <c r="F72" i="10"/>
  <c r="U119" i="6"/>
  <c r="V16" i="7" s="1"/>
  <c r="CD22" i="7"/>
  <c r="J196" i="14"/>
  <c r="J356" i="4"/>
  <c r="K356" i="4"/>
  <c r="Y353" i="4"/>
  <c r="BX15" i="7"/>
  <c r="BR15" i="7" s="1"/>
  <c r="L16" i="7"/>
  <c r="P178" i="6"/>
  <c r="AL22" i="7"/>
  <c r="AZ22" i="7"/>
  <c r="CE22" i="7" s="1"/>
  <c r="AX22" i="7"/>
  <c r="AX26" i="7" s="1"/>
  <c r="BQ22" i="7"/>
  <c r="BU22" i="7"/>
  <c r="BW22" i="7"/>
  <c r="BV19" i="7"/>
  <c r="BV18" i="7"/>
  <c r="CD18" i="7"/>
  <c r="CC18" i="7"/>
  <c r="BY18" i="7"/>
  <c r="BX18" i="7"/>
  <c r="CB18" i="7"/>
  <c r="G356" i="4"/>
  <c r="F356" i="4"/>
  <c r="X353" i="4"/>
  <c r="CB17" i="7"/>
  <c r="L356" i="4"/>
  <c r="Z353" i="4"/>
  <c r="CC17" i="7"/>
  <c r="BW17" i="7"/>
  <c r="CE17" i="7"/>
  <c r="CE16" i="7"/>
  <c r="N72" i="10"/>
  <c r="BP15" i="7"/>
  <c r="BV12" i="7"/>
  <c r="AO12" i="7"/>
  <c r="AO26" i="7" s="1"/>
  <c r="AZ12" i="7"/>
  <c r="CE12" i="7" s="1"/>
  <c r="E26" i="32"/>
  <c r="H26" i="32"/>
  <c r="BQ12" i="7"/>
  <c r="BU12" i="7"/>
  <c r="BP12" i="7"/>
  <c r="F26" i="32"/>
  <c r="I26" i="32"/>
  <c r="J26" i="32"/>
  <c r="AU12" i="7"/>
  <c r="BZ12" i="7" s="1"/>
  <c r="P26" i="32"/>
  <c r="AV12" i="7"/>
  <c r="CA12" i="7" s="1"/>
  <c r="AH26" i="7"/>
  <c r="BV24" i="7"/>
  <c r="CB24" i="7"/>
  <c r="BW23" i="7"/>
  <c r="AP26" i="7"/>
  <c r="F196" i="14"/>
  <c r="Y193" i="14"/>
  <c r="CA23" i="7"/>
  <c r="H196" i="14"/>
  <c r="Z193" i="14"/>
  <c r="AU26" i="7"/>
  <c r="H81" i="12"/>
  <c r="F81" i="12"/>
  <c r="BY21" i="7"/>
  <c r="Q215" i="3"/>
  <c r="AZ14" i="7"/>
  <c r="AV14" i="7"/>
  <c r="AS14" i="7"/>
  <c r="I215" i="3"/>
  <c r="E215" i="3"/>
  <c r="L215" i="3"/>
  <c r="J215" i="3"/>
  <c r="AQ26" i="7"/>
  <c r="AY26" i="7"/>
  <c r="BZ19" i="7"/>
  <c r="BX22" i="7"/>
  <c r="CB23" i="7"/>
  <c r="BT23" i="7"/>
  <c r="CL26" i="7"/>
  <c r="BU15" i="7"/>
  <c r="AK26" i="7"/>
  <c r="CB15" i="7"/>
  <c r="CD14" i="7"/>
  <c r="BP14" i="7"/>
  <c r="CA16" i="7"/>
  <c r="BT16" i="7"/>
  <c r="CN26" i="7"/>
  <c r="BW14" i="7"/>
  <c r="BW16" i="7"/>
  <c r="CB21" i="7"/>
  <c r="BB26" i="7"/>
  <c r="AI26" i="7"/>
  <c r="AN26" i="7"/>
  <c r="AT26" i="7"/>
  <c r="BP18" i="7"/>
  <c r="CE19" i="7"/>
  <c r="BU23" i="7"/>
  <c r="BV20" i="7"/>
  <c r="CO26" i="7"/>
  <c r="BS12" i="7"/>
  <c r="AW26" i="7"/>
  <c r="BQ15" i="7"/>
  <c r="AM26" i="7"/>
  <c r="BU20" i="7"/>
  <c r="CM26" i="7"/>
  <c r="P26" i="7" l="1"/>
  <c r="CA14" i="7"/>
  <c r="CB14" i="7"/>
  <c r="BT14" i="7"/>
  <c r="BU17" i="7"/>
  <c r="M187" i="5"/>
  <c r="O196" i="13"/>
  <c r="AC22" i="7"/>
  <c r="CB22" i="7" s="1"/>
  <c r="J26" i="7"/>
  <c r="F196" i="11"/>
  <c r="BW19" i="7"/>
  <c r="BR19" i="7" s="1"/>
  <c r="CE14" i="7"/>
  <c r="BT12" i="7"/>
  <c r="BQ14" i="7"/>
  <c r="BL23" i="7"/>
  <c r="CC23" i="7" s="1"/>
  <c r="AC26" i="7"/>
  <c r="BR17" i="7"/>
  <c r="BM24" i="7"/>
  <c r="CD24" i="7" s="1"/>
  <c r="Q196" i="11"/>
  <c r="N356" i="4"/>
  <c r="R187" i="5"/>
  <c r="BV23" i="7"/>
  <c r="H72" i="10"/>
  <c r="K196" i="14"/>
  <c r="K117" i="9"/>
  <c r="I196" i="15"/>
  <c r="AA22" i="7"/>
  <c r="BZ22" i="7" s="1"/>
  <c r="AF26" i="7"/>
  <c r="H196" i="15"/>
  <c r="X24" i="7"/>
  <c r="BW24" i="7" s="1"/>
  <c r="BR24" i="7" s="1"/>
  <c r="J196" i="11"/>
  <c r="K81" i="12"/>
  <c r="O215" i="3"/>
  <c r="R196" i="15"/>
  <c r="K196" i="15"/>
  <c r="BI14" i="7"/>
  <c r="BZ14" i="7" s="1"/>
  <c r="BV14" i="7"/>
  <c r="E196" i="14"/>
  <c r="E196" i="15"/>
  <c r="U26" i="7"/>
  <c r="L196" i="15"/>
  <c r="G187" i="5"/>
  <c r="K187" i="5"/>
  <c r="G196" i="11"/>
  <c r="BU14" i="7"/>
  <c r="CP26" i="7"/>
  <c r="BY16" i="7"/>
  <c r="BG14" i="7"/>
  <c r="BX14" i="7" s="1"/>
  <c r="BR14" i="7" s="1"/>
  <c r="N196" i="11"/>
  <c r="AB24" i="7"/>
  <c r="CA24" i="7" s="1"/>
  <c r="O196" i="11"/>
  <c r="E196" i="13"/>
  <c r="P196" i="15"/>
  <c r="G26" i="7"/>
  <c r="M72" i="10"/>
  <c r="G196" i="15"/>
  <c r="BQ19" i="7"/>
  <c r="G178" i="6"/>
  <c r="P72" i="10"/>
  <c r="BY15" i="7"/>
  <c r="F117" i="9"/>
  <c r="AC41" i="31"/>
  <c r="L178" i="6"/>
  <c r="H178" i="6"/>
  <c r="W26" i="7"/>
  <c r="AE21" i="7"/>
  <c r="CD21" i="7" s="1"/>
  <c r="Q81" i="12"/>
  <c r="I81" i="12"/>
  <c r="AJ26" i="7"/>
  <c r="E81" i="12"/>
  <c r="AA21" i="7"/>
  <c r="BZ21" i="7" s="1"/>
  <c r="M81" i="12"/>
  <c r="P81" i="12"/>
  <c r="G81" i="12"/>
  <c r="BC26" i="7"/>
  <c r="AB19" i="7"/>
  <c r="CA19" i="7" s="1"/>
  <c r="N187" i="5"/>
  <c r="E187" i="5"/>
  <c r="L187" i="5"/>
  <c r="R26" i="7"/>
  <c r="BU19" i="7"/>
  <c r="N18" i="7"/>
  <c r="BU18" i="7" s="1"/>
  <c r="H117" i="9"/>
  <c r="AB18" i="7"/>
  <c r="CA18" i="7" s="1"/>
  <c r="N117" i="9"/>
  <c r="M117" i="9"/>
  <c r="X18" i="7"/>
  <c r="J117" i="9"/>
  <c r="AE16" i="7"/>
  <c r="CD16" i="7" s="1"/>
  <c r="Q178" i="6"/>
  <c r="K178" i="6"/>
  <c r="Y16" i="7"/>
  <c r="T26" i="7"/>
  <c r="G215" i="3"/>
  <c r="H26" i="7"/>
  <c r="Q26" i="7"/>
  <c r="F215" i="3"/>
  <c r="N215" i="3"/>
  <c r="P215" i="3"/>
  <c r="Z24" i="7"/>
  <c r="L196" i="11"/>
  <c r="BN15" i="7"/>
  <c r="Q72" i="10"/>
  <c r="Q196" i="14"/>
  <c r="AE23" i="7"/>
  <c r="P196" i="11"/>
  <c r="AD24" i="7"/>
  <c r="CC24" i="7" s="1"/>
  <c r="L26" i="7"/>
  <c r="L72" i="10"/>
  <c r="AA15" i="7"/>
  <c r="I196" i="13"/>
  <c r="H196" i="11"/>
  <c r="N24" i="7"/>
  <c r="BU24" i="7" s="1"/>
  <c r="BT15" i="7"/>
  <c r="AA16" i="7"/>
  <c r="BZ16" i="7" s="1"/>
  <c r="M178" i="6"/>
  <c r="BP19" i="7"/>
  <c r="O72" i="10"/>
  <c r="BL15" i="7"/>
  <c r="M196" i="11"/>
  <c r="BI24" i="7"/>
  <c r="N81" i="12"/>
  <c r="BJ21" i="7"/>
  <c r="BT21" i="7"/>
  <c r="BQ18" i="7"/>
  <c r="BR20" i="7"/>
  <c r="H356" i="4"/>
  <c r="H187" i="5"/>
  <c r="BV22" i="7"/>
  <c r="S16" i="7"/>
  <c r="I178" i="6"/>
  <c r="M356" i="4"/>
  <c r="AA17" i="7"/>
  <c r="BZ17" i="7" s="1"/>
  <c r="BS17" i="7" s="1"/>
  <c r="BM20" i="7"/>
  <c r="CD20" i="7" s="1"/>
  <c r="Q196" i="15"/>
  <c r="E196" i="11"/>
  <c r="F24" i="7"/>
  <c r="BP24" i="7" s="1"/>
  <c r="L196" i="14"/>
  <c r="F187" i="5"/>
  <c r="CC22" i="7"/>
  <c r="AD19" i="7"/>
  <c r="P187" i="5"/>
  <c r="E356" i="4"/>
  <c r="N196" i="15"/>
  <c r="AB20" i="7"/>
  <c r="M22" i="7"/>
  <c r="G196" i="13"/>
  <c r="BS18" i="7"/>
  <c r="BH26" i="7"/>
  <c r="H215" i="3"/>
  <c r="F178" i="6"/>
  <c r="BK19" i="7"/>
  <c r="O187" i="5"/>
  <c r="F196" i="15"/>
  <c r="I196" i="14"/>
  <c r="I196" i="11"/>
  <c r="BH22" i="7"/>
  <c r="BY22" i="7" s="1"/>
  <c r="L196" i="13"/>
  <c r="K16" i="7"/>
  <c r="E178" i="6"/>
  <c r="K196" i="11"/>
  <c r="K72" i="10"/>
  <c r="BQ16" i="7"/>
  <c r="BR22" i="7"/>
  <c r="AL26" i="7"/>
  <c r="BR23" i="7"/>
  <c r="AV26" i="7"/>
  <c r="AZ26" i="7"/>
  <c r="AS26" i="7"/>
  <c r="BR12" i="7"/>
  <c r="BS14" i="7"/>
  <c r="BG26" i="7" l="1"/>
  <c r="BS22" i="7"/>
  <c r="BU26" i="7"/>
  <c r="BS16" i="7"/>
  <c r="BQ26" i="7"/>
  <c r="X26" i="7"/>
  <c r="BW18" i="7"/>
  <c r="BX16" i="7"/>
  <c r="Y26" i="7"/>
  <c r="AE26" i="7"/>
  <c r="CD23" i="7"/>
  <c r="BS23" i="7" s="1"/>
  <c r="BT22" i="7"/>
  <c r="BT26" i="7" s="1"/>
  <c r="M26" i="7"/>
  <c r="AA26" i="7"/>
  <c r="BZ15" i="7"/>
  <c r="BN26" i="7"/>
  <c r="CE15" i="7"/>
  <c r="CE26" i="7" s="1"/>
  <c r="BP16" i="7"/>
  <c r="BP26" i="7" s="1"/>
  <c r="K26" i="7"/>
  <c r="BK26" i="7"/>
  <c r="CB19" i="7"/>
  <c r="N26" i="7"/>
  <c r="BM26" i="7"/>
  <c r="BI26" i="7"/>
  <c r="BZ24" i="7"/>
  <c r="AB26" i="7"/>
  <c r="CA20" i="7"/>
  <c r="S26" i="7"/>
  <c r="BV16" i="7"/>
  <c r="BV26" i="7" s="1"/>
  <c r="BJ26" i="7"/>
  <c r="CA21" i="7"/>
  <c r="BS21" i="7" s="1"/>
  <c r="BY24" i="7"/>
  <c r="Z26" i="7"/>
  <c r="AD26" i="7"/>
  <c r="CC19" i="7"/>
  <c r="BL26" i="7"/>
  <c r="CC15" i="7"/>
  <c r="F26" i="7"/>
  <c r="CD26" i="7" l="1"/>
  <c r="BR18" i="7"/>
  <c r="BW26" i="7"/>
  <c r="BR16" i="7"/>
  <c r="BR26" i="7" s="1"/>
  <c r="BX26" i="7"/>
  <c r="BZ26" i="7"/>
  <c r="BS15" i="7"/>
  <c r="CC26" i="7"/>
  <c r="BS19" i="7"/>
  <c r="CB26" i="7"/>
  <c r="BS24" i="7"/>
  <c r="BY26" i="7"/>
  <c r="CA26" i="7"/>
  <c r="BS20" i="7"/>
  <c r="BS2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 FRANCISCO GOU ORTEGA</author>
  </authors>
  <commentList>
    <comment ref="E4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PARA SALIR DEL TEXTO PRESIONE LA TECLA ESCAPE (ESC) O SELECCIONE UNA CELDA DESBLOQUEADA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 xml:space="preserve">
OBSERVACIONES:</t>
        </r>
        <r>
          <rPr>
            <b/>
            <sz val="9"/>
            <color indexed="81"/>
            <rFont val="Tahoma"/>
            <family val="2"/>
          </rPr>
          <t xml:space="preserve"> debido a las fechas en las que se realizó el convenio , aun estan en proceso los tramites para realizar los cursos de capacitacion pertinentes a las necesidades de las dependencias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 FRANCISCO GOU ORTEGA</author>
  </authors>
  <commentList>
    <comment ref="AK2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PARA SALIR DEL TEXTO PRESIONE LA TECLA ESCAPE (ESC) O SELECCIONE UNA CELDA DESBLOQUEADA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 xml:space="preserve">
OBSERVACIONES: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<sst xmlns="http://schemas.openxmlformats.org/spreadsheetml/2006/main" count="3438" uniqueCount="917">
  <si>
    <t>CAE</t>
  </si>
  <si>
    <t>CE</t>
  </si>
  <si>
    <t>ROCO</t>
  </si>
  <si>
    <t xml:space="preserve"> </t>
  </si>
  <si>
    <t>INSTITUTO DE CAPACITACION PARA EL TRABAJO DEL ESTADO DE CAMPECHE</t>
  </si>
  <si>
    <t>UNIDAD DE CAPACITACIÓN CALKINI</t>
  </si>
  <si>
    <t>UNIDAD DE CAPACITACIÓN CANDELARIA</t>
  </si>
  <si>
    <t>UNIDAD DE CAPACITACIÓN ESCARCEGA</t>
  </si>
  <si>
    <t>Capacitandos atendidos en Acción Extramuros</t>
  </si>
  <si>
    <t>Proyectos Productivos</t>
  </si>
  <si>
    <t>Micro-empresas</t>
  </si>
  <si>
    <t>Becas</t>
  </si>
  <si>
    <t>Otros</t>
  </si>
  <si>
    <t>TOTAL</t>
  </si>
  <si>
    <t>D.D.</t>
  </si>
  <si>
    <t>D.D.E.H.</t>
  </si>
  <si>
    <t>D.D. y U.M.</t>
  </si>
  <si>
    <t>Técnica</t>
  </si>
  <si>
    <t>Mujeres Jefas Familia</t>
  </si>
  <si>
    <t>3a Edad</t>
  </si>
  <si>
    <t>Migrantes</t>
  </si>
  <si>
    <t>Ceresos</t>
  </si>
  <si>
    <t xml:space="preserve"> Otorgadas por el ICAT</t>
  </si>
  <si>
    <t>Becas SEMS</t>
  </si>
  <si>
    <t>Otras</t>
  </si>
  <si>
    <t>SICAT</t>
  </si>
  <si>
    <t>UC</t>
  </si>
  <si>
    <t>AM</t>
  </si>
  <si>
    <t>Tradicional</t>
  </si>
  <si>
    <t>Para ver</t>
  </si>
  <si>
    <t>Para oir</t>
  </si>
  <si>
    <t>Para Hablar</t>
  </si>
  <si>
    <t>Motrices</t>
  </si>
  <si>
    <t>Mentales</t>
  </si>
  <si>
    <t xml:space="preserve">Retención </t>
  </si>
  <si>
    <t>Excelencia</t>
  </si>
  <si>
    <t>Pasantía</t>
  </si>
  <si>
    <t>Calkiní</t>
  </si>
  <si>
    <t>Candelaria</t>
  </si>
  <si>
    <t>Champotón</t>
  </si>
  <si>
    <t>Escárcega</t>
  </si>
  <si>
    <t>Indigenas</t>
  </si>
  <si>
    <t>EBC</t>
  </si>
  <si>
    <t>GENERO</t>
  </si>
  <si>
    <t>SECRETARIA DE EDUCACIÓN, CULTURA Y DEPORTE DEL ESTADO DE CAMPECHE</t>
  </si>
  <si>
    <t>CAMPO DE FORMACIÓN PROFESIONAL</t>
  </si>
  <si>
    <t>14. Artesanal</t>
  </si>
  <si>
    <t>Migajón</t>
  </si>
  <si>
    <t>Macramé</t>
  </si>
  <si>
    <t>Chaquira</t>
  </si>
  <si>
    <t>Poliéster</t>
  </si>
  <si>
    <t>25. Administración</t>
  </si>
  <si>
    <t>Taquigrafía</t>
  </si>
  <si>
    <t>Confección Industrial de Ropa</t>
  </si>
  <si>
    <t>5. Electrónica</t>
  </si>
  <si>
    <t>22. Comunicación</t>
  </si>
  <si>
    <t>7. Industrial</t>
  </si>
  <si>
    <t>30. Turismo</t>
  </si>
  <si>
    <t>Sastrería</t>
  </si>
  <si>
    <t>UNIDAD DE CAPACITACIÓN CIUDAD DEL CARMEN</t>
  </si>
  <si>
    <t>UNIDAD DE CAPACITACIÓN CHAMPOTÓN</t>
  </si>
  <si>
    <t>4. Electricidad</t>
  </si>
  <si>
    <t>8. Automotor</t>
  </si>
  <si>
    <t>1. Agropecuario</t>
  </si>
  <si>
    <t>19. Metalmecánica</t>
  </si>
  <si>
    <t>ACCIÓN MÓVIL CALAKMUL</t>
  </si>
  <si>
    <t>CURSOS</t>
  </si>
  <si>
    <t>HORAS</t>
  </si>
  <si>
    <t>Ciudad del Carmen</t>
  </si>
  <si>
    <t>Calakmul</t>
  </si>
  <si>
    <t>No Acreditados</t>
  </si>
  <si>
    <t>Desertores</t>
  </si>
  <si>
    <t>Inscritos</t>
  </si>
  <si>
    <t>Matricula Total de Cursos Regulares</t>
  </si>
  <si>
    <t>Matricula Total de Cursos No Regulares</t>
  </si>
  <si>
    <t>Plantilla (Real al Trimestre)</t>
  </si>
  <si>
    <t>Cobertura en Municipios</t>
  </si>
  <si>
    <t>No. de Predios Regulares</t>
  </si>
  <si>
    <t>Sectorizado</t>
  </si>
  <si>
    <t>Pedagógica</t>
  </si>
  <si>
    <t>Atendidos</t>
  </si>
  <si>
    <t>Total en el Estado</t>
  </si>
  <si>
    <t>No.</t>
  </si>
  <si>
    <t>Unidad de Capacitación</t>
  </si>
  <si>
    <t xml:space="preserve">AM </t>
  </si>
  <si>
    <t>Reconocimiento Oficial de la Competencia Ocupacional</t>
  </si>
  <si>
    <t>CURSOS REGULARES</t>
  </si>
  <si>
    <t>TRADICIONAL</t>
  </si>
  <si>
    <t>CURSOS NO REGULARES (Otros Cursos)</t>
  </si>
  <si>
    <t xml:space="preserve"> TOTAL CURSOS REGULARES Y NO REGULARES</t>
  </si>
  <si>
    <t>ROCO TRADICIONAL</t>
  </si>
  <si>
    <t>ROCO EBC</t>
  </si>
  <si>
    <t>Grupos</t>
  </si>
  <si>
    <t>Acreditados</t>
  </si>
  <si>
    <t>Hombres</t>
  </si>
  <si>
    <t>Mujeres</t>
  </si>
  <si>
    <t xml:space="preserve"> TRADICIONAL</t>
  </si>
  <si>
    <r>
      <rPr>
        <b/>
        <i/>
        <u/>
        <sz val="11"/>
        <color indexed="8"/>
        <rFont val="Calibri"/>
        <family val="2"/>
      </rPr>
      <t>NOTA:</t>
    </r>
    <r>
      <rPr>
        <b/>
        <sz val="11"/>
        <color indexed="8"/>
        <rFont val="Calibri"/>
        <family val="2"/>
      </rPr>
      <t xml:space="preserve"> TODOS LOS EVENTOS DE CAPACITACIÓN O FORMACIÓN QUE NO SE ENCUENTREN EN EL CATÁLOGO DE OFERTA EDUCATIVA DEBEN REGISTRARSE EN "CURSOS NO REGULARES (Otros Cursos)" INCLUYENDO HORAS.</t>
    </r>
  </si>
  <si>
    <t>LOS CURSOS NO REGULARES (Otros Cursos) DEBERÁN IR AGRUPADOS CONFORME AL CAMPO DE FORMACIÓN PROFESIONAL AL CUAL PERTENECEN.</t>
  </si>
  <si>
    <t>Dirección General</t>
  </si>
  <si>
    <t>Desarrollo Humano</t>
  </si>
  <si>
    <t>CONOCER</t>
  </si>
  <si>
    <t>Director General</t>
  </si>
  <si>
    <t xml:space="preserve">Directores de Área </t>
  </si>
  <si>
    <t>Jefes de Departamento</t>
  </si>
  <si>
    <t>Adminis-
trativos</t>
  </si>
  <si>
    <t>Directores</t>
  </si>
  <si>
    <t>Jefes de Capacitación y Vinculación</t>
  </si>
  <si>
    <t>Jefe Administrativo</t>
  </si>
  <si>
    <t>DIRECCIÓN GENERAL</t>
  </si>
  <si>
    <t>INSTITUTO DE CAPACITACIÓN PARA EL TRABAJO DEL ESTADO DE CAMPECHE</t>
  </si>
  <si>
    <t>NOTA</t>
  </si>
  <si>
    <t>LA INFORMACIÓN QUE SE ANOTE EN ESTOS FORMATOS DEBERÁ COINCIDIR CON LA INFORMACIÓN QUE SE REPORTE EN LAS CARPETAS DE JUNTAS DIRECTIVAS.</t>
  </si>
  <si>
    <t>Alimentos y Bebidas</t>
  </si>
  <si>
    <t>Servicio a Comensales</t>
  </si>
  <si>
    <t>Preparación de Bebidas</t>
  </si>
  <si>
    <t>Control de Costos de Alimentos y Bebidas</t>
  </si>
  <si>
    <t>Preparación de Alimentos</t>
  </si>
  <si>
    <t>Atención del Cliente del Vino en el Lugar de Consumo</t>
  </si>
  <si>
    <t>Resguardo del Vino</t>
  </si>
  <si>
    <t>Pastelería y Dulces Finos</t>
  </si>
  <si>
    <t>Hotelería</t>
  </si>
  <si>
    <t>Reservación de Servicios Hoteleros</t>
  </si>
  <si>
    <t>Recepción del Huésped</t>
  </si>
  <si>
    <t>Registro y Control de la Cuenta del Huésped</t>
  </si>
  <si>
    <t>Conserjería y de Comunicación Telefónica en Hotelería</t>
  </si>
  <si>
    <t>Servicio de Atención al Huésped</t>
  </si>
  <si>
    <t>Servicio de Habitaciones</t>
  </si>
  <si>
    <t>Supervisión de Habitaciones y Áreas Comunes</t>
  </si>
  <si>
    <t>Coordinación de los Servicios de Hospedaje</t>
  </si>
  <si>
    <t>Organización de Eventos de Negocios, Sociales y Culturales</t>
  </si>
  <si>
    <t>Venta de Servicios de Viajes</t>
  </si>
  <si>
    <t>Diseño e Imagen de la Carrocería</t>
  </si>
  <si>
    <t>Preparación y Conservación de Alimentos de Origen Animal</t>
  </si>
  <si>
    <t>Técnicas Especializadas de Carnicería</t>
  </si>
  <si>
    <t>Cuidado de Manos y Pies</t>
  </si>
  <si>
    <t>Maquillaje del Rostro</t>
  </si>
  <si>
    <t>Cursos Regulares</t>
  </si>
  <si>
    <t xml:space="preserve">Son aquellos cursos establecidos y normados por la Oferta Educativa de la DGCFT, incluidos en el Catalogo de Carreras/Especialidad </t>
  </si>
  <si>
    <t>Cursos no Regulares</t>
  </si>
  <si>
    <t>Son aquellos cursos que atienden la demanda de capacitación por el sector privado, público y social, y que no aparecen en la Oferta Educativa de la DGCFT</t>
  </si>
  <si>
    <t>Capacitación Acelerada Específica (Sector privado)</t>
  </si>
  <si>
    <t>Curso de Extención (Sector público y social)</t>
  </si>
  <si>
    <t>Tenabo</t>
  </si>
  <si>
    <t>ESPECIALIDAD</t>
  </si>
  <si>
    <t xml:space="preserve">ROCO </t>
  </si>
  <si>
    <t>ACCIÓN MÓVIL TENABO</t>
  </si>
  <si>
    <t>MATRÍCULA TOTAL</t>
  </si>
  <si>
    <t xml:space="preserve">Hombres </t>
  </si>
  <si>
    <t>Manejo Higiénico de Alimentos y Bebidas</t>
  </si>
  <si>
    <t>Tejido a Mano</t>
  </si>
  <si>
    <t>Bordado en Tela</t>
  </si>
  <si>
    <t>Pintura Textil</t>
  </si>
  <si>
    <t>Pintura en Cerámica</t>
  </si>
  <si>
    <t>Cerámica Artificial</t>
  </si>
  <si>
    <t>Cosmetología Facial</t>
  </si>
  <si>
    <t>Cosmetología Corporal</t>
  </si>
  <si>
    <t>Artesanías con Fibras Textiles</t>
  </si>
  <si>
    <t>Artesanías con Pastas, Pinturas y Acabados</t>
  </si>
  <si>
    <t>Asistencia Ejecutiva</t>
  </si>
  <si>
    <t>Mecánica Diesel</t>
  </si>
  <si>
    <t>Diseño y Fabricación de Muebles de Madera</t>
  </si>
  <si>
    <t>Soldadura y Pailería</t>
  </si>
  <si>
    <t>Hopelchén</t>
  </si>
  <si>
    <t>Palizada</t>
  </si>
  <si>
    <t>ACCIÓN MÓVIL HOPELCHÉN</t>
  </si>
  <si>
    <t>ACCIÓN MÓVIL PALIZADA</t>
  </si>
  <si>
    <t>Total de Instructores Capacitados</t>
  </si>
  <si>
    <t>Tipo de Capacitación a Instructores</t>
  </si>
  <si>
    <t>Certificaciones a Instructores</t>
  </si>
  <si>
    <t>Adolescentes en Condición de Calle</t>
  </si>
  <si>
    <t>Personas con Discapacidad</t>
  </si>
  <si>
    <t>Instructores</t>
  </si>
  <si>
    <t>Atención a Grupos Vulnerables</t>
  </si>
  <si>
    <t>Impartición de Cursos en Línea</t>
  </si>
  <si>
    <t>Acreditaciones y/o Certificaciones</t>
  </si>
  <si>
    <t>Transporte</t>
  </si>
  <si>
    <t>No. de Cursos</t>
  </si>
  <si>
    <t>Nombre del Curso</t>
  </si>
  <si>
    <t>Corte y Peinado del Cabello</t>
  </si>
  <si>
    <t>Elaboración de Mezclas para Conservas Alimenticias de Origen Vegetal</t>
  </si>
  <si>
    <t>Hecelchakán</t>
  </si>
  <si>
    <t>Seybaplaya</t>
  </si>
  <si>
    <t>ACCIÓN MÓVIL HECELCHAKÁN</t>
  </si>
  <si>
    <t>ACCIÓN MÓVIL SEYBAPLAYA</t>
  </si>
  <si>
    <t>Convenios Firmados</t>
  </si>
  <si>
    <t>RANGO DE EDADES</t>
  </si>
  <si>
    <t>Total Matricula</t>
  </si>
  <si>
    <t>CAMPECHE</t>
  </si>
  <si>
    <t>15 - 18</t>
  </si>
  <si>
    <t>19 - 24</t>
  </si>
  <si>
    <t>25 - 34</t>
  </si>
  <si>
    <t>35 - 44</t>
  </si>
  <si>
    <t>45 - 54</t>
  </si>
  <si>
    <t>55 - 64</t>
  </si>
  <si>
    <t>65 - más</t>
  </si>
  <si>
    <t>CLAVE DE LA ESPECIALIDAD</t>
  </si>
  <si>
    <t>Instituciones Gubernamentales</t>
  </si>
  <si>
    <t>Instituciones Privadas</t>
  </si>
  <si>
    <t>Nombre de la Institución</t>
  </si>
  <si>
    <t>Numeros de Convenios</t>
  </si>
  <si>
    <t>Fecha de Convenio</t>
  </si>
  <si>
    <t>Matrícula Generada</t>
  </si>
  <si>
    <t>Matricula de Sector Público y Privado</t>
  </si>
  <si>
    <t>No acreditados</t>
  </si>
  <si>
    <t>Total Matrícula</t>
  </si>
  <si>
    <t>Convenios</t>
  </si>
  <si>
    <t>No. de Convenios</t>
  </si>
  <si>
    <t>Matricula Generada</t>
  </si>
  <si>
    <t>TOTAL GENERO</t>
  </si>
  <si>
    <t>TOTAL RANGOS DE EDAD</t>
  </si>
  <si>
    <r>
      <rPr>
        <b/>
        <i/>
        <u/>
        <sz val="12"/>
        <color indexed="8"/>
        <rFont val="Arial"/>
        <family val="2"/>
      </rPr>
      <t>NOTA:</t>
    </r>
    <r>
      <rPr>
        <b/>
        <sz val="12"/>
        <color indexed="8"/>
        <rFont val="Arial"/>
        <family val="2"/>
      </rPr>
      <t xml:space="preserve"> TODOS LOS EVENTOS DE CAPACITACIÓN O FORMACIÓN QUE NO SE ENCUENTREN EN EL CATÁLOGO DE OFERTA EDUCATIVA DEBEN REGISTRARSE EN "CURSOS NO REGULARES (Otros Cursos)" INCLUYENDO HORAS.</t>
    </r>
  </si>
  <si>
    <t>Administración</t>
  </si>
  <si>
    <t>Mercadotecnia en la Micro y Pequeña Empresa</t>
  </si>
  <si>
    <t>Administración en la Micro y Pequeña Empresa</t>
  </si>
  <si>
    <t>Servicio y Comunicación con el Cliente</t>
  </si>
  <si>
    <t>Uso de la Lengua Inglesa en Diversos Contextos</t>
  </si>
  <si>
    <t>Starter</t>
  </si>
  <si>
    <t>Junior 1</t>
  </si>
  <si>
    <t>Junior 2</t>
  </si>
  <si>
    <t>Amateur 1</t>
  </si>
  <si>
    <t>Amateur 2</t>
  </si>
  <si>
    <t>Amateur 3</t>
  </si>
  <si>
    <t>Amateur 4</t>
  </si>
  <si>
    <t>Master 1</t>
  </si>
  <si>
    <t>Master 2</t>
  </si>
  <si>
    <t>Senior 1</t>
  </si>
  <si>
    <t>Senior 2</t>
  </si>
  <si>
    <t>23. Tecnologías de la Información</t>
  </si>
  <si>
    <t>Servicios de Atención Telefónica y Telemercadeo</t>
  </si>
  <si>
    <t>Manejo de Herramientas para Auditoría</t>
  </si>
  <si>
    <t>Producción Artesanal de Alimentos</t>
  </si>
  <si>
    <t>Mantenimiento a Equipos y Sistemas Electrónicos</t>
  </si>
  <si>
    <t>Mantenimiento y Reparación de Tarjetas Electrónicas de Lavadoras</t>
  </si>
  <si>
    <t>Mantenimiento y Reparación de Hornos de Microondas</t>
  </si>
  <si>
    <t>Mantenimiento y Reparación de Equipos de Audiofrecuencia</t>
  </si>
  <si>
    <t>Mantenimiento y Reparación de Pantallas</t>
  </si>
  <si>
    <t>Instalación, Reparación y Mantenimiento de Sistemas Electrónicos de Control</t>
  </si>
  <si>
    <t>Ensamble, Mantenimiento y Reparación de Robótica del Hogar y Entretenimiento</t>
  </si>
  <si>
    <t>Refrigeración y Aire Acondicionado</t>
  </si>
  <si>
    <t>Reparación de Refrigeradores Domésticos</t>
  </si>
  <si>
    <t>Reparación de Equipos Industriales de Refrigeración</t>
  </si>
  <si>
    <t>Mantenimiento de Sistemas de Aire Acondicionado y Refrigeración</t>
  </si>
  <si>
    <t>13. Vestido y Textil</t>
  </si>
  <si>
    <t>Alta Costura</t>
  </si>
  <si>
    <t>Confección de Prendas para Dama y Niña</t>
  </si>
  <si>
    <t>Confección de Prendas para Caballero y Niño</t>
  </si>
  <si>
    <t>Patronaje y Graduación</t>
  </si>
  <si>
    <t>Servicios Secretariales</t>
  </si>
  <si>
    <t>Aplicación de Normas y Procedimientos Contables y Fiscales</t>
  </si>
  <si>
    <t>Contabilidad General con Paquete Contable</t>
  </si>
  <si>
    <t>Contabilidad de Costos Asistida por Computadora</t>
  </si>
  <si>
    <t>Determinación de Obligaciones Fiscales</t>
  </si>
  <si>
    <t>29. Imagen y Bienestar Personal</t>
  </si>
  <si>
    <t>Cuidados Cosmetológicos Faciales y Corporales</t>
  </si>
  <si>
    <t>Cuidados Faciales Básicos</t>
  </si>
  <si>
    <t>Estilismo y Diseño de Imagen</t>
  </si>
  <si>
    <t>Cortes Básicos de Cabello para Dama y Caballero</t>
  </si>
  <si>
    <t>Aplicación de Uñas Postizas</t>
  </si>
  <si>
    <t>Color y Transformación en el Cabello para Dama y Caballero</t>
  </si>
  <si>
    <t>Aplicación y Decoración de Uñas</t>
  </si>
  <si>
    <t>Maquillaje de Fantasía en el Rostro y/o Cuerpo</t>
  </si>
  <si>
    <t>Micropigmentación Facial</t>
  </si>
  <si>
    <t>Peluquería y Barbería</t>
  </si>
  <si>
    <t>Asesoría de Imagen</t>
  </si>
  <si>
    <t>Organización de Excursiones Terrestres</t>
  </si>
  <si>
    <t>Aplicación del Sistema de Reservaciones Automatizado SABRE</t>
  </si>
  <si>
    <t>Organización de Visitas a Museos de la Entidad</t>
  </si>
  <si>
    <t>Organización de Recorridos por los Pueblos Mágicos</t>
  </si>
  <si>
    <t>Aplicación de Técnicas de Bar</t>
  </si>
  <si>
    <t>Aplicación de Técnicas Culinarias</t>
  </si>
  <si>
    <t>Aplicación de Técnicas de Repostería</t>
  </si>
  <si>
    <t>Elaboración de Gelatinas Artísticas</t>
  </si>
  <si>
    <t>Confección de Saco Sastre</t>
  </si>
  <si>
    <t>Confección de Chaleco y Falda Sastre</t>
  </si>
  <si>
    <t>Confección de Pantalón Sastre</t>
  </si>
  <si>
    <t>Soporte a Instalaciones Eléctricas y Motores Eléctricos</t>
  </si>
  <si>
    <t>Instala Acometidas Residenciales</t>
  </si>
  <si>
    <t>Instala Sensores de Presencia Domésticos</t>
  </si>
  <si>
    <t>Instala y Repara el Sistema Eléctrico Doméstico</t>
  </si>
  <si>
    <t>Instala y Repara el Sistema Eléctrico de Comunicaciones y Seguridad</t>
  </si>
  <si>
    <t>Instala y Repara el Sistema Eléctrico Industrial</t>
  </si>
  <si>
    <t>Realiza Mantenimiento a Motores Eléctricos Monofásicos</t>
  </si>
  <si>
    <t>Realiza Mantenimiento a Motores Eléctricos Trifásicos</t>
  </si>
  <si>
    <t>Instala y Repara el Sistema Eléctrico Inteligente Doméstico</t>
  </si>
  <si>
    <t>16. Procesos de Producción Industrial</t>
  </si>
  <si>
    <t>Elaboración de Centro de Entretenimiento</t>
  </si>
  <si>
    <t>Elaboración de Buró</t>
  </si>
  <si>
    <t>Pintado de Piezas, Componentes y Muebles de Madera</t>
  </si>
  <si>
    <t>Elaboración de Piezas Torneadas</t>
  </si>
  <si>
    <t>Terminado de Muebles de Madera</t>
  </si>
  <si>
    <t>Restauración de Muebles</t>
  </si>
  <si>
    <t>Rauteado de Piezas para Muebles de Madera</t>
  </si>
  <si>
    <t>Aplicación de Soldadura Eléctrica</t>
  </si>
  <si>
    <t>Elaboración de Piezas Metalmecánicas</t>
  </si>
  <si>
    <t>Aplicación de Técnicas MIG y TIG</t>
  </si>
  <si>
    <t>Soldadura en Procesos Especiales TIG y MIG</t>
  </si>
  <si>
    <t>Aplicación de Soldadura por Arco Metálico Protegida con Gas (GMAW)</t>
  </si>
  <si>
    <t>Pailería Industrial</t>
  </si>
  <si>
    <t>Soldadura por Arco con Tungsteno y Gas (GTAW)</t>
  </si>
  <si>
    <t>Mantenimiento al Sistema Eléctrico Automotriz</t>
  </si>
  <si>
    <t>Diagnóstico al Sistema Eléctrico Automotriz</t>
  </si>
  <si>
    <t>Mantenimiento al Sistema de Calefacción Automotriz</t>
  </si>
  <si>
    <t>Diagnóstico al Acumulador Automotriz</t>
  </si>
  <si>
    <t>Cambio de Batería del Vehículo Híbrido</t>
  </si>
  <si>
    <t>Mantenimiento a Redes de Alimentación Eléctrica Automotriz</t>
  </si>
  <si>
    <t>Mantenimiento al Sistema de Arranque</t>
  </si>
  <si>
    <t>Mantenimiento al Sistema de Carga</t>
  </si>
  <si>
    <t>Mantenimiento e Instalación de Iluminación Automotriz</t>
  </si>
  <si>
    <t>Mantenimiento al Tablero de Instrumentos Análogos</t>
  </si>
  <si>
    <t>Mantenimiento a los Accesorios Eléctricos Automotrices</t>
  </si>
  <si>
    <t>Mantenimiento a la Caja de Relevadores Automotrices</t>
  </si>
  <si>
    <t>Mantenimiento al Sistema de Carga Inteligente</t>
  </si>
  <si>
    <t>Mantenimiento e Instalación de Equipos de Comunicación Automotriz</t>
  </si>
  <si>
    <t>Mantenimiento e Instalación de Equipos de Remolque</t>
  </si>
  <si>
    <t>Mantenimiento al Sistema Electrónico Automotriz</t>
  </si>
  <si>
    <t>Diagnóstico al Módulo IPDM</t>
  </si>
  <si>
    <t>Diagnóstico OBD I y OBD II</t>
  </si>
  <si>
    <t>Mantenimiento e Instalación de Audio y Video Automotriz</t>
  </si>
  <si>
    <t>Diagnóstico con Osciloscopio al Sistema Electromecánico</t>
  </si>
  <si>
    <t>Mantenimiento al Sistema de Inyección Electrónica</t>
  </si>
  <si>
    <t>Mantenimiento al Sistema Electrónico de Aire Acondicionado y Calefacción Automotriz</t>
  </si>
  <si>
    <t>Mantenimiento y Programación de la Red de Comunicación Automotriz</t>
  </si>
  <si>
    <t>Mantenimiento al Sistema de Arranque/Parada</t>
  </si>
  <si>
    <t>Mantenimiento al Sistema Electrónico de la Carrocería</t>
  </si>
  <si>
    <t>Mantenimiento a los Sistemas Avanzados de Asistencia al Conductor</t>
  </si>
  <si>
    <t>Mantenimiento a Equipos de Comunicación Telemática Automotriz</t>
  </si>
  <si>
    <t>Dirección General de Centros de Formación para el Trabajo</t>
  </si>
  <si>
    <t>Coordinación de Organismos Descentralizados Estatales del Instituto de Capacitación para el Trabajo</t>
  </si>
  <si>
    <t>Especialidades Ofertadas por los Institutos de Capacitación para el Trabajo</t>
  </si>
  <si>
    <t>Ciclo escolar 2022 -2023</t>
  </si>
  <si>
    <t>Contra Oferta Educativa  2022 - 2023</t>
  </si>
  <si>
    <t>Agropecuario</t>
  </si>
  <si>
    <t>Producción Artesanal de Alimentos (Producción Industrial de Alimentos)</t>
  </si>
  <si>
    <t>Electricidad</t>
  </si>
  <si>
    <t>Soporte a Instalaciones Electricas y Motores Eléctricos</t>
  </si>
  <si>
    <t>Electrónica</t>
  </si>
  <si>
    <t>Mecatrónica</t>
  </si>
  <si>
    <t>Instalación y Programación de Sistemas Mecatrónicos</t>
  </si>
  <si>
    <t>Industrial</t>
  </si>
  <si>
    <t>Mantenimiento de Máquinas de Costura</t>
  </si>
  <si>
    <t xml:space="preserve">Mantenimiento a Maquinaria y Sistemas Industriales </t>
  </si>
  <si>
    <t xml:space="preserve">Refrigeración y Aire Acondicionado </t>
  </si>
  <si>
    <t>Automotor</t>
  </si>
  <si>
    <t>Mantenimiento Electromecánico del Automóvil (Mecánica Automotriz)</t>
  </si>
  <si>
    <t>Mantenimiento al Sistema Electrónico Automotriz (Electrónica Automotriz)</t>
  </si>
  <si>
    <t xml:space="preserve">Mantenimiento al Sistema Eléctrico Automotriz </t>
  </si>
  <si>
    <t>Mecánica Diésel</t>
  </si>
  <si>
    <t>Operación de Autotransporte</t>
  </si>
  <si>
    <t>Equipos y Sistemas</t>
  </si>
  <si>
    <t>Soporte Técnico a Equipos y Sistemas Computacionales</t>
  </si>
  <si>
    <t>Construcción</t>
  </si>
  <si>
    <t>Diseño y Decoración de Interiores</t>
  </si>
  <si>
    <t>Instalación de Recubrimientos Cerámicos</t>
  </si>
  <si>
    <t>Elaboración de Dibujos Arquitectónicos e Industrial</t>
  </si>
  <si>
    <t>Instalaciones y Mantenimiento de Sistemas Hidrosanitarios y de Gas (Instalaciones Hidráulicas y de Gas)</t>
  </si>
  <si>
    <t>Planeación, Programación y Presupuestación de la Construcción</t>
  </si>
  <si>
    <t>Vestido y Textil</t>
  </si>
  <si>
    <t>Diseño de Moda</t>
  </si>
  <si>
    <t>Artesanal</t>
  </si>
  <si>
    <t>Artesanías Metálicas</t>
  </si>
  <si>
    <t>Diseño y Elaboración de Cerámica</t>
  </si>
  <si>
    <t>Floristería</t>
  </si>
  <si>
    <t>Tapicería</t>
  </si>
  <si>
    <t>Elaboración y Restauración de Artesanías de Madera</t>
  </si>
  <si>
    <t>Elaboración de Joyería y Orfebrería</t>
  </si>
  <si>
    <t>Procesos de Producción Industrial</t>
  </si>
  <si>
    <t>Diseño y Elaboración de Calzado y Marroquinería (Elaboración de Calzado y Artículos de Piel y Cuero)</t>
  </si>
  <si>
    <t>Plásticos</t>
  </si>
  <si>
    <t>Moldeado de Plásticos</t>
  </si>
  <si>
    <t>Producción de Prótesis y Órtesis</t>
  </si>
  <si>
    <t>Protésis y Órtesis</t>
  </si>
  <si>
    <t>Elaboración de Protesis y Aparatología Dental</t>
  </si>
  <si>
    <t>Auxiliar en Optometría (Salud Visual)</t>
  </si>
  <si>
    <t>Metalmecánica</t>
  </si>
  <si>
    <t>Metrología Dimensional</t>
  </si>
  <si>
    <t xml:space="preserve">Máquinas-Herramienta </t>
  </si>
  <si>
    <t>Buceo Comercial e Industrial</t>
  </si>
  <si>
    <t>Telecomunicaciones</t>
  </si>
  <si>
    <t>Instalaciones y Mantenimiento de Redes de Telecomunicaciones</t>
  </si>
  <si>
    <t>Operación de Sistemas de Redes de Telecomunicaciones</t>
  </si>
  <si>
    <t>Mantenimiento Preventivo y Correctivo de Equipo de Telecomunicaiones</t>
  </si>
  <si>
    <t>Comunicación</t>
  </si>
  <si>
    <t>Francés</t>
  </si>
  <si>
    <t>Italiano</t>
  </si>
  <si>
    <t>Japonés</t>
  </si>
  <si>
    <t>Fotografía</t>
  </si>
  <si>
    <t>Expresión Gráfica Digital</t>
  </si>
  <si>
    <t>Producción de Radio y Televisión</t>
  </si>
  <si>
    <t>Doblaje, Locución y Conducción en Radio, Cine y Televisión</t>
  </si>
  <si>
    <t>Tecnologías de la Información</t>
  </si>
  <si>
    <t>Informática (Ofimática)</t>
  </si>
  <si>
    <t>Sistemas de Impresión</t>
  </si>
  <si>
    <t>Artes Gráficas</t>
  </si>
  <si>
    <t>Archivística</t>
  </si>
  <si>
    <t>Educación</t>
  </si>
  <si>
    <t xml:space="preserve">Asistencia Educativa Inicial y Preescolar </t>
  </si>
  <si>
    <t>Salud</t>
  </si>
  <si>
    <t>Auxiliar de Enfermería</t>
  </si>
  <si>
    <t>Cuidados Complementarios para el Bienestar Personal</t>
  </si>
  <si>
    <t>Servicios Prehospitalarios de Urgencias Médicas</t>
  </si>
  <si>
    <t xml:space="preserve">Asistencia Social </t>
  </si>
  <si>
    <t>Atención Integral a Personas con Discapacidad</t>
  </si>
  <si>
    <t>Atención Integral a Personas Adultas Mayores</t>
  </si>
  <si>
    <t>Seguridad e Higiene</t>
  </si>
  <si>
    <t>Seguridad Pública</t>
  </si>
  <si>
    <t>Imagen y Bienestar Personal</t>
  </si>
  <si>
    <t>Aplicación de Masajes en SPA</t>
  </si>
  <si>
    <t>Turismo</t>
  </si>
  <si>
    <t>Gestión y Venta de Servicios Turísticos</t>
  </si>
  <si>
    <t>Medio Ambiente</t>
  </si>
  <si>
    <t>Tratamiento de Aguas</t>
  </si>
  <si>
    <t>Aprovechamiento de Energía Solar</t>
  </si>
  <si>
    <t>Servicios de capacitación (Actualizada al 2022-2023)</t>
  </si>
  <si>
    <t>22-ULIDC-2022A</t>
  </si>
  <si>
    <t>Informática</t>
  </si>
  <si>
    <t>23-I-2022A</t>
  </si>
  <si>
    <t>Gestión de Servicios de Sistemas Operativos y Virtualización</t>
  </si>
  <si>
    <t>Automatización con Flujos de Trabajo</t>
  </si>
  <si>
    <t>Programación Orientada a Objetos</t>
  </si>
  <si>
    <t>Gestión de Base de Datos con SQL</t>
  </si>
  <si>
    <t>Desarrollo de Sitios y Aplicaciones Web</t>
  </si>
  <si>
    <t>25-A-2022A</t>
  </si>
  <si>
    <t>01-PAA-2022A</t>
  </si>
  <si>
    <t>05-MESE-2022A</t>
  </si>
  <si>
    <t>Mantenimiento Preventivo y Verificación de Tarjetas Electrónicas Analógicas y Digitales</t>
  </si>
  <si>
    <t>Mantenimiento y Reparación de Tarjetas Electrónicas de Refrigeradores y Climatización</t>
  </si>
  <si>
    <t>07-RAA-2022A</t>
  </si>
  <si>
    <t>Mantenimiento Preventivo de Refrigeradores Domésticos</t>
  </si>
  <si>
    <t>Instalación y Reparación de Aire Acondicionado y Calefacción de Ventana y Minisplit</t>
  </si>
  <si>
    <t>Mantenimiento Preventivo de Aire Acondicionado Minisplit</t>
  </si>
  <si>
    <t>Reparación de Aire Acondicionado Comercial e Industrial</t>
  </si>
  <si>
    <t>Reparación de Aire Acondicionado Minisplit Inverter</t>
  </si>
  <si>
    <t>Reparación de Aire Acondicionado y Calefacción Automotriz</t>
  </si>
  <si>
    <t>Reparación de Equipos de Aire Acondicionado Tipo Mini Split</t>
  </si>
  <si>
    <t>Reparación de Equipos de Refrigeración de Transporte</t>
  </si>
  <si>
    <t>Reparación de Equipos de Refrigeración Doméstica y Comercial</t>
  </si>
  <si>
    <t>Reparación de Equipos de Refrigeración Industrial</t>
  </si>
  <si>
    <t>Trabajos de Papel y Cartón</t>
  </si>
  <si>
    <t>Mecanografía Asistida por computadora</t>
  </si>
  <si>
    <t>30-H-2022A</t>
  </si>
  <si>
    <t>Organización de Recorridos por los Atractivos Turísticos en la Entidad</t>
  </si>
  <si>
    <t>30-GVST-2022A</t>
  </si>
  <si>
    <t>13-CIR-2022A</t>
  </si>
  <si>
    <t>25-ANPCF-2022A</t>
  </si>
  <si>
    <t>29-EDI-2022A</t>
  </si>
  <si>
    <t>29-CCFC-2022A</t>
  </si>
  <si>
    <t>30-AB-2022A</t>
  </si>
  <si>
    <t>13-S-2022A</t>
  </si>
  <si>
    <t>04-SIEME-2022A</t>
  </si>
  <si>
    <t>Instala el Control de Bombas de Agua de Uso Doméstico</t>
  </si>
  <si>
    <t>08-MSEA-2022A</t>
  </si>
  <si>
    <t>Programación del Módulo Electrónico150 Automotriz</t>
  </si>
  <si>
    <t>08-MASEA-2022A</t>
  </si>
  <si>
    <t>08-DIC-2022A</t>
  </si>
  <si>
    <t>Repintado de los Componentes de la Carrocería del Vehículo Automotriz</t>
  </si>
  <si>
    <t>Reparación del Sistema de Inyección de los Vehículos de Rango Medio y Servicio Pesado</t>
  </si>
  <si>
    <t>Reparación del Motor a Diesel de los Vehículos de Rango Medio y Servicio Pesado</t>
  </si>
  <si>
    <t>Preparación de Materia Prima en la Elaboración de Muebles de Madera</t>
  </si>
  <si>
    <t>19-SP-2022A</t>
  </si>
  <si>
    <t>Soldadura Oxigas del Acero en Posiciones</t>
  </si>
  <si>
    <t>Aplicación de Soldadura por Arco con Electrodo Metálico Revestido (SMAW)</t>
  </si>
  <si>
    <t>08-MD-2022A</t>
  </si>
  <si>
    <t>16-DFMM-2022A</t>
  </si>
  <si>
    <t>INFORMACIÓN ESTADÍSTICA DE ICAT 2023</t>
  </si>
  <si>
    <t>Sujeta a demanda</t>
  </si>
  <si>
    <t>C.C.T.</t>
  </si>
  <si>
    <t>04EIC0002E</t>
  </si>
  <si>
    <t>04EIC0007Z</t>
  </si>
  <si>
    <t>04EIC0006A</t>
  </si>
  <si>
    <t>04EIC0001F</t>
  </si>
  <si>
    <t>04EIC0009Y</t>
  </si>
  <si>
    <t>04EIC0003D</t>
  </si>
  <si>
    <t>04EIC0013K</t>
  </si>
  <si>
    <t>04EIC0010N</t>
  </si>
  <si>
    <t>04EIC0011M</t>
  </si>
  <si>
    <t>04EIC0012L</t>
  </si>
  <si>
    <t>04EIC0008Z</t>
  </si>
  <si>
    <t>MATRÍCULA 2023 3° Trimestre (Julio, Agosto y Septiembre)</t>
  </si>
  <si>
    <t>04AIC0001J</t>
  </si>
  <si>
    <t>Celda</t>
  </si>
  <si>
    <t>Abreviatura</t>
  </si>
  <si>
    <t>Descripción</t>
  </si>
  <si>
    <t>D10</t>
  </si>
  <si>
    <t>Unidad de Capacitación.</t>
  </si>
  <si>
    <t>E10</t>
  </si>
  <si>
    <t>Acción Móvil.</t>
  </si>
  <si>
    <t>Cantidad de alumnos atendidos por curso regular con programa de estudio  basados en Criterios de Competencia Ocupacional (CCO), Síntesis de Contenido Programático (SCP), Componente de Formación Profesional (CFP) y Formación en Línea (FEL). Para el desarrollo de conocimientos, habilidades, destrezas y actitudes.</t>
  </si>
  <si>
    <t>CG 8,9 y 10</t>
  </si>
  <si>
    <t>Cantidad de alumnos atendidos por acción móvil a través del desplazamiento del docente.</t>
  </si>
  <si>
    <t>Cantidad de alumnos atendidos por curso regular con programa de estudio basado en modelo educativo para el desarrollo de un aprendizaje bajo criterios de Enseñanza Basada en Competencia Laboral.</t>
  </si>
  <si>
    <t>CH 9,9 y 10</t>
  </si>
  <si>
    <t>Cantidad de alumnos atendidos por acción móvil a través del desplazamiento del docente, equipo y herramienta.</t>
  </si>
  <si>
    <t>Ci 9,9 y 10</t>
  </si>
  <si>
    <t>Cantidad de alumnos atendidos por acción móvil a través del desplazamiento del docente, equipo, herramienta y unidad móvil.</t>
  </si>
  <si>
    <t>Reconocimiento Oficial de la Competencia Ocupacional, enfocado a certificar los conocimientos, habilidades, destrezas y actitudes correspondientes al modelo educativo EBC</t>
  </si>
  <si>
    <t>DD 9,9 y 10</t>
  </si>
  <si>
    <t>Consejo de Normalización y Certificación de Competencia Laboral.</t>
  </si>
  <si>
    <t>ARTESANAL</t>
  </si>
  <si>
    <t>TÉCNICAS DE BORDADO</t>
  </si>
  <si>
    <t>MACRAMÉ</t>
  </si>
  <si>
    <t>AUTOMOTOR</t>
  </si>
  <si>
    <t>MECANICA GENERAL DE MOTOS</t>
  </si>
  <si>
    <t>SISTEMA ELÉCTRICO DE MOTOS</t>
  </si>
  <si>
    <t>ELECTRICIDAD</t>
  </si>
  <si>
    <t>INSTALACION DE LAMPARAS</t>
  </si>
  <si>
    <t>IMAGEN Y BIENESTAR PERSONAL</t>
  </si>
  <si>
    <t>APLICACIÓN DE TRATAMIENTOS FACIALES NATURALES</t>
  </si>
  <si>
    <t>CUIDADO DE MANOS Y PIES</t>
  </si>
  <si>
    <t>CORTES DE CABELLO PARA TODA LA FAMILIA</t>
  </si>
  <si>
    <t>ELABORACION Y APLICACIÓN DE EXTENSIONES DE CABELLO</t>
  </si>
  <si>
    <t>MAQUILLAJE DEL ROSTRO</t>
  </si>
  <si>
    <t>PEINADOS RECOGIDOS</t>
  </si>
  <si>
    <t>PERMACOLOGÍA , RIZADOS, ONDULADOS Y ALACIADOS</t>
  </si>
  <si>
    <t>CHOCOLATERÍA</t>
  </si>
  <si>
    <t>COCINA MEXICANA</t>
  </si>
  <si>
    <t>TURISMO</t>
  </si>
  <si>
    <t>PASTELERIA FINA</t>
  </si>
  <si>
    <t>CONFECCIÓN DE ROPA PARA TODA LA FAMILIA</t>
  </si>
  <si>
    <t>VESTIDO Y TEXTIL</t>
  </si>
  <si>
    <t>ELABORACION DE ROPA PARA TODA LA FAMILIA</t>
  </si>
  <si>
    <t>PREPARACION DE ALIMENTOS</t>
  </si>
  <si>
    <t>ELABORACION DE CONSERVAS DE FRUTAS</t>
  </si>
  <si>
    <t>AGROPECUARIO</t>
  </si>
  <si>
    <t>PROCESADO DE ALIMENTOS LACTEOS</t>
  </si>
  <si>
    <t>ARTICULOS TEJIDOS CON JIPI JAPA</t>
  </si>
  <si>
    <t>DESHILADOS Y ROCOCO</t>
  </si>
  <si>
    <t>DIFERENTES PUNTADAS HURDIDO DE HAMACA</t>
  </si>
  <si>
    <t>ELABORACIÓN DE CREMA HUMECTANTE</t>
  </si>
  <si>
    <t>ELABORACIÓN DE JABONES ARTESANALES</t>
  </si>
  <si>
    <t>ELABORACION DE SOMBREROS JIPI JAPA</t>
  </si>
  <si>
    <t>MACRAME</t>
  </si>
  <si>
    <t>DIFERENTES TIPOS DE TEJIDO</t>
  </si>
  <si>
    <t>URDIDO DE BOLSAS, BANQUILLOS Y HAMACAS</t>
  </si>
  <si>
    <t>REPARACION DE MOTOS</t>
  </si>
  <si>
    <t>COMUNICACIÓN</t>
  </si>
  <si>
    <t>WHATS UP ENGLISH</t>
  </si>
  <si>
    <t>TEJIDOS CON FIBRAS NATURALES</t>
  </si>
  <si>
    <t>CIRCUITOS ELECTRICOS DE USO DOMESTICO</t>
  </si>
  <si>
    <t>REPARACION DE APARATOS ELECTRODOMESTICOS</t>
  </si>
  <si>
    <t>ELECTRÓNICA</t>
  </si>
  <si>
    <t>APLICACIÓN Y DECORACION DE UÑAS</t>
  </si>
  <si>
    <t>COLOR Y TRASNFORMACION DEL CABELLO</t>
  </si>
  <si>
    <t>CUIDADOS DE MANOS Y PIES</t>
  </si>
  <si>
    <t>PEINADO ESTILIZADO</t>
  </si>
  <si>
    <t>TECNOLOGÍA DE LA INFORMACIÓN</t>
  </si>
  <si>
    <t xml:space="preserve">ADOBE </t>
  </si>
  <si>
    <t>COCINAMEXICANA, ITALIANA, ORIENTAL</t>
  </si>
  <si>
    <t>ELABORACION DE BOCADILLOS</t>
  </si>
  <si>
    <t>COCINA Y SUS PARTES</t>
  </si>
  <si>
    <t>OPERACIONES PARA REPOSTERIA</t>
  </si>
  <si>
    <t>PANADERIA</t>
  </si>
  <si>
    <t>INDECAM</t>
  </si>
  <si>
    <t>BLUEMX MANGROVE A.C.</t>
  </si>
  <si>
    <t>SECRETARIA DE EDUCACION</t>
  </si>
  <si>
    <t>PINTADO, TALLADO Y CALADO DE LEC</t>
  </si>
  <si>
    <t>TÉCNICAS DE BORDADO 1 (CHAQUIRA Y FANTASIA)</t>
  </si>
  <si>
    <t>TÉCNICAS DE BORDADO 2 (ESPAÑOL Y NORUEGO)</t>
  </si>
  <si>
    <t>TÉCNICAS DE BORDADO 3 (PUNTO DE CRUZ Y TENERIFE)</t>
  </si>
  <si>
    <t>TÉCNICAS DE BORDADO 4 (JAPONES Y YUGOSLAVO)</t>
  </si>
  <si>
    <t>TEJIDO EN TELAR</t>
  </si>
  <si>
    <t>TEJIDOS CON FIBRAS NATURALES: PALMA/PETATE/BEJUCO/JUNCO</t>
  </si>
  <si>
    <t>URDIDO DE BOLSAS, BANQUILLOS Y HAMACAS DE COLUMPIO</t>
  </si>
  <si>
    <t>INSTALACIÓN ELÉCTRICA: PLANOS Y TRAZOS DE LA RED</t>
  </si>
  <si>
    <t>INSTALACIÓN ELÉCTRICA: SALIDAS, ACCESORIOS Y PRUEBAS</t>
  </si>
  <si>
    <t>APLICACION Y DECORACION DE UÑAS ACRILICAS BASICO Y AVANZADO</t>
  </si>
  <si>
    <t>COLOR Y TRANSFORMACION EN EL CABELLO</t>
  </si>
  <si>
    <t>CUIDADO DE MANOS Y PIES CON SPA</t>
  </si>
  <si>
    <t>PEINADOS RECOGIDOS Y SEMI-RECOGIDOS PARA DAMA</t>
  </si>
  <si>
    <t>PERMACOLOGIA, RIZADOS, ONDULADOS Y ALACIADOS</t>
  </si>
  <si>
    <t>TECNOLOGIAS DE LA INFORMACION</t>
  </si>
  <si>
    <t>MICROSOFT EXCEL BÁSICO</t>
  </si>
  <si>
    <t>MICROSOFT POWER POINT AVANZADO</t>
  </si>
  <si>
    <t>MICROSOF WORD AVANZADO</t>
  </si>
  <si>
    <t>O-AO2 MICROSOFT WORD</t>
  </si>
  <si>
    <t>O-AO3 MICROSOFT POWER POINT</t>
  </si>
  <si>
    <t>WINDOWS E INTERNET</t>
  </si>
  <si>
    <t>DULCERIA Y PASTELERIA FINA</t>
  </si>
  <si>
    <t>ELABORACIÓN DE ENTRADAS DIVERSAS</t>
  </si>
  <si>
    <t>ELABORACION DE GELATINAS ARTISTICAS</t>
  </si>
  <si>
    <t>ELABORACION DE JALEAS Y MERMELADAS</t>
  </si>
  <si>
    <t>ELABORACIÓN DE PANES/BIZCOCHOS PARA PASTELERÍA</t>
  </si>
  <si>
    <t>PANES TRADICIONALES</t>
  </si>
  <si>
    <t xml:space="preserve">CONFECCIÓN DE BLUSAS </t>
  </si>
  <si>
    <t>CONFECCIÓN DE PLAYERA TIPO POLO PARA CABALLERO</t>
  </si>
  <si>
    <t>CONFECCIÓN DE ROPA DE NIÑA</t>
  </si>
  <si>
    <t>ELABORACIÓN DE VESTIDOS CASUALES</t>
  </si>
  <si>
    <t xml:space="preserve">ARTESANAL </t>
  </si>
  <si>
    <t>TECNICA DE BORDADO 3 (PUNTO DE CRUZ Y TENERIFE)</t>
  </si>
  <si>
    <t>TEJIDO GANCHO Y AGUJAS</t>
  </si>
  <si>
    <t>WHATS UP ENGLISH 3</t>
  </si>
  <si>
    <t>WHATS UP ENGLISH 4</t>
  </si>
  <si>
    <t>WHATS UP ENGLISH 5</t>
  </si>
  <si>
    <t>ELECTRONICA</t>
  </si>
  <si>
    <t>REPARACION DE APARATOS ELECTRONICOS</t>
  </si>
  <si>
    <t>REPARACION DE SISTEMA DE AUDIO DIGITAL</t>
  </si>
  <si>
    <t>APLICACIÓN Y DECORACION DE UÑAS ACRILICAS BASICO</t>
  </si>
  <si>
    <t>CORTE DE CABELLO PARA DAMA Y NIÑA</t>
  </si>
  <si>
    <t>CORTE DE CABELLO PARA CABALLERO Y NIÑO</t>
  </si>
  <si>
    <t>MAQUILLAJE DE ROSTRO</t>
  </si>
  <si>
    <t>PEINAOD Y ESTILIZADO DE CABELLO</t>
  </si>
  <si>
    <t>INDUSTRIAL</t>
  </si>
  <si>
    <t>IN STALACION DE AIRE ACONDICIONADO TIPO SPLIT E INVERTER</t>
  </si>
  <si>
    <t>MANTENIMIENTO Y REPARACION DE AIRE ACONDICIONADO TIPO SPLIT E INVERTER</t>
  </si>
  <si>
    <t>MANTENIMIENTO Y REPARACIÓN DE EQUIPOS DE REFRIGERACIÓN ESTÁNDAR</t>
  </si>
  <si>
    <t>CHOCOLATERIA</t>
  </si>
  <si>
    <t>COCINA ITALIANA</t>
  </si>
  <si>
    <t>DULCERIA FINA</t>
  </si>
  <si>
    <t>ELABORACION DE BOCADILLO</t>
  </si>
  <si>
    <t>ELABORACION DE DULCES CAMPECHANOS</t>
  </si>
  <si>
    <t>ELABORACIÓN DE PANES/BIZCOCHOS PARA PASTELERIA</t>
  </si>
  <si>
    <t>PANES DULCES, HOJALDRADOS Y BATIDOS</t>
  </si>
  <si>
    <t>PANES SALADOS, PIZZAS Y CALZONES</t>
  </si>
  <si>
    <t>TECNICAS PARA DECORAR PASTELES</t>
  </si>
  <si>
    <t>CONFECCION DE BLUSAS Y CAMISAS</t>
  </si>
  <si>
    <t>ELABORACION DE BLUSAS Y VESTIDOS ARTESANALES</t>
  </si>
  <si>
    <t>ELABORACION DE SHORT Y PANTALON</t>
  </si>
  <si>
    <t>ESTILOS DE PANTALON PARA DAMA Y NIÑA</t>
  </si>
  <si>
    <t>ELABORACIÓN DE BEBIDAS NATURALES ARTESANALES</t>
  </si>
  <si>
    <t>ELABORACION DE CONSERVAS DE FRUTAS Y HORTALIZAS</t>
  </si>
  <si>
    <t>PROCESADO DE ALIMENTOS LACTEOS Y SUS DERIVADOS</t>
  </si>
  <si>
    <t>ELABORACIÓN DE JABONES Y SHAMPOARTESANALES</t>
  </si>
  <si>
    <t>TEJIDO A GANCHO Y AGUJAS</t>
  </si>
  <si>
    <t>IMAGEN Y BIENESTAR</t>
  </si>
  <si>
    <t>APLICACION DE TRATAMIENTOS FACIALES</t>
  </si>
  <si>
    <t>CORTES DE CABELLO PARA CABALLERO Y NIÑO</t>
  </si>
  <si>
    <t>CORTES DE CABELLO PARA DAMA Y NIÑA</t>
  </si>
  <si>
    <t xml:space="preserve">MAQUILLAJE  PARA EL ROSTRO </t>
  </si>
  <si>
    <t>PEINADO ESTILIZADO Y RECOGIDO PARA DAMA</t>
  </si>
  <si>
    <t>COLOR Y TRANSFORMACION DEL CABELLO</t>
  </si>
  <si>
    <t>TECNOLOGIAS DE LA INFORMACIÓN</t>
  </si>
  <si>
    <t>MICROSOFT WORD BASICO</t>
  </si>
  <si>
    <t>MICROSOFT WORD BÁSICO INTENSIVO</t>
  </si>
  <si>
    <t>O-AO1 WINDOWS E INTERNET</t>
  </si>
  <si>
    <t>COCINA REGIONAL</t>
  </si>
  <si>
    <t>DECORACION CON FONDANT</t>
  </si>
  <si>
    <t>ELABORACION DE DIPS, ENTRADAS Y ADEREZOS</t>
  </si>
  <si>
    <t>MINI TARTAS PARA MESAS DE POSTRES</t>
  </si>
  <si>
    <t>ELABORACION DE PAYS Y SUS VARIENTES</t>
  </si>
  <si>
    <t xml:space="preserve">CONFECCION DE FALDAS </t>
  </si>
  <si>
    <t>CONFECCION DE CAMISAS</t>
  </si>
  <si>
    <t>CORTE Y CONFECCION DE ROPA DE NIÑA</t>
  </si>
  <si>
    <t>Elaboracion de conservas de frutos y hortalizas</t>
  </si>
  <si>
    <t>elaboracion de jaleas y mermeladas</t>
  </si>
  <si>
    <t>Deshilados y Rococo</t>
  </si>
  <si>
    <t>Diferentes puntadas para urdido de hamaca</t>
  </si>
  <si>
    <t>Elaboracion de bebidas naturales y artesanales</t>
  </si>
  <si>
    <t>Macrame</t>
  </si>
  <si>
    <t>Tecnicas de bordado varias</t>
  </si>
  <si>
    <t>Tejido a gancho y agujas</t>
  </si>
  <si>
    <t>Construccion</t>
  </si>
  <si>
    <t>Carpinteria de puertas y ventanas</t>
  </si>
  <si>
    <t>Electronica</t>
  </si>
  <si>
    <t>Reparacion de aparatos electrodomesticos</t>
  </si>
  <si>
    <t>Reparacion de telefonos celulares</t>
  </si>
  <si>
    <t>Imagen y Bienestar personal</t>
  </si>
  <si>
    <t>Aplicación y decoracion de uñas acrilicas avanzada</t>
  </si>
  <si>
    <t>Aplicación y decoracion de uñas acrilicas Basica</t>
  </si>
  <si>
    <t>Aplicación y decoracion de uñas avanzado</t>
  </si>
  <si>
    <t>Cuidado de manos y pies con spa</t>
  </si>
  <si>
    <t>Instalacion de aire acondicionado tipo split e inverter</t>
  </si>
  <si>
    <t>Mantenimiento y reparacion de aires acondicionados tipo split e inverter</t>
  </si>
  <si>
    <t>Mantenimiento y reparacion de equipos de refrigeracion</t>
  </si>
  <si>
    <t>Metalmecanica</t>
  </si>
  <si>
    <t>Aplicación de soldaduras electricas</t>
  </si>
  <si>
    <t>Herreria Artistica</t>
  </si>
  <si>
    <t>Tecnologias de la informacion</t>
  </si>
  <si>
    <t>Microsoft Excel Basico y Avanzado</t>
  </si>
  <si>
    <t>Microsoft Power Point Basico y Avanzado</t>
  </si>
  <si>
    <t>Microsoft Word Basico y Avanzado</t>
  </si>
  <si>
    <t>O-OA1 Windows e Internet</t>
  </si>
  <si>
    <t>O-OA2 Microsoft Word</t>
  </si>
  <si>
    <t>O-OA3 Microsoft Power Point</t>
  </si>
  <si>
    <t>O-DG1 Adobe ilustrartor</t>
  </si>
  <si>
    <t>O-DG2 Adobe Photoshop</t>
  </si>
  <si>
    <t>O-DG3 Adobe Indesign</t>
  </si>
  <si>
    <t>Plataformas digitales para empresas</t>
  </si>
  <si>
    <t>Chocolateria</t>
  </si>
  <si>
    <t>Cocina Mexicana</t>
  </si>
  <si>
    <t>Elaboracion de cupcakes y galletas</t>
  </si>
  <si>
    <t>Elaboracion de dulces campechanos</t>
  </si>
  <si>
    <t>Elaboracion de pays y sus variantes</t>
  </si>
  <si>
    <t>Panes salados y tradicionales</t>
  </si>
  <si>
    <t>Elaboracion de bizcochos</t>
  </si>
  <si>
    <t>Confeccion de blusas</t>
  </si>
  <si>
    <t>Confeccion y diseño de faldas</t>
  </si>
  <si>
    <t>Elaboracion de ropa para la familia</t>
  </si>
  <si>
    <t>Patronaje</t>
  </si>
  <si>
    <t xml:space="preserve">Mantenimiento de Sistemas de Aire Acondicionado y Refrigeración </t>
  </si>
  <si>
    <t>Reparacion de equipos de refrigeracion</t>
  </si>
  <si>
    <t>Corte de Vinilos y transfer basico</t>
  </si>
  <si>
    <t>Sublimacion de articulos profesionales</t>
  </si>
  <si>
    <t>Procesado de alimentos lacteos y sus derivados</t>
  </si>
  <si>
    <t>Articulos tejidos con fibras sinteticas</t>
  </si>
  <si>
    <t>Bordado a maquina para principiantes</t>
  </si>
  <si>
    <t>Diferentes puntadas de bordado a maquina</t>
  </si>
  <si>
    <t>Diferentes puntadas para urdidos de hamaca</t>
  </si>
  <si>
    <t>Sistema de caja de motos</t>
  </si>
  <si>
    <t>Mecanica general de motos</t>
  </si>
  <si>
    <t>Imagen y bienestar personal</t>
  </si>
  <si>
    <t>Aplicación y tratamientos faciales naturales</t>
  </si>
  <si>
    <t>Aplicación y decoracion de uñas de acrilico basico</t>
  </si>
  <si>
    <t>corte de cabello para dama y niña</t>
  </si>
  <si>
    <t>cuidado de manos y pies con spa</t>
  </si>
  <si>
    <t>peinado y estilizado de cabello para dama</t>
  </si>
  <si>
    <t>peinados recogidos y semi recogidos para dama</t>
  </si>
  <si>
    <t>Tecnologias de la Informacion</t>
  </si>
  <si>
    <t>Cocina Oriental</t>
  </si>
  <si>
    <t>Elaboracion de Panes / Bizcocho para pasteleria</t>
  </si>
  <si>
    <t>Vestido Textil</t>
  </si>
  <si>
    <t>Confección de Ropa para toda la familia</t>
  </si>
  <si>
    <t>Elaboracion de conservas y hortalizas</t>
  </si>
  <si>
    <t>Elaboracion de jaleas y mermeladas</t>
  </si>
  <si>
    <t>tejido a gancho y aguja</t>
  </si>
  <si>
    <t>Circuitos electricos de uso domestico</t>
  </si>
  <si>
    <t>Instalacion de alumbrado de uso domestico</t>
  </si>
  <si>
    <t>Instalacion de lamparas y ventiladores</t>
  </si>
  <si>
    <t>Instalacion de sistema electrico industrial</t>
  </si>
  <si>
    <t>Instalacion electrico variado</t>
  </si>
  <si>
    <t>Aplicación de tratamientos faciales naturales</t>
  </si>
  <si>
    <t>Aplicación y decoracion de uñas acrilicas basicas y avanzadas</t>
  </si>
  <si>
    <t>Color y transformacion del cabello</t>
  </si>
  <si>
    <t>Cortes de cabello para la familia</t>
  </si>
  <si>
    <t>cuidado faciales y corporales</t>
  </si>
  <si>
    <t>maquillaje del rostro</t>
  </si>
  <si>
    <t>peinados varios</t>
  </si>
  <si>
    <t>permacologia</t>
  </si>
  <si>
    <t>soldadura oxigas del acero en posiciones</t>
  </si>
  <si>
    <t>aplicación de soldaduras varias</t>
  </si>
  <si>
    <t>tipos de herrerias variadas</t>
  </si>
  <si>
    <t>microsoft word basico e intensivo</t>
  </si>
  <si>
    <t>plataformas digitales para docentes</t>
  </si>
  <si>
    <t>Cocina Italiana</t>
  </si>
  <si>
    <t>dulceria fina</t>
  </si>
  <si>
    <t>elaboracion de cupcakes y galletas</t>
  </si>
  <si>
    <t>elaboracion de gelatinas artisticas</t>
  </si>
  <si>
    <t>elaboracion de mesa de postres</t>
  </si>
  <si>
    <t>elaboracion de panes y bizcochos</t>
  </si>
  <si>
    <t>elaboracion de pays y sus variantes</t>
  </si>
  <si>
    <t>panes tradicionales</t>
  </si>
  <si>
    <t>pasteleria fina</t>
  </si>
  <si>
    <t>tecnicas para decorar pasteles</t>
  </si>
  <si>
    <t>confeccion de camisas</t>
  </si>
  <si>
    <t>confeccion de playera tipo polo para caballero</t>
  </si>
  <si>
    <t>confeccion de ropa de niña</t>
  </si>
  <si>
    <t>confeccion traje sastre dama y caballero</t>
  </si>
  <si>
    <t>elaboracion de vestidos artesanales</t>
  </si>
  <si>
    <t>elaboracion de short y pantalon</t>
  </si>
  <si>
    <t>elaboracion de vestidos casuales</t>
  </si>
  <si>
    <t>estilos de pantalon para dama</t>
  </si>
  <si>
    <t>vestidos de alta costura</t>
  </si>
  <si>
    <t>Administracion</t>
  </si>
  <si>
    <t>Contabilidad Fiscal</t>
  </si>
  <si>
    <t>Diferenes puntadas de bordado a maquina</t>
  </si>
  <si>
    <t>elaboracion de jabones artesanales</t>
  </si>
  <si>
    <t>macrame</t>
  </si>
  <si>
    <t>pintado, tallado y calado de lec</t>
  </si>
  <si>
    <t>tecnicas de bordado varias</t>
  </si>
  <si>
    <t>tejido telar</t>
  </si>
  <si>
    <t>tejido con fibras</t>
  </si>
  <si>
    <t>Educacion</t>
  </si>
  <si>
    <t>Instalacion electrica planos y trazos de red</t>
  </si>
  <si>
    <t>Aplicación de tratamientos faciales con aparatologia</t>
  </si>
  <si>
    <t>aplicación de tratamientos faciales naturales</t>
  </si>
  <si>
    <t>aplicación de uñas acrilicas basicas y avanzadas</t>
  </si>
  <si>
    <t>aplicación y decoracion de uñas</t>
  </si>
  <si>
    <t>color y transformacion del cabello</t>
  </si>
  <si>
    <t>corte de cabello dama y niña</t>
  </si>
  <si>
    <t>corte de cabello caballero y niño</t>
  </si>
  <si>
    <t>cuidados faciales y corporales</t>
  </si>
  <si>
    <t>O-EC1  Fundamentos de corte de cabello</t>
  </si>
  <si>
    <t>O-EC2 corte de cabello para mujeres</t>
  </si>
  <si>
    <t>O-EU1 tecnicas de aplicación de uñas acrilicas</t>
  </si>
  <si>
    <t>peinados de dama variados</t>
  </si>
  <si>
    <t>Mantenimiento y reparacion de aire acondicionado tipo split e invberter</t>
  </si>
  <si>
    <t>Mantenimiento y  reparacion de equipos de refrigeracion</t>
  </si>
  <si>
    <t>Adobe Illustrator</t>
  </si>
  <si>
    <t>Base de datos SQL</t>
  </si>
  <si>
    <t>Diseño grafico basico y avanzado</t>
  </si>
  <si>
    <t>diseño vectorial ilustrator basico y avanzado</t>
  </si>
  <si>
    <t>edicion de audio y video</t>
  </si>
  <si>
    <t>edicion fotografica photoshop basico y avanzado</t>
  </si>
  <si>
    <t>marketing digital</t>
  </si>
  <si>
    <t>microsoft excel basico</t>
  </si>
  <si>
    <t>microsoft power point basico y avanzado</t>
  </si>
  <si>
    <t>microsoft word basico y avanzado</t>
  </si>
  <si>
    <t>O-DG3 adobde indesign</t>
  </si>
  <si>
    <t>windows e internet</t>
  </si>
  <si>
    <t>Cocina Varios tipos</t>
  </si>
  <si>
    <t>decoracion con fondant</t>
  </si>
  <si>
    <t>elaboracion bocadillos</t>
  </si>
  <si>
    <t>elaboracion dips y aderezos</t>
  </si>
  <si>
    <t>elaboracion dulces campechanos</t>
  </si>
  <si>
    <t>elaboracion pays y sus variantes</t>
  </si>
  <si>
    <t>O-PN1 panaderia con masa fermentada</t>
  </si>
  <si>
    <t>panes varios tipos</t>
  </si>
  <si>
    <t>tecnica para decorar pasteles</t>
  </si>
  <si>
    <t>confeccion de blusas y vestidos artesanales</t>
  </si>
  <si>
    <t>confeccion camisas</t>
  </si>
  <si>
    <t>confeccion ropa de niñas</t>
  </si>
  <si>
    <t>confeccion vestidos casuales</t>
  </si>
  <si>
    <t>confeccion y  diseño de faldas</t>
  </si>
  <si>
    <t>elaboracion de vestidos varios</t>
  </si>
  <si>
    <t>estilos de pantalon dama y niña</t>
  </si>
  <si>
    <t>patronaje</t>
  </si>
  <si>
    <t>Administracion de Negocios</t>
  </si>
  <si>
    <t>Contabilidad General Basica</t>
  </si>
  <si>
    <t>Contabilidad General Basica 2</t>
  </si>
  <si>
    <t>Contabilidad General Intermedia</t>
  </si>
  <si>
    <t>CAE Huertos y Hortalizas</t>
  </si>
  <si>
    <t>Elaboracion de conservas de frutas y hortalizas</t>
  </si>
  <si>
    <t>Elaboracion de Muebles de Madera</t>
  </si>
  <si>
    <t>Serigrafia Basica</t>
  </si>
  <si>
    <t>Tallado y Calado de Madera</t>
  </si>
  <si>
    <t>Tecnicas de Bordado 1 (chaquira y fantasia)</t>
  </si>
  <si>
    <t>Whats'up English 3</t>
  </si>
  <si>
    <t>Carpinteria de Puertas y Ventanas</t>
  </si>
  <si>
    <t>Rauteado para piezas de muebles de madera</t>
  </si>
  <si>
    <t>Restauracion de Muebles</t>
  </si>
  <si>
    <t>Tipos de acabado para madera</t>
  </si>
  <si>
    <t>Aplicación y tratamiento de faciales naturales</t>
  </si>
  <si>
    <t>Aplicación y decoracion de uñas acrilicas avanzado</t>
  </si>
  <si>
    <t>Aplicación y decoracion de uñas acrilicas basico</t>
  </si>
  <si>
    <t>CAE Peluqueria y Barberia</t>
  </si>
  <si>
    <t>Cortes de cabello para caballero y  niño</t>
  </si>
  <si>
    <t>cortes de cabello para dama y niña</t>
  </si>
  <si>
    <t>Cuidado de manos y pies con Spa</t>
  </si>
  <si>
    <t>Cuidados faciales y corporales</t>
  </si>
  <si>
    <t>Maquillaje del rostro</t>
  </si>
  <si>
    <t>Peinado y estilizado del cabello para dama</t>
  </si>
  <si>
    <t>Peinados recogidos y semi recogidos para dama</t>
  </si>
  <si>
    <t>Permacologia, rizados, alaciados y ondulados</t>
  </si>
  <si>
    <t xml:space="preserve">Instalacion de aire acondicionado tipo split e inverter </t>
  </si>
  <si>
    <t>Aplicación de soldadura electrica</t>
  </si>
  <si>
    <t>Paileria Industrial</t>
  </si>
  <si>
    <t>Procesos de Produccion Industrial</t>
  </si>
  <si>
    <t>Elaboracion de articulos con fibra de vidrio</t>
  </si>
  <si>
    <t>Base de Datos Accsess SQL</t>
  </si>
  <si>
    <t>Diseño y desarrollo web Java</t>
  </si>
  <si>
    <t>Mantenimiento Preventivo y correctivo de Computadoras</t>
  </si>
  <si>
    <t>Microsoft Excel Avanzado Intensivo</t>
  </si>
  <si>
    <t>Microsoft Excel Basico</t>
  </si>
  <si>
    <t>Microsoft Excel Basico Intensivo</t>
  </si>
  <si>
    <t>Microsoft Power Point Basico</t>
  </si>
  <si>
    <t>Microsoft Word Avanzado Intensivo</t>
  </si>
  <si>
    <t>Microsoft Word Basico</t>
  </si>
  <si>
    <t>Microsoft Word Basico Intensivo</t>
  </si>
  <si>
    <t>O-AO1 Windows e Internet</t>
  </si>
  <si>
    <t>O-AO2 Microsoft Word</t>
  </si>
  <si>
    <t>Redes de Computadoras</t>
  </si>
  <si>
    <t>Windows e Internet</t>
  </si>
  <si>
    <t>Windows e Internet Intensivo</t>
  </si>
  <si>
    <t>Cocina Mediterranea</t>
  </si>
  <si>
    <t>Dulceria Fina</t>
  </si>
  <si>
    <t>Elaboracion de Bocadillos</t>
  </si>
  <si>
    <t>Elaboracion de gelatinas artisticas</t>
  </si>
  <si>
    <t>Mixiologia</t>
  </si>
  <si>
    <t>Pasteleria Fina</t>
  </si>
  <si>
    <t>Confeccion de playera tipo polo para caballero</t>
  </si>
  <si>
    <t>Confeccion de ropa de niña</t>
  </si>
  <si>
    <t>Elaboracion de blusas y vestidos artesanales</t>
  </si>
  <si>
    <t>Elaboracion de short y pantalon</t>
  </si>
  <si>
    <t>Elaboracion de vestidos casuales</t>
  </si>
  <si>
    <t>Elaboracion de bebidas artesanales</t>
  </si>
  <si>
    <t>elaboracion de conservas de frutas y hortalizas</t>
  </si>
  <si>
    <t>diferentes puntadas para hurdido de hamaca</t>
  </si>
  <si>
    <t>talado y calado de madera</t>
  </si>
  <si>
    <t>What's up English 1</t>
  </si>
  <si>
    <t>What's up English 2</t>
  </si>
  <si>
    <t>Aplicación y decoracion de uñas acrilico basico</t>
  </si>
  <si>
    <t>peinados varios dama</t>
  </si>
  <si>
    <t>aplicación de soldaduria electrica</t>
  </si>
  <si>
    <t>herreria domestica</t>
  </si>
  <si>
    <t>soldadura de ventaneria</t>
  </si>
  <si>
    <t>Mantenimiento preventivo y correctivo de computadoras</t>
  </si>
  <si>
    <t>microsoft excel basico y avanzado</t>
  </si>
  <si>
    <t>microsoft word basico intensivo</t>
  </si>
  <si>
    <t>O-AO1 windows e internet</t>
  </si>
  <si>
    <t>O-AO2 microsoft word</t>
  </si>
  <si>
    <t>O-AO3 microsoft power point</t>
  </si>
  <si>
    <t>Windows e internet intensivo</t>
  </si>
  <si>
    <t>Bartender basico</t>
  </si>
  <si>
    <t>chocolateria</t>
  </si>
  <si>
    <t>cocina variada</t>
  </si>
  <si>
    <t>confiteria</t>
  </si>
  <si>
    <t>destilados nacionales</t>
  </si>
  <si>
    <t>elaboracion de bocadillos</t>
  </si>
  <si>
    <t>elaboracion de panes y bizcochos para pasteleria</t>
  </si>
  <si>
    <t>familia de cocteles</t>
  </si>
  <si>
    <t>confeccion de guayaberas</t>
  </si>
  <si>
    <t>confeccion y diseño de faldas</t>
  </si>
  <si>
    <t>Procesado de Alimentos Lacteos y sus derivados</t>
  </si>
  <si>
    <t>Elaboración de Productos Lacteos y Carnicos</t>
  </si>
  <si>
    <t>Diferentes puntadas para urdido de hamacas</t>
  </si>
  <si>
    <t>Elaboracion de muebles de madera</t>
  </si>
  <si>
    <t>Tecnicas de bordado 1 (chaquira y fantasia)</t>
  </si>
  <si>
    <t>Tecnicas de bordado 2 (español y noruego)</t>
  </si>
  <si>
    <t>Tecnicas de bordado 3 (punto de cruz y tenerife)</t>
  </si>
  <si>
    <t>Urdido de bolsas, banquillos y hamacas</t>
  </si>
  <si>
    <t>Mecanica General de motos</t>
  </si>
  <si>
    <t>Whats´up English 1</t>
  </si>
  <si>
    <t>Whats´up English 3</t>
  </si>
  <si>
    <t>Restauracion de muebles</t>
  </si>
  <si>
    <t>Aplicación y decoracion de uñas acrilicas nivel avanzado</t>
  </si>
  <si>
    <t>Aplicación y decoracion de uñas acrilicas nivel basico</t>
  </si>
  <si>
    <t>Corte de Cabello para caballero y niño</t>
  </si>
  <si>
    <t>Corte de cabello para dama y niña</t>
  </si>
  <si>
    <t>Cuidado de manos y pies</t>
  </si>
  <si>
    <t>Reparacion de cayucos con fibra de vidrio</t>
  </si>
  <si>
    <t>Microsoft Power Point Basico Intensivo</t>
  </si>
  <si>
    <t>Cheese Cake y sus variantes</t>
  </si>
  <si>
    <t>Cocina Regional</t>
  </si>
  <si>
    <t>Elaboracion de entradas diversas</t>
  </si>
  <si>
    <t>Elaboracion de platillos con pescado y mariscos</t>
  </si>
  <si>
    <t>Gelatinas Florales</t>
  </si>
  <si>
    <t>Confeccion y Diseño de faldas</t>
  </si>
  <si>
    <t>Elaboracion de vestidos para fiestas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</si>
</sst>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i/>
      <u/>
      <sz val="11"/>
      <color indexed="8"/>
      <name val="Calibri"/>
      <family val="2"/>
    </font>
    <font>
      <b/>
      <sz val="11"/>
      <name val="Bodoni"/>
      <family val="1"/>
    </font>
    <font>
      <b/>
      <sz val="12"/>
      <name val="FrankRuehl"/>
      <family val="2"/>
      <charset val="177"/>
    </font>
    <font>
      <b/>
      <sz val="14"/>
      <name val="Arial"/>
      <family val="2"/>
    </font>
    <font>
      <b/>
      <i/>
      <sz val="11"/>
      <name val="Miriam"/>
      <family val="2"/>
      <charset val="177"/>
    </font>
    <font>
      <b/>
      <sz val="11"/>
      <name val="Mongolian Baiti"/>
      <family val="4"/>
    </font>
    <font>
      <b/>
      <sz val="14"/>
      <name val="Mongolian Baiti"/>
      <family val="4"/>
    </font>
    <font>
      <sz val="14"/>
      <name val="Arial"/>
      <family val="2"/>
    </font>
    <font>
      <b/>
      <sz val="10"/>
      <name val="Arial Black"/>
      <family val="2"/>
    </font>
    <font>
      <b/>
      <sz val="10"/>
      <name val="Mongolian Baiti"/>
      <family val="4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Berlin Sans FB Demi"/>
      <family val="2"/>
    </font>
    <font>
      <sz val="10"/>
      <color theme="1"/>
      <name val="Bodoni"/>
      <family val="1"/>
    </font>
    <font>
      <b/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16"/>
      <color theme="9" tint="-0.249977111117893"/>
      <name val="Bodoni"/>
      <family val="1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3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6E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indexed="23"/>
      </left>
      <right style="medium">
        <color theme="0" tint="-0.499984740745262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theme="0" tint="-0.499984740745262"/>
      </top>
      <bottom style="medium">
        <color indexed="23"/>
      </bottom>
      <diagonal/>
    </border>
    <border>
      <left style="medium">
        <color indexed="23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/>
      <right style="thick">
        <color theme="0" tint="-0.499984740745262"/>
      </right>
      <top style="thick">
        <color indexed="23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indexed="23"/>
      </top>
      <bottom/>
      <diagonal/>
    </border>
    <border>
      <left style="thick">
        <color indexed="23"/>
      </left>
      <right style="thick">
        <color indexed="23"/>
      </right>
      <top/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ck">
        <color indexed="23"/>
      </right>
      <top/>
      <bottom/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ck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 style="thick">
        <color indexed="23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 style="thin">
        <color indexed="23"/>
      </right>
      <top/>
      <bottom style="thick">
        <color indexed="23"/>
      </bottom>
      <diagonal/>
    </border>
    <border>
      <left style="thin">
        <color indexed="23"/>
      </left>
      <right style="thick">
        <color indexed="23"/>
      </right>
      <top/>
      <bottom style="thick">
        <color indexed="23"/>
      </bottom>
      <diagonal/>
    </border>
    <border>
      <left style="thin">
        <color indexed="23"/>
      </left>
      <right/>
      <top/>
      <bottom style="thick">
        <color indexed="23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ck">
        <color indexed="23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23"/>
      </left>
      <right style="thick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thick">
        <color indexed="23"/>
      </bottom>
      <diagonal/>
    </border>
    <border>
      <left style="medium">
        <color indexed="23"/>
      </left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thick">
        <color indexed="23"/>
      </top>
      <bottom style="medium">
        <color indexed="23"/>
      </bottom>
      <diagonal/>
    </border>
    <border>
      <left style="thick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indexed="23"/>
      </left>
      <right style="medium">
        <color indexed="23"/>
      </right>
      <top/>
      <bottom/>
      <diagonal/>
    </border>
    <border>
      <left style="thick">
        <color indexed="23"/>
      </left>
      <right style="medium">
        <color indexed="23"/>
      </right>
      <top/>
      <bottom style="thick">
        <color indexed="23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23"/>
      </left>
      <right style="thick">
        <color indexed="23"/>
      </right>
      <top/>
      <bottom style="medium">
        <color indexed="23"/>
      </bottom>
      <diagonal/>
    </border>
    <border>
      <left/>
      <right style="medium">
        <color auto="1"/>
      </right>
      <top/>
      <bottom/>
      <diagonal/>
    </border>
    <border>
      <left style="thick">
        <color indexed="23"/>
      </left>
      <right style="medium">
        <color indexed="23"/>
      </right>
      <top style="thick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thick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ck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medium">
        <color indexed="23"/>
      </bottom>
      <diagonal/>
    </border>
    <border>
      <left/>
      <right style="thick">
        <color indexed="23"/>
      </right>
      <top style="medium">
        <color indexed="23"/>
      </top>
      <bottom style="medium">
        <color indexed="23"/>
      </bottom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8">
    <xf numFmtId="0" fontId="0" fillId="0" borderId="0" xfId="0"/>
    <xf numFmtId="0" fontId="22" fillId="0" borderId="0" xfId="0" applyFont="1"/>
    <xf numFmtId="0" fontId="22" fillId="3" borderId="0" xfId="0" applyFont="1" applyFill="1"/>
    <xf numFmtId="0" fontId="22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5" fillId="0" borderId="0" xfId="4"/>
    <xf numFmtId="0" fontId="5" fillId="0" borderId="0" xfId="4" applyAlignment="1">
      <alignment horizontal="center"/>
    </xf>
    <xf numFmtId="3" fontId="5" fillId="0" borderId="0" xfId="4" applyNumberFormat="1"/>
    <xf numFmtId="0" fontId="9" fillId="3" borderId="0" xfId="4" applyFont="1" applyFill="1" applyAlignment="1">
      <alignment horizontal="center"/>
    </xf>
    <xf numFmtId="0" fontId="7" fillId="6" borderId="2" xfId="4" applyFont="1" applyFill="1" applyBorder="1" applyAlignment="1">
      <alignment horizontal="center" vertical="center"/>
    </xf>
    <xf numFmtId="0" fontId="1" fillId="0" borderId="0" xfId="3"/>
    <xf numFmtId="0" fontId="2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" fillId="0" borderId="0" xfId="3" applyAlignment="1">
      <alignment horizontal="center"/>
    </xf>
    <xf numFmtId="0" fontId="1" fillId="0" borderId="3" xfId="3" applyBorder="1" applyAlignment="1">
      <alignment wrapText="1"/>
    </xf>
    <xf numFmtId="0" fontId="1" fillId="0" borderId="0" xfId="3" applyAlignment="1">
      <alignment horizontal="left"/>
    </xf>
    <xf numFmtId="0" fontId="9" fillId="3" borderId="0" xfId="3" applyFont="1" applyFill="1" applyAlignment="1">
      <alignment textRotation="90"/>
    </xf>
    <xf numFmtId="0" fontId="1" fillId="0" borderId="0" xfId="3" applyAlignment="1">
      <alignment wrapText="1"/>
    </xf>
    <xf numFmtId="0" fontId="2" fillId="0" borderId="0" xfId="3" applyFont="1"/>
    <xf numFmtId="0" fontId="9" fillId="3" borderId="0" xfId="3" applyFont="1" applyFill="1"/>
    <xf numFmtId="0" fontId="24" fillId="5" borderId="0" xfId="0" applyFont="1" applyFill="1" applyAlignment="1">
      <alignment horizontal="right" vertical="center"/>
    </xf>
    <xf numFmtId="0" fontId="24" fillId="7" borderId="0" xfId="0" applyFont="1" applyFill="1" applyAlignment="1">
      <alignment horizontal="right" vertical="center"/>
    </xf>
    <xf numFmtId="0" fontId="9" fillId="0" borderId="0" xfId="4" applyFont="1" applyAlignment="1">
      <alignment horizontal="center"/>
    </xf>
    <xf numFmtId="0" fontId="9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horizontal="left"/>
    </xf>
    <xf numFmtId="3" fontId="7" fillId="6" borderId="2" xfId="4" applyNumberFormat="1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7" fillId="6" borderId="5" xfId="4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/>
    </xf>
    <xf numFmtId="0" fontId="26" fillId="5" borderId="7" xfId="3" applyFont="1" applyFill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6" fillId="0" borderId="8" xfId="3" applyFont="1" applyBorder="1" applyAlignment="1">
      <alignment horizontal="center" vertical="center" wrapText="1"/>
    </xf>
    <xf numFmtId="0" fontId="26" fillId="7" borderId="8" xfId="3" applyFont="1" applyFill="1" applyBorder="1" applyAlignment="1">
      <alignment horizontal="center" vertical="center" wrapText="1"/>
    </xf>
    <xf numFmtId="0" fontId="7" fillId="8" borderId="2" xfId="4" applyFont="1" applyFill="1" applyBorder="1" applyAlignment="1">
      <alignment horizontal="center"/>
    </xf>
    <xf numFmtId="0" fontId="9" fillId="8" borderId="2" xfId="4" applyFont="1" applyFill="1" applyBorder="1" applyAlignment="1">
      <alignment horizontal="center" vertical="center"/>
    </xf>
    <xf numFmtId="0" fontId="9" fillId="8" borderId="2" xfId="4" applyFont="1" applyFill="1" applyBorder="1" applyAlignment="1" applyProtection="1">
      <alignment horizontal="center" vertical="center"/>
      <protection locked="0"/>
    </xf>
    <xf numFmtId="3" fontId="9" fillId="0" borderId="4" xfId="4" quotePrefix="1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4" fillId="9" borderId="1" xfId="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9" fillId="0" borderId="0" xfId="4" quotePrefix="1" applyNumberFormat="1" applyFont="1" applyAlignment="1">
      <alignment horizontal="center" vertical="center"/>
    </xf>
    <xf numFmtId="3" fontId="27" fillId="0" borderId="7" xfId="3" applyNumberFormat="1" applyFont="1" applyBorder="1" applyAlignment="1">
      <alignment horizontal="center" vertical="center" wrapText="1"/>
    </xf>
    <xf numFmtId="3" fontId="9" fillId="0" borderId="7" xfId="4" quotePrefix="1" applyNumberFormat="1" applyFont="1" applyBorder="1" applyAlignment="1">
      <alignment horizontal="center" vertical="center"/>
    </xf>
    <xf numFmtId="0" fontId="6" fillId="0" borderId="0" xfId="3" applyFont="1"/>
    <xf numFmtId="0" fontId="15" fillId="0" borderId="0" xfId="3" applyFont="1" applyAlignment="1">
      <alignment horizontal="center" vertical="top"/>
    </xf>
    <xf numFmtId="0" fontId="26" fillId="5" borderId="12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7" borderId="12" xfId="3" applyFont="1" applyFill="1" applyBorder="1" applyAlignment="1">
      <alignment horizontal="center" vertical="center"/>
    </xf>
    <xf numFmtId="0" fontId="26" fillId="7" borderId="12" xfId="3" applyFont="1" applyFill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7" fillId="0" borderId="4" xfId="3" applyFont="1" applyBorder="1" applyAlignment="1">
      <alignment horizontal="center" vertical="center" textRotation="90" wrapText="1"/>
    </xf>
    <xf numFmtId="0" fontId="9" fillId="0" borderId="4" xfId="3" applyFont="1" applyBorder="1" applyAlignment="1">
      <alignment horizontal="center" textRotation="90" wrapText="1"/>
    </xf>
    <xf numFmtId="0" fontId="8" fillId="0" borderId="4" xfId="3" applyFont="1" applyBorder="1" applyAlignment="1">
      <alignment horizontal="center" vertical="center" textRotation="90" wrapText="1"/>
    </xf>
    <xf numFmtId="0" fontId="2" fillId="0" borderId="4" xfId="3" applyFont="1" applyBorder="1" applyAlignment="1">
      <alignment horizontal="center" vertical="center" textRotation="90"/>
    </xf>
    <xf numFmtId="0" fontId="17" fillId="0" borderId="0" xfId="3" applyFont="1"/>
    <xf numFmtId="0" fontId="11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vertical="center"/>
    </xf>
    <xf numFmtId="3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 vertical="center" wrapText="1"/>
    </xf>
    <xf numFmtId="0" fontId="12" fillId="2" borderId="12" xfId="3" applyFont="1" applyFill="1" applyBorder="1" applyAlignment="1">
      <alignment horizontal="center" wrapText="1"/>
    </xf>
    <xf numFmtId="0" fontId="18" fillId="0" borderId="0" xfId="3" applyFont="1" applyAlignment="1">
      <alignment vertical="top"/>
    </xf>
    <xf numFmtId="0" fontId="19" fillId="0" borderId="0" xfId="3" applyFont="1" applyAlignment="1">
      <alignment horizontal="left" vertical="top"/>
    </xf>
    <xf numFmtId="0" fontId="20" fillId="0" borderId="0" xfId="3" applyFont="1" applyAlignment="1">
      <alignment horizontal="left" vertical="top"/>
    </xf>
    <xf numFmtId="0" fontId="2" fillId="0" borderId="0" xfId="3" applyFont="1" applyAlignment="1">
      <alignment horizontal="left" vertical="top"/>
    </xf>
    <xf numFmtId="0" fontId="9" fillId="0" borderId="4" xfId="3" applyFont="1" applyBorder="1" applyAlignment="1">
      <alignment horizontal="center" vertical="center" wrapText="1"/>
    </xf>
    <xf numFmtId="3" fontId="6" fillId="4" borderId="4" xfId="3" applyNumberFormat="1" applyFont="1" applyFill="1" applyBorder="1" applyAlignment="1">
      <alignment vertical="center" wrapText="1"/>
    </xf>
    <xf numFmtId="3" fontId="31" fillId="0" borderId="0" xfId="3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26" fillId="10" borderId="2" xfId="3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6" fillId="0" borderId="18" xfId="3" applyFont="1" applyBorder="1" applyAlignment="1">
      <alignment horizontal="center" vertical="center" wrapText="1"/>
    </xf>
    <xf numFmtId="3" fontId="9" fillId="0" borderId="0" xfId="3" quotePrefix="1" applyNumberFormat="1" applyFont="1" applyAlignment="1">
      <alignment horizontal="center" vertical="center" wrapText="1"/>
    </xf>
    <xf numFmtId="3" fontId="9" fillId="3" borderId="4" xfId="3" quotePrefix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2" fillId="10" borderId="0" xfId="0" applyFont="1" applyFill="1" applyAlignment="1">
      <alignment horizontal="center" vertical="center"/>
    </xf>
    <xf numFmtId="0" fontId="13" fillId="4" borderId="32" xfId="3" applyFont="1" applyFill="1" applyBorder="1" applyAlignment="1">
      <alignment vertical="center"/>
    </xf>
    <xf numFmtId="0" fontId="13" fillId="4" borderId="33" xfId="3" applyFont="1" applyFill="1" applyBorder="1" applyAlignment="1">
      <alignment vertical="center"/>
    </xf>
    <xf numFmtId="0" fontId="7" fillId="4" borderId="8" xfId="3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/>
    </xf>
    <xf numFmtId="0" fontId="7" fillId="4" borderId="0" xfId="3" applyFont="1" applyFill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/>
    </xf>
    <xf numFmtId="0" fontId="7" fillId="4" borderId="34" xfId="3" applyFont="1" applyFill="1" applyBorder="1" applyAlignment="1">
      <alignment horizontal="center" vertical="center" wrapText="1"/>
    </xf>
    <xf numFmtId="3" fontId="7" fillId="0" borderId="0" xfId="3" applyNumberFormat="1" applyFont="1" applyAlignment="1">
      <alignment vertical="center" wrapText="1"/>
    </xf>
    <xf numFmtId="0" fontId="13" fillId="0" borderId="0" xfId="3" applyFont="1" applyAlignment="1">
      <alignment horizontal="center" vertical="center"/>
    </xf>
    <xf numFmtId="3" fontId="7" fillId="0" borderId="9" xfId="3" applyNumberFormat="1" applyFont="1" applyBorder="1" applyAlignment="1">
      <alignment horizontal="center" vertical="center" wrapText="1"/>
    </xf>
    <xf numFmtId="3" fontId="9" fillId="8" borderId="2" xfId="4" quotePrefix="1" applyNumberFormat="1" applyFont="1" applyFill="1" applyBorder="1" applyAlignment="1" applyProtection="1">
      <alignment horizontal="center" vertical="center"/>
      <protection locked="0"/>
    </xf>
    <xf numFmtId="0" fontId="7" fillId="2" borderId="12" xfId="3" applyFont="1" applyFill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3" fontId="7" fillId="0" borderId="4" xfId="3" applyNumberFormat="1" applyFont="1" applyBorder="1" applyAlignment="1">
      <alignment horizontal="center" vertical="center" wrapText="1"/>
    </xf>
    <xf numFmtId="3" fontId="7" fillId="4" borderId="2" xfId="1" applyNumberFormat="1" applyFont="1" applyFill="1" applyBorder="1" applyAlignment="1" applyProtection="1">
      <alignment horizontal="center" vertical="center"/>
    </xf>
    <xf numFmtId="3" fontId="7" fillId="5" borderId="2" xfId="4" applyNumberFormat="1" applyFont="1" applyFill="1" applyBorder="1" applyAlignment="1">
      <alignment horizontal="center" vertical="center"/>
    </xf>
    <xf numFmtId="3" fontId="7" fillId="7" borderId="2" xfId="4" applyNumberFormat="1" applyFont="1" applyFill="1" applyBorder="1" applyAlignment="1">
      <alignment horizontal="center" vertical="center"/>
    </xf>
    <xf numFmtId="3" fontId="1" fillId="0" borderId="0" xfId="3" applyNumberFormat="1"/>
    <xf numFmtId="3" fontId="7" fillId="10" borderId="2" xfId="3" applyNumberFormat="1" applyFont="1" applyFill="1" applyBorder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0" fontId="9" fillId="0" borderId="2" xfId="3" applyFont="1" applyBorder="1" applyAlignment="1" applyProtection="1">
      <alignment horizontal="center" vertical="center" wrapText="1"/>
      <protection locked="0"/>
    </xf>
    <xf numFmtId="0" fontId="7" fillId="0" borderId="2" xfId="4" applyFont="1" applyBorder="1" applyAlignment="1">
      <alignment horizontal="center"/>
    </xf>
    <xf numFmtId="0" fontId="7" fillId="0" borderId="0" xfId="4" applyFont="1" applyAlignment="1">
      <alignment horizontal="left"/>
    </xf>
    <xf numFmtId="0" fontId="9" fillId="0" borderId="2" xfId="4" applyFont="1" applyBorder="1" applyAlignment="1">
      <alignment horizontal="center" vertical="center"/>
    </xf>
    <xf numFmtId="3" fontId="9" fillId="0" borderId="2" xfId="4" quotePrefix="1" applyNumberFormat="1" applyFont="1" applyBorder="1" applyAlignment="1" applyProtection="1">
      <alignment horizontal="center" vertical="center"/>
      <protection locked="0"/>
    </xf>
    <xf numFmtId="0" fontId="16" fillId="0" borderId="0" xfId="3" applyFont="1" applyAlignment="1">
      <alignment horizontal="center" vertical="top"/>
    </xf>
    <xf numFmtId="0" fontId="23" fillId="3" borderId="0" xfId="0" applyFont="1" applyFill="1" applyAlignment="1">
      <alignment horizontal="center" wrapText="1"/>
    </xf>
    <xf numFmtId="0" fontId="23" fillId="3" borderId="0" xfId="0" applyFont="1" applyFill="1" applyAlignment="1">
      <alignment horizontal="center"/>
    </xf>
    <xf numFmtId="0" fontId="31" fillId="10" borderId="0" xfId="0" applyFont="1" applyFill="1" applyAlignment="1">
      <alignment horizontal="center" vertical="center" wrapText="1"/>
    </xf>
    <xf numFmtId="0" fontId="26" fillId="5" borderId="2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3" fontId="9" fillId="3" borderId="0" xfId="3" quotePrefix="1" applyNumberFormat="1" applyFont="1" applyFill="1" applyAlignment="1">
      <alignment horizontal="center" vertical="center" wrapText="1"/>
    </xf>
    <xf numFmtId="3" fontId="9" fillId="0" borderId="9" xfId="3" applyNumberFormat="1" applyFont="1" applyBorder="1" applyAlignment="1">
      <alignment horizontal="center" vertical="center" wrapText="1"/>
    </xf>
    <xf numFmtId="3" fontId="9" fillId="0" borderId="9" xfId="3" quotePrefix="1" applyNumberFormat="1" applyFont="1" applyBorder="1" applyAlignment="1">
      <alignment horizontal="center" vertical="center" wrapText="1"/>
    </xf>
    <xf numFmtId="3" fontId="7" fillId="0" borderId="9" xfId="4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1" fillId="0" borderId="0" xfId="4" applyFont="1"/>
    <xf numFmtId="3" fontId="6" fillId="4" borderId="4" xfId="3" applyNumberFormat="1" applyFont="1" applyFill="1" applyBorder="1" applyAlignment="1">
      <alignment horizontal="center" vertical="center" wrapText="1"/>
    </xf>
    <xf numFmtId="3" fontId="9" fillId="0" borderId="7" xfId="3" quotePrefix="1" applyNumberFormat="1" applyFont="1" applyBorder="1" applyAlignment="1">
      <alignment horizontal="center" vertical="center" wrapText="1"/>
    </xf>
    <xf numFmtId="3" fontId="9" fillId="0" borderId="7" xfId="3" applyNumberFormat="1" applyFont="1" applyBorder="1" applyAlignment="1">
      <alignment horizontal="center" vertical="center" wrapText="1"/>
    </xf>
    <xf numFmtId="0" fontId="7" fillId="2" borderId="84" xfId="3" applyFont="1" applyFill="1" applyBorder="1" applyAlignment="1">
      <alignment horizontal="center" vertical="center" wrapText="1"/>
    </xf>
    <xf numFmtId="0" fontId="7" fillId="2" borderId="86" xfId="3" applyFont="1" applyFill="1" applyBorder="1" applyAlignment="1">
      <alignment horizontal="center" vertical="center" wrapText="1"/>
    </xf>
    <xf numFmtId="0" fontId="7" fillId="2" borderId="87" xfId="3" applyFont="1" applyFill="1" applyBorder="1" applyAlignment="1">
      <alignment horizontal="center" vertical="center" wrapText="1"/>
    </xf>
    <xf numFmtId="3" fontId="1" fillId="0" borderId="0" xfId="4" applyNumberFormat="1" applyFont="1"/>
    <xf numFmtId="0" fontId="40" fillId="0" borderId="0" xfId="0" applyFont="1"/>
    <xf numFmtId="0" fontId="7" fillId="12" borderId="89" xfId="3" applyFont="1" applyFill="1" applyBorder="1" applyAlignment="1">
      <alignment horizontal="center" vertical="center" wrapText="1"/>
    </xf>
    <xf numFmtId="0" fontId="7" fillId="13" borderId="89" xfId="3" applyFont="1" applyFill="1" applyBorder="1" applyAlignment="1">
      <alignment horizontal="center" vertical="center" wrapText="1"/>
    </xf>
    <xf numFmtId="0" fontId="7" fillId="4" borderId="89" xfId="3" applyFont="1" applyFill="1" applyBorder="1" applyAlignment="1">
      <alignment horizontal="center" vertical="center" wrapText="1"/>
    </xf>
    <xf numFmtId="0" fontId="40" fillId="4" borderId="89" xfId="0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horizontal="center"/>
    </xf>
    <xf numFmtId="0" fontId="7" fillId="6" borderId="96" xfId="7" applyFont="1" applyFill="1" applyBorder="1" applyAlignment="1">
      <alignment horizontal="center"/>
    </xf>
    <xf numFmtId="0" fontId="7" fillId="6" borderId="97" xfId="7" applyFont="1" applyFill="1" applyBorder="1" applyAlignment="1">
      <alignment horizontal="center"/>
    </xf>
    <xf numFmtId="0" fontId="7" fillId="6" borderId="98" xfId="7" applyFont="1" applyFill="1" applyBorder="1" applyAlignment="1">
      <alignment horizontal="center"/>
    </xf>
    <xf numFmtId="0" fontId="40" fillId="0" borderId="50" xfId="0" applyFont="1" applyBorder="1" applyAlignment="1">
      <alignment horizontal="center" vertical="center"/>
    </xf>
    <xf numFmtId="0" fontId="40" fillId="6" borderId="99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8" borderId="19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41" fillId="3" borderId="0" xfId="0" applyFont="1" applyFill="1"/>
    <xf numFmtId="0" fontId="41" fillId="0" borderId="0" xfId="0" applyFont="1"/>
    <xf numFmtId="0" fontId="41" fillId="0" borderId="0" xfId="0" applyFont="1" applyAlignment="1">
      <alignment horizontal="right" vertical="center"/>
    </xf>
    <xf numFmtId="0" fontId="42" fillId="5" borderId="0" xfId="0" applyFont="1" applyFill="1" applyAlignment="1">
      <alignment horizontal="right" vertical="center"/>
    </xf>
    <xf numFmtId="0" fontId="42" fillId="7" borderId="0" xfId="0" applyFont="1" applyFill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1" fillId="7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center"/>
    </xf>
    <xf numFmtId="0" fontId="41" fillId="0" borderId="0" xfId="0" applyFont="1" applyAlignment="1">
      <alignment vertical="center"/>
    </xf>
    <xf numFmtId="0" fontId="41" fillId="1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2" fillId="0" borderId="105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3" fontId="9" fillId="0" borderId="2" xfId="7" quotePrefix="1" applyNumberFormat="1" applyFont="1" applyBorder="1" applyAlignment="1" applyProtection="1">
      <alignment horizontal="center" vertical="center"/>
      <protection locked="0"/>
    </xf>
    <xf numFmtId="3" fontId="9" fillId="8" borderId="2" xfId="7" quotePrefix="1" applyNumberFormat="1" applyFont="1" applyFill="1" applyBorder="1" applyAlignment="1" applyProtection="1">
      <alignment horizontal="center" vertical="center"/>
      <protection locked="0"/>
    </xf>
    <xf numFmtId="0" fontId="40" fillId="12" borderId="89" xfId="0" applyFont="1" applyFill="1" applyBorder="1" applyAlignment="1">
      <alignment horizontal="center" vertical="center" wrapText="1"/>
    </xf>
    <xf numFmtId="0" fontId="40" fillId="13" borderId="89" xfId="0" applyFont="1" applyFill="1" applyBorder="1" applyAlignment="1">
      <alignment horizontal="center" vertical="center" wrapText="1"/>
    </xf>
    <xf numFmtId="0" fontId="40" fillId="8" borderId="19" xfId="0" applyFont="1" applyFill="1" applyBorder="1" applyAlignment="1" applyProtection="1">
      <alignment horizontal="center" vertical="center"/>
      <protection locked="0"/>
    </xf>
    <xf numFmtId="0" fontId="40" fillId="8" borderId="19" xfId="0" applyFont="1" applyFill="1" applyBorder="1" applyAlignment="1" applyProtection="1">
      <alignment horizontal="center" vertical="center" wrapText="1"/>
      <protection locked="0"/>
    </xf>
    <xf numFmtId="17" fontId="40" fillId="8" borderId="19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0" fontId="40" fillId="0" borderId="94" xfId="0" applyFont="1" applyBorder="1" applyAlignment="1">
      <alignment horizontal="center" vertical="center"/>
    </xf>
    <xf numFmtId="0" fontId="40" fillId="0" borderId="109" xfId="0" applyFont="1" applyBorder="1" applyAlignment="1">
      <alignment horizontal="center" vertical="center" wrapText="1"/>
    </xf>
    <xf numFmtId="0" fontId="40" fillId="0" borderId="110" xfId="0" applyFont="1" applyBorder="1" applyAlignment="1">
      <alignment horizontal="center" vertical="center"/>
    </xf>
    <xf numFmtId="0" fontId="40" fillId="8" borderId="109" xfId="0" applyFont="1" applyFill="1" applyBorder="1" applyAlignment="1">
      <alignment horizontal="center" vertical="center" wrapText="1"/>
    </xf>
    <xf numFmtId="0" fontId="40" fillId="8" borderId="110" xfId="0" applyFont="1" applyFill="1" applyBorder="1" applyAlignment="1">
      <alignment horizontal="center" vertical="center"/>
    </xf>
    <xf numFmtId="0" fontId="40" fillId="8" borderId="112" xfId="0" applyFont="1" applyFill="1" applyBorder="1" applyAlignment="1">
      <alignment horizontal="center" vertical="center" wrapText="1"/>
    </xf>
    <xf numFmtId="0" fontId="40" fillId="8" borderId="113" xfId="0" applyFont="1" applyFill="1" applyBorder="1" applyAlignment="1">
      <alignment horizontal="center" vertical="center"/>
    </xf>
    <xf numFmtId="0" fontId="40" fillId="0" borderId="94" xfId="0" applyFont="1" applyBorder="1" applyProtection="1">
      <protection locked="0"/>
    </xf>
    <xf numFmtId="0" fontId="40" fillId="8" borderId="109" xfId="0" applyFont="1" applyFill="1" applyBorder="1" applyAlignment="1" applyProtection="1">
      <alignment horizontal="center" vertical="center"/>
      <protection locked="0"/>
    </xf>
    <xf numFmtId="0" fontId="40" fillId="8" borderId="110" xfId="0" applyFont="1" applyFill="1" applyBorder="1" applyAlignment="1" applyProtection="1">
      <alignment horizontal="center" vertical="center" wrapText="1"/>
      <protection locked="0"/>
    </xf>
    <xf numFmtId="17" fontId="40" fillId="8" borderId="110" xfId="0" applyNumberFormat="1" applyFont="1" applyFill="1" applyBorder="1" applyAlignment="1" applyProtection="1">
      <alignment horizontal="center" vertical="center"/>
      <protection locked="0"/>
    </xf>
    <xf numFmtId="0" fontId="40" fillId="8" borderId="110" xfId="0" applyFont="1" applyFill="1" applyBorder="1" applyAlignment="1" applyProtection="1">
      <alignment horizontal="center" vertical="center"/>
      <protection locked="0"/>
    </xf>
    <xf numFmtId="0" fontId="40" fillId="0" borderId="109" xfId="0" applyFont="1" applyBorder="1" applyAlignment="1" applyProtection="1">
      <alignment horizontal="center" vertical="center"/>
      <protection locked="0"/>
    </xf>
    <xf numFmtId="0" fontId="40" fillId="0" borderId="110" xfId="0" applyFont="1" applyBorder="1" applyAlignment="1" applyProtection="1">
      <alignment horizontal="center" vertical="center" wrapText="1"/>
      <protection locked="0"/>
    </xf>
    <xf numFmtId="0" fontId="40" fillId="0" borderId="110" xfId="0" applyFont="1" applyBorder="1" applyAlignment="1" applyProtection="1">
      <alignment horizontal="center" vertical="center"/>
      <protection locked="0"/>
    </xf>
    <xf numFmtId="14" fontId="40" fillId="8" borderId="110" xfId="0" applyNumberFormat="1" applyFont="1" applyFill="1" applyBorder="1" applyAlignment="1" applyProtection="1">
      <alignment horizontal="center" vertical="center"/>
      <protection locked="0"/>
    </xf>
    <xf numFmtId="0" fontId="40" fillId="8" borderId="112" xfId="0" applyFont="1" applyFill="1" applyBorder="1" applyAlignment="1" applyProtection="1">
      <alignment horizontal="center" vertical="center"/>
      <protection locked="0"/>
    </xf>
    <xf numFmtId="0" fontId="40" fillId="8" borderId="113" xfId="0" applyFont="1" applyFill="1" applyBorder="1" applyAlignment="1" applyProtection="1">
      <alignment horizontal="center" vertical="center" wrapText="1"/>
      <protection locked="0"/>
    </xf>
    <xf numFmtId="0" fontId="40" fillId="8" borderId="113" xfId="0" applyFont="1" applyFill="1" applyBorder="1" applyAlignment="1" applyProtection="1">
      <alignment horizontal="center" vertical="center"/>
      <protection locked="0"/>
    </xf>
    <xf numFmtId="0" fontId="40" fillId="0" borderId="94" xfId="0" applyFont="1" applyBorder="1" applyAlignment="1" applyProtection="1">
      <alignment horizontal="center" vertical="center"/>
      <protection locked="0"/>
    </xf>
    <xf numFmtId="16" fontId="40" fillId="0" borderId="110" xfId="0" applyNumberFormat="1" applyFont="1" applyBorder="1" applyAlignment="1" applyProtection="1">
      <alignment horizontal="center" vertical="center"/>
      <protection locked="0"/>
    </xf>
    <xf numFmtId="0" fontId="40" fillId="8" borderId="116" xfId="0" applyFont="1" applyFill="1" applyBorder="1" applyAlignment="1" applyProtection="1">
      <alignment horizontal="center" vertical="center"/>
      <protection locked="0"/>
    </xf>
    <xf numFmtId="0" fontId="40" fillId="8" borderId="116" xfId="0" applyFont="1" applyFill="1" applyBorder="1" applyAlignment="1">
      <alignment horizontal="center" vertical="center" wrapText="1"/>
    </xf>
    <xf numFmtId="3" fontId="22" fillId="10" borderId="0" xfId="0" applyNumberFormat="1" applyFont="1" applyFill="1" applyAlignment="1">
      <alignment horizontal="center" vertical="center"/>
    </xf>
    <xf numFmtId="3" fontId="22" fillId="5" borderId="0" xfId="0" applyNumberFormat="1" applyFont="1" applyFill="1" applyAlignment="1">
      <alignment horizontal="center" vertical="center"/>
    </xf>
    <xf numFmtId="0" fontId="39" fillId="0" borderId="0" xfId="0" applyFont="1"/>
    <xf numFmtId="0" fontId="40" fillId="0" borderId="119" xfId="0" applyFont="1" applyBorder="1" applyAlignment="1" applyProtection="1">
      <alignment horizontal="center" vertical="center"/>
      <protection locked="0"/>
    </xf>
    <xf numFmtId="14" fontId="40" fillId="0" borderId="119" xfId="0" applyNumberFormat="1" applyFont="1" applyBorder="1" applyAlignment="1" applyProtection="1">
      <alignment horizontal="center" vertical="center"/>
      <protection locked="0"/>
    </xf>
    <xf numFmtId="0" fontId="40" fillId="0" borderId="119" xfId="0" applyFont="1" applyBorder="1" applyProtection="1">
      <protection locked="0"/>
    </xf>
    <xf numFmtId="0" fontId="40" fillId="0" borderId="119" xfId="0" applyFont="1" applyBorder="1" applyAlignment="1">
      <alignment horizontal="center" vertical="center"/>
    </xf>
    <xf numFmtId="16" fontId="40" fillId="0" borderId="119" xfId="0" applyNumberFormat="1" applyFont="1" applyBorder="1" applyAlignment="1" applyProtection="1">
      <alignment horizontal="center" vertical="center"/>
      <protection locked="0"/>
    </xf>
    <xf numFmtId="0" fontId="40" fillId="0" borderId="122" xfId="0" applyFont="1" applyBorder="1" applyAlignment="1" applyProtection="1">
      <alignment horizontal="center" vertical="center"/>
      <protection locked="0"/>
    </xf>
    <xf numFmtId="0" fontId="40" fillId="0" borderId="122" xfId="0" applyFont="1" applyBorder="1" applyProtection="1">
      <protection locked="0"/>
    </xf>
    <xf numFmtId="0" fontId="40" fillId="0" borderId="122" xfId="0" applyFont="1" applyBorder="1" applyAlignment="1">
      <alignment horizontal="center" vertical="center"/>
    </xf>
    <xf numFmtId="0" fontId="40" fillId="0" borderId="124" xfId="0" applyFont="1" applyBorder="1" applyAlignment="1">
      <alignment horizontal="center" vertical="center" wrapText="1"/>
    </xf>
    <xf numFmtId="0" fontId="40" fillId="0" borderId="125" xfId="0" applyFont="1" applyBorder="1" applyAlignment="1">
      <alignment horizontal="center" vertical="center" wrapText="1"/>
    </xf>
    <xf numFmtId="0" fontId="40" fillId="0" borderId="126" xfId="0" applyFont="1" applyBorder="1" applyAlignment="1">
      <alignment horizontal="center" vertical="center" wrapText="1"/>
    </xf>
    <xf numFmtId="0" fontId="40" fillId="0" borderId="124" xfId="0" applyFont="1" applyBorder="1" applyProtection="1">
      <protection locked="0"/>
    </xf>
    <xf numFmtId="0" fontId="40" fillId="0" borderId="125" xfId="0" applyFont="1" applyBorder="1" applyProtection="1">
      <protection locked="0"/>
    </xf>
    <xf numFmtId="0" fontId="40" fillId="0" borderId="126" xfId="0" applyFont="1" applyBorder="1" applyProtection="1">
      <protection locked="0"/>
    </xf>
    <xf numFmtId="0" fontId="40" fillId="0" borderId="125" xfId="0" applyFont="1" applyBorder="1" applyAlignment="1" applyProtection="1">
      <alignment horizontal="center" vertical="center"/>
      <protection locked="0"/>
    </xf>
    <xf numFmtId="0" fontId="40" fillId="0" borderId="126" xfId="0" applyFont="1" applyBorder="1" applyAlignment="1" applyProtection="1">
      <alignment horizontal="center" vertical="center"/>
      <protection locked="0"/>
    </xf>
    <xf numFmtId="0" fontId="46" fillId="0" borderId="124" xfId="0" applyFont="1" applyBorder="1" applyAlignment="1" applyProtection="1">
      <alignment horizontal="center" vertical="center"/>
      <protection locked="0"/>
    </xf>
    <xf numFmtId="14" fontId="46" fillId="0" borderId="94" xfId="0" applyNumberFormat="1" applyFont="1" applyBorder="1" applyAlignment="1" applyProtection="1">
      <alignment horizontal="center" vertical="center"/>
      <protection locked="0"/>
    </xf>
    <xf numFmtId="0" fontId="30" fillId="0" borderId="131" xfId="0" applyFont="1" applyBorder="1" applyAlignment="1">
      <alignment vertical="center" wrapText="1"/>
    </xf>
    <xf numFmtId="0" fontId="30" fillId="0" borderId="13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22" fillId="0" borderId="136" xfId="0" applyFont="1" applyBorder="1" applyAlignment="1" applyProtection="1">
      <alignment horizontal="center" vertical="center"/>
      <protection locked="0"/>
    </xf>
    <xf numFmtId="0" fontId="22" fillId="0" borderId="137" xfId="0" applyFont="1" applyBorder="1" applyAlignment="1" applyProtection="1">
      <alignment horizontal="center" vertical="center"/>
      <protection locked="0"/>
    </xf>
    <xf numFmtId="0" fontId="22" fillId="0" borderId="138" xfId="0" applyFont="1" applyBorder="1" applyAlignment="1" applyProtection="1">
      <alignment horizontal="center" vertical="center"/>
      <protection locked="0"/>
    </xf>
    <xf numFmtId="0" fontId="22" fillId="0" borderId="132" xfId="0" applyFont="1" applyBorder="1" applyAlignment="1" applyProtection="1">
      <alignment horizontal="center" vertical="center"/>
      <protection locked="0"/>
    </xf>
    <xf numFmtId="0" fontId="22" fillId="0" borderId="140" xfId="0" applyFont="1" applyBorder="1" applyAlignment="1" applyProtection="1">
      <alignment horizontal="center" vertical="center"/>
      <protection locked="0"/>
    </xf>
    <xf numFmtId="0" fontId="22" fillId="0" borderId="127" xfId="0" applyFont="1" applyBorder="1" applyAlignment="1" applyProtection="1">
      <alignment horizontal="center" vertical="center"/>
      <protection locked="0"/>
    </xf>
    <xf numFmtId="0" fontId="22" fillId="0" borderId="142" xfId="0" applyFont="1" applyBorder="1" applyAlignment="1" applyProtection="1">
      <alignment horizontal="center" vertical="center"/>
      <protection locked="0"/>
    </xf>
    <xf numFmtId="0" fontId="22" fillId="0" borderId="143" xfId="0" applyFont="1" applyBorder="1" applyAlignment="1" applyProtection="1">
      <alignment horizontal="center" vertical="center"/>
      <protection locked="0"/>
    </xf>
    <xf numFmtId="0" fontId="26" fillId="0" borderId="145" xfId="3" applyFont="1" applyBorder="1" applyAlignment="1">
      <alignment horizontal="center" vertical="center" wrapText="1"/>
    </xf>
    <xf numFmtId="0" fontId="0" fillId="0" borderId="132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26" fillId="7" borderId="11" xfId="3" applyFont="1" applyFill="1" applyBorder="1" applyAlignment="1">
      <alignment horizontal="center" vertical="center"/>
    </xf>
    <xf numFmtId="0" fontId="26" fillId="7" borderId="11" xfId="3" applyFont="1" applyFill="1" applyBorder="1" applyAlignment="1">
      <alignment horizontal="center" vertical="center" wrapText="1"/>
    </xf>
    <xf numFmtId="0" fontId="26" fillId="7" borderId="28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 wrapText="1"/>
    </xf>
    <xf numFmtId="0" fontId="27" fillId="0" borderId="148" xfId="3" applyFont="1" applyBorder="1" applyAlignment="1">
      <alignment horizontal="center" vertical="center" wrapText="1"/>
    </xf>
    <xf numFmtId="0" fontId="26" fillId="5" borderId="11" xfId="3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/>
    </xf>
    <xf numFmtId="0" fontId="7" fillId="0" borderId="10" xfId="3" applyFont="1" applyBorder="1" applyAlignment="1">
      <alignment horizontal="center" vertical="center" wrapText="1"/>
    </xf>
    <xf numFmtId="0" fontId="26" fillId="10" borderId="11" xfId="3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0" fillId="0" borderId="142" xfId="0" applyBorder="1" applyAlignment="1" applyProtection="1">
      <alignment horizontal="center" vertical="center" wrapText="1"/>
      <protection locked="0"/>
    </xf>
    <xf numFmtId="0" fontId="22" fillId="0" borderId="142" xfId="0" applyFont="1" applyBorder="1" applyAlignment="1" applyProtection="1">
      <alignment horizontal="center" vertical="center" wrapText="1"/>
      <protection locked="0"/>
    </xf>
    <xf numFmtId="0" fontId="7" fillId="9" borderId="140" xfId="3" applyFont="1" applyFill="1" applyBorder="1" applyAlignment="1">
      <alignment horizontal="center" vertical="center" wrapText="1"/>
    </xf>
    <xf numFmtId="0" fontId="22" fillId="3" borderId="137" xfId="0" applyFont="1" applyFill="1" applyBorder="1" applyAlignment="1" applyProtection="1">
      <alignment horizontal="center" vertical="center"/>
      <protection locked="0"/>
    </xf>
    <xf numFmtId="0" fontId="22" fillId="3" borderId="140" xfId="0" applyFont="1" applyFill="1" applyBorder="1" applyAlignment="1" applyProtection="1">
      <alignment horizontal="center" vertical="center"/>
      <protection locked="0"/>
    </xf>
    <xf numFmtId="0" fontId="22" fillId="3" borderId="136" xfId="0" applyFont="1" applyFill="1" applyBorder="1" applyAlignment="1" applyProtection="1">
      <alignment horizontal="center" vertical="center"/>
      <protection locked="0"/>
    </xf>
    <xf numFmtId="0" fontId="22" fillId="3" borderId="132" xfId="0" applyFont="1" applyFill="1" applyBorder="1" applyAlignment="1" applyProtection="1">
      <alignment horizontal="center" vertical="center"/>
      <protection locked="0"/>
    </xf>
    <xf numFmtId="0" fontId="22" fillId="0" borderId="140" xfId="0" applyFont="1" applyBorder="1" applyAlignment="1" applyProtection="1">
      <alignment horizontal="center" vertical="center" wrapText="1"/>
      <protection locked="0"/>
    </xf>
    <xf numFmtId="0" fontId="0" fillId="0" borderId="140" xfId="0" applyBorder="1" applyAlignment="1" applyProtection="1">
      <alignment horizontal="center" vertical="center" wrapText="1"/>
      <protection locked="0"/>
    </xf>
    <xf numFmtId="0" fontId="14" fillId="9" borderId="140" xfId="3" applyFont="1" applyFill="1" applyBorder="1" applyAlignment="1">
      <alignment horizontal="center" vertical="center" wrapText="1"/>
    </xf>
    <xf numFmtId="0" fontId="14" fillId="9" borderId="151" xfId="3" applyFont="1" applyFill="1" applyBorder="1" applyAlignment="1">
      <alignment horizontal="center" vertical="center" wrapText="1"/>
    </xf>
    <xf numFmtId="0" fontId="24" fillId="9" borderId="140" xfId="0" applyFont="1" applyFill="1" applyBorder="1" applyAlignment="1">
      <alignment horizontal="center" vertical="center"/>
    </xf>
    <xf numFmtId="0" fontId="24" fillId="9" borderId="140" xfId="0" applyFont="1" applyFill="1" applyBorder="1" applyAlignment="1">
      <alignment horizontal="center" vertical="center" wrapText="1"/>
    </xf>
    <xf numFmtId="3" fontId="7" fillId="9" borderId="140" xfId="3" applyNumberFormat="1" applyFont="1" applyFill="1" applyBorder="1" applyAlignment="1">
      <alignment horizontal="center" vertical="center" wrapText="1"/>
    </xf>
    <xf numFmtId="0" fontId="26" fillId="0" borderId="145" xfId="3" applyFont="1" applyBorder="1" applyAlignment="1">
      <alignment horizontal="center" vertical="center"/>
    </xf>
    <xf numFmtId="3" fontId="7" fillId="14" borderId="2" xfId="1" applyNumberFormat="1" applyFont="1" applyFill="1" applyBorder="1" applyAlignment="1" applyProtection="1">
      <alignment horizontal="center" vertical="center"/>
    </xf>
    <xf numFmtId="0" fontId="7" fillId="14" borderId="93" xfId="3" applyFont="1" applyFill="1" applyBorder="1" applyAlignment="1">
      <alignment horizontal="center" vertical="center" wrapText="1"/>
    </xf>
    <xf numFmtId="0" fontId="46" fillId="0" borderId="24" xfId="0" applyFont="1" applyBorder="1" applyAlignment="1" applyProtection="1">
      <alignment horizontal="center" vertical="center"/>
      <protection locked="0"/>
    </xf>
    <xf numFmtId="0" fontId="40" fillId="0" borderId="19" xfId="0" applyFont="1" applyBorder="1" applyAlignment="1" applyProtection="1">
      <alignment horizontal="center" vertical="center"/>
      <protection locked="0"/>
    </xf>
    <xf numFmtId="14" fontId="46" fillId="0" borderId="19" xfId="0" applyNumberFormat="1" applyFont="1" applyBorder="1" applyAlignment="1" applyProtection="1">
      <alignment horizontal="center" vertical="center"/>
      <protection locked="0"/>
    </xf>
    <xf numFmtId="0" fontId="40" fillId="0" borderId="24" xfId="0" applyFont="1" applyBorder="1" applyProtection="1">
      <protection locked="0"/>
    </xf>
    <xf numFmtId="0" fontId="40" fillId="0" borderId="19" xfId="0" applyFont="1" applyBorder="1" applyProtection="1">
      <protection locked="0"/>
    </xf>
    <xf numFmtId="0" fontId="22" fillId="0" borderId="148" xfId="0" applyFont="1" applyBorder="1" applyAlignment="1" applyProtection="1">
      <alignment wrapText="1"/>
      <protection locked="0"/>
    </xf>
    <xf numFmtId="0" fontId="22" fillId="0" borderId="146" xfId="0" applyFont="1" applyBorder="1" applyAlignment="1">
      <alignment horizontal="center" vertical="center" wrapText="1"/>
    </xf>
    <xf numFmtId="0" fontId="22" fillId="0" borderId="147" xfId="0" applyFont="1" applyBorder="1" applyAlignment="1">
      <alignment horizontal="center" vertical="center" wrapText="1"/>
    </xf>
    <xf numFmtId="0" fontId="30" fillId="0" borderId="147" xfId="0" applyFont="1" applyBorder="1" applyAlignment="1">
      <alignment horizontal="center" vertical="center" wrapText="1"/>
    </xf>
    <xf numFmtId="0" fontId="39" fillId="15" borderId="11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22" fillId="0" borderId="2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54" xfId="0" applyBorder="1" applyAlignment="1">
      <alignment vertical="center" wrapText="1"/>
    </xf>
    <xf numFmtId="0" fontId="0" fillId="0" borderId="151" xfId="0" applyBorder="1" applyAlignment="1">
      <alignment vertical="center" wrapText="1"/>
    </xf>
    <xf numFmtId="0" fontId="0" fillId="0" borderId="88" xfId="0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0" fillId="0" borderId="131" xfId="0" applyBorder="1" applyAlignment="1">
      <alignment vertical="center" wrapText="1"/>
    </xf>
    <xf numFmtId="0" fontId="0" fillId="0" borderId="139" xfId="0" applyBorder="1" applyAlignment="1">
      <alignment vertical="center" wrapText="1"/>
    </xf>
    <xf numFmtId="0" fontId="0" fillId="0" borderId="141" xfId="0" applyBorder="1" applyAlignment="1">
      <alignment vertical="center" wrapText="1"/>
    </xf>
    <xf numFmtId="0" fontId="25" fillId="0" borderId="107" xfId="0" applyFont="1" applyBorder="1" applyAlignment="1">
      <alignment horizontal="left" vertical="center" wrapText="1"/>
    </xf>
    <xf numFmtId="0" fontId="22" fillId="3" borderId="156" xfId="0" applyFont="1" applyFill="1" applyBorder="1" applyAlignment="1" applyProtection="1">
      <alignment horizontal="left" vertical="center" wrapText="1"/>
      <protection locked="0"/>
    </xf>
    <xf numFmtId="0" fontId="0" fillId="0" borderId="137" xfId="0" applyBorder="1" applyAlignment="1" applyProtection="1">
      <alignment horizontal="left" vertical="center" wrapText="1"/>
      <protection locked="0"/>
    </xf>
    <xf numFmtId="0" fontId="22" fillId="3" borderId="138" xfId="0" applyFont="1" applyFill="1" applyBorder="1" applyAlignment="1" applyProtection="1">
      <alignment horizontal="center"/>
      <protection locked="0"/>
    </xf>
    <xf numFmtId="0" fontId="22" fillId="3" borderId="138" xfId="0" applyFont="1" applyFill="1" applyBorder="1" applyAlignment="1" applyProtection="1">
      <alignment horizontal="center" vertical="center"/>
      <protection locked="0"/>
    </xf>
    <xf numFmtId="0" fontId="0" fillId="0" borderId="137" xfId="0" applyBorder="1" applyAlignment="1" applyProtection="1">
      <alignment horizontal="center" vertical="center" wrapText="1"/>
      <protection locked="0"/>
    </xf>
    <xf numFmtId="0" fontId="22" fillId="0" borderId="137" xfId="0" applyFont="1" applyBorder="1" applyAlignment="1" applyProtection="1">
      <alignment horizontal="center" vertical="center" wrapText="1"/>
      <protection locked="0"/>
    </xf>
    <xf numFmtId="0" fontId="22" fillId="0" borderId="157" xfId="0" applyFont="1" applyBorder="1" applyAlignment="1" applyProtection="1">
      <alignment horizontal="left" vertical="center" wrapText="1"/>
      <protection locked="0"/>
    </xf>
    <xf numFmtId="0" fontId="0" fillId="0" borderId="140" xfId="0" applyBorder="1" applyAlignment="1" applyProtection="1">
      <alignment horizontal="left" vertical="center" wrapText="1"/>
      <protection locked="0"/>
    </xf>
    <xf numFmtId="0" fontId="22" fillId="3" borderId="127" xfId="0" applyFont="1" applyFill="1" applyBorder="1" applyAlignment="1" applyProtection="1">
      <alignment horizontal="center"/>
      <protection locked="0"/>
    </xf>
    <xf numFmtId="0" fontId="22" fillId="3" borderId="127" xfId="0" applyFont="1" applyFill="1" applyBorder="1" applyAlignment="1" applyProtection="1">
      <alignment horizontal="center" vertical="center"/>
      <protection locked="0"/>
    </xf>
    <xf numFmtId="0" fontId="22" fillId="0" borderId="127" xfId="0" applyFont="1" applyBorder="1" applyAlignment="1" applyProtection="1">
      <alignment horizontal="center"/>
      <protection locked="0"/>
    </xf>
    <xf numFmtId="0" fontId="22" fillId="0" borderId="157" xfId="0" applyFont="1" applyBorder="1" applyAlignment="1" applyProtection="1">
      <alignment horizontal="center"/>
      <protection locked="0"/>
    </xf>
    <xf numFmtId="0" fontId="22" fillId="0" borderId="140" xfId="0" applyFont="1" applyBorder="1" applyAlignment="1" applyProtection="1">
      <alignment horizontal="center"/>
      <protection locked="0"/>
    </xf>
    <xf numFmtId="0" fontId="22" fillId="0" borderId="140" xfId="0" applyFont="1" applyBorder="1" applyProtection="1">
      <protection locked="0"/>
    </xf>
    <xf numFmtId="0" fontId="25" fillId="0" borderId="107" xfId="0" applyFont="1" applyBorder="1" applyAlignment="1">
      <alignment vertical="center" wrapText="1"/>
    </xf>
    <xf numFmtId="0" fontId="22" fillId="0" borderId="158" xfId="0" applyFont="1" applyBorder="1" applyAlignment="1" applyProtection="1">
      <alignment horizontal="center" wrapText="1"/>
      <protection locked="0"/>
    </xf>
    <xf numFmtId="0" fontId="22" fillId="0" borderId="142" xfId="0" applyFont="1" applyBorder="1" applyAlignment="1" applyProtection="1">
      <alignment horizontal="center" wrapText="1"/>
      <protection locked="0"/>
    </xf>
    <xf numFmtId="0" fontId="22" fillId="0" borderId="143" xfId="0" applyFont="1" applyBorder="1" applyAlignment="1" applyProtection="1">
      <alignment horizontal="center" wrapText="1"/>
      <protection locked="0"/>
    </xf>
    <xf numFmtId="0" fontId="30" fillId="0" borderId="127" xfId="0" applyFont="1" applyBorder="1" applyAlignment="1">
      <alignment vertical="center" wrapText="1"/>
    </xf>
    <xf numFmtId="0" fontId="0" fillId="0" borderId="161" xfId="0" applyBorder="1" applyProtection="1">
      <protection locked="0"/>
    </xf>
    <xf numFmtId="0" fontId="30" fillId="0" borderId="162" xfId="0" applyFont="1" applyBorder="1" applyAlignment="1">
      <alignment vertical="center" wrapText="1"/>
    </xf>
    <xf numFmtId="0" fontId="30" fillId="0" borderId="163" xfId="0" applyFont="1" applyBorder="1" applyAlignment="1">
      <alignment vertical="center" wrapText="1"/>
    </xf>
    <xf numFmtId="0" fontId="30" fillId="16" borderId="162" xfId="0" applyFont="1" applyFill="1" applyBorder="1" applyAlignment="1">
      <alignment vertical="center" wrapText="1"/>
    </xf>
    <xf numFmtId="0" fontId="30" fillId="0" borderId="164" xfId="0" applyFont="1" applyBorder="1" applyAlignment="1">
      <alignment vertical="center" wrapText="1"/>
    </xf>
    <xf numFmtId="0" fontId="30" fillId="16" borderId="163" xfId="0" applyFont="1" applyFill="1" applyBorder="1" applyAlignment="1">
      <alignment vertical="center" wrapText="1"/>
    </xf>
    <xf numFmtId="0" fontId="30" fillId="16" borderId="143" xfId="0" applyFont="1" applyFill="1" applyBorder="1" applyAlignment="1">
      <alignment vertical="center" wrapText="1"/>
    </xf>
    <xf numFmtId="0" fontId="30" fillId="16" borderId="131" xfId="0" applyFont="1" applyFill="1" applyBorder="1" applyAlignment="1">
      <alignment vertical="center" wrapText="1"/>
    </xf>
    <xf numFmtId="0" fontId="30" fillId="16" borderId="31" xfId="0" applyFont="1" applyFill="1" applyBorder="1" applyAlignment="1">
      <alignment vertical="center" wrapText="1"/>
    </xf>
    <xf numFmtId="0" fontId="30" fillId="0" borderId="138" xfId="0" applyFont="1" applyBorder="1" applyAlignment="1">
      <alignment vertical="center" wrapText="1"/>
    </xf>
    <xf numFmtId="0" fontId="30" fillId="0" borderId="143" xfId="0" applyFont="1" applyBorder="1" applyAlignment="1">
      <alignment vertical="center" wrapText="1"/>
    </xf>
    <xf numFmtId="0" fontId="30" fillId="0" borderId="102" xfId="0" applyFont="1" applyBorder="1" applyAlignment="1">
      <alignment vertical="center" wrapText="1"/>
    </xf>
    <xf numFmtId="0" fontId="0" fillId="16" borderId="0" xfId="0" applyFill="1"/>
    <xf numFmtId="0" fontId="22" fillId="0" borderId="26" xfId="0" applyFont="1" applyBorder="1" applyAlignment="1">
      <alignment horizontal="left" vertical="center" wrapText="1"/>
    </xf>
    <xf numFmtId="0" fontId="22" fillId="14" borderId="129" xfId="0" applyFont="1" applyFill="1" applyBorder="1" applyAlignment="1">
      <alignment horizontal="left" vertical="center" wrapText="1"/>
    </xf>
    <xf numFmtId="0" fontId="0" fillId="14" borderId="153" xfId="0" applyFill="1" applyBorder="1" applyAlignment="1">
      <alignment vertical="center" wrapText="1"/>
    </xf>
    <xf numFmtId="0" fontId="22" fillId="14" borderId="26" xfId="0" applyFont="1" applyFill="1" applyBorder="1" applyAlignment="1">
      <alignment horizontal="left" vertical="center" wrapText="1"/>
    </xf>
    <xf numFmtId="0" fontId="0" fillId="14" borderId="152" xfId="0" applyFill="1" applyBorder="1" applyAlignment="1">
      <alignment vertical="center" wrapText="1"/>
    </xf>
    <xf numFmtId="0" fontId="0" fillId="14" borderId="154" xfId="0" applyFill="1" applyBorder="1" applyAlignment="1">
      <alignment vertical="center" wrapText="1"/>
    </xf>
    <xf numFmtId="0" fontId="0" fillId="14" borderId="88" xfId="0" applyFill="1" applyBorder="1" applyAlignment="1">
      <alignment vertical="center" wrapText="1"/>
    </xf>
    <xf numFmtId="0" fontId="22" fillId="0" borderId="129" xfId="0" applyFont="1" applyBorder="1" applyAlignment="1">
      <alignment horizontal="left" vertical="center" wrapText="1"/>
    </xf>
    <xf numFmtId="0" fontId="22" fillId="14" borderId="13" xfId="0" applyFont="1" applyFill="1" applyBorder="1" applyAlignment="1">
      <alignment horizontal="left" vertical="center" wrapText="1"/>
    </xf>
    <xf numFmtId="0" fontId="0" fillId="14" borderId="15" xfId="0" applyFill="1" applyBorder="1" applyAlignment="1">
      <alignment vertical="center" wrapText="1"/>
    </xf>
    <xf numFmtId="0" fontId="22" fillId="14" borderId="21" xfId="0" applyFont="1" applyFill="1" applyBorder="1" applyAlignment="1">
      <alignment horizontal="left" vertical="center" wrapText="1"/>
    </xf>
    <xf numFmtId="0" fontId="0" fillId="14" borderId="155" xfId="0" applyFill="1" applyBorder="1" applyAlignment="1">
      <alignment vertical="center" wrapText="1"/>
    </xf>
    <xf numFmtId="0" fontId="0" fillId="14" borderId="151" xfId="0" applyFill="1" applyBorder="1" applyAlignment="1">
      <alignment vertical="center" wrapText="1"/>
    </xf>
    <xf numFmtId="0" fontId="0" fillId="14" borderId="103" xfId="0" applyFill="1" applyBorder="1" applyAlignment="1">
      <alignment vertical="center" wrapText="1"/>
    </xf>
    <xf numFmtId="0" fontId="0" fillId="14" borderId="0" xfId="0" applyFill="1" applyAlignment="1">
      <alignment vertical="center" wrapText="1"/>
    </xf>
    <xf numFmtId="0" fontId="0" fillId="14" borderId="88" xfId="0" applyFill="1" applyBorder="1"/>
    <xf numFmtId="0" fontId="0" fillId="0" borderId="15" xfId="0" applyBorder="1"/>
    <xf numFmtId="0" fontId="0" fillId="14" borderId="0" xfId="0" applyFill="1"/>
    <xf numFmtId="0" fontId="0" fillId="0" borderId="153" xfId="0" applyBorder="1" applyAlignment="1">
      <alignment vertical="center" wrapText="1"/>
    </xf>
    <xf numFmtId="0" fontId="0" fillId="0" borderId="153" xfId="0" applyBorder="1"/>
    <xf numFmtId="0" fontId="0" fillId="0" borderId="131" xfId="0" applyBorder="1"/>
    <xf numFmtId="0" fontId="0" fillId="0" borderId="139" xfId="0" applyBorder="1"/>
    <xf numFmtId="0" fontId="0" fillId="0" borderId="141" xfId="0" applyBorder="1"/>
    <xf numFmtId="0" fontId="0" fillId="14" borderId="131" xfId="0" applyFill="1" applyBorder="1" applyAlignment="1">
      <alignment vertical="center" wrapText="1"/>
    </xf>
    <xf numFmtId="0" fontId="0" fillId="14" borderId="139" xfId="0" applyFill="1" applyBorder="1" applyAlignment="1">
      <alignment vertical="center" wrapText="1"/>
    </xf>
    <xf numFmtId="0" fontId="0" fillId="14" borderId="141" xfId="0" applyFill="1" applyBorder="1" applyAlignment="1">
      <alignment vertical="center" wrapText="1"/>
    </xf>
    <xf numFmtId="0" fontId="0" fillId="0" borderId="152" xfId="0" applyBorder="1" applyAlignment="1">
      <alignment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0" borderId="166" xfId="3" applyFont="1" applyBorder="1" applyAlignment="1">
      <alignment horizontal="center" vertical="center" wrapText="1"/>
    </xf>
    <xf numFmtId="0" fontId="7" fillId="6" borderId="168" xfId="4" applyFont="1" applyFill="1" applyBorder="1" applyAlignment="1">
      <alignment horizontal="center" vertical="center"/>
    </xf>
    <xf numFmtId="0" fontId="7" fillId="8" borderId="169" xfId="4" applyFont="1" applyFill="1" applyBorder="1" applyAlignment="1">
      <alignment horizontal="left"/>
    </xf>
    <xf numFmtId="0" fontId="7" fillId="0" borderId="169" xfId="4" applyFont="1" applyBorder="1" applyAlignment="1">
      <alignment horizontal="left"/>
    </xf>
    <xf numFmtId="0" fontId="15" fillId="0" borderId="0" xfId="3" applyFont="1" applyAlignment="1">
      <alignment horizontal="center" vertical="center"/>
    </xf>
    <xf numFmtId="0" fontId="7" fillId="8" borderId="167" xfId="4" applyFont="1" applyFill="1" applyBorder="1" applyAlignment="1">
      <alignment horizontal="left" vertical="center"/>
    </xf>
    <xf numFmtId="0" fontId="7" fillId="0" borderId="7" xfId="4" applyFont="1" applyBorder="1" applyAlignment="1">
      <alignment horizontal="left" vertical="center"/>
    </xf>
    <xf numFmtId="0" fontId="7" fillId="0" borderId="167" xfId="4" applyFont="1" applyBorder="1" applyAlignment="1">
      <alignment horizontal="left" vertical="center"/>
    </xf>
    <xf numFmtId="0" fontId="9" fillId="0" borderId="166" xfId="4" applyFont="1" applyBorder="1" applyAlignment="1">
      <alignment horizontal="left" vertical="center"/>
    </xf>
    <xf numFmtId="0" fontId="1" fillId="0" borderId="0" xfId="3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5" fillId="0" borderId="0" xfId="4" applyAlignment="1">
      <alignment horizontal="center" vertical="center"/>
    </xf>
    <xf numFmtId="0" fontId="7" fillId="0" borderId="167" xfId="3" applyFont="1" applyBorder="1" applyAlignment="1">
      <alignment vertical="center"/>
    </xf>
    <xf numFmtId="0" fontId="8" fillId="2" borderId="175" xfId="3" applyFont="1" applyFill="1" applyBorder="1" applyAlignment="1">
      <alignment horizontal="center" vertical="center" textRotation="90" wrapText="1"/>
    </xf>
    <xf numFmtId="0" fontId="8" fillId="2" borderId="176" xfId="3" applyFont="1" applyFill="1" applyBorder="1" applyAlignment="1">
      <alignment horizontal="center" vertical="center" textRotation="90" wrapText="1"/>
    </xf>
    <xf numFmtId="0" fontId="18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" fillId="17" borderId="0" xfId="3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17" borderId="181" xfId="0" applyFont="1" applyFill="1" applyBorder="1" applyAlignment="1">
      <alignment horizontal="left" vertical="center"/>
    </xf>
    <xf numFmtId="0" fontId="29" fillId="17" borderId="159" xfId="0" applyFont="1" applyFill="1" applyBorder="1"/>
    <xf numFmtId="0" fontId="29" fillId="17" borderId="162" xfId="0" applyFont="1" applyFill="1" applyBorder="1"/>
    <xf numFmtId="0" fontId="29" fillId="17" borderId="181" xfId="0" applyFont="1" applyFill="1" applyBorder="1"/>
    <xf numFmtId="0" fontId="1" fillId="17" borderId="181" xfId="3" applyFill="1" applyBorder="1"/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1" fillId="0" borderId="0" xfId="3" applyAlignment="1">
      <alignment vertical="center"/>
    </xf>
    <xf numFmtId="0" fontId="29" fillId="17" borderId="16" xfId="0" applyFont="1" applyFill="1" applyBorder="1" applyAlignment="1">
      <alignment horizontal="left" vertical="center"/>
    </xf>
    <xf numFmtId="0" fontId="1" fillId="17" borderId="0" xfId="3" applyFill="1"/>
    <xf numFmtId="0" fontId="29" fillId="0" borderId="0" xfId="0" applyFont="1" applyAlignment="1">
      <alignment horizontal="center" vertical="center"/>
    </xf>
    <xf numFmtId="0" fontId="0" fillId="0" borderId="157" xfId="0" applyBorder="1" applyAlignment="1" applyProtection="1">
      <alignment horizontal="left" vertical="center" wrapText="1"/>
      <protection locked="0"/>
    </xf>
    <xf numFmtId="0" fontId="0" fillId="0" borderId="140" xfId="0" applyBorder="1" applyAlignment="1" applyProtection="1">
      <alignment horizontal="center"/>
      <protection locked="0"/>
    </xf>
    <xf numFmtId="0" fontId="0" fillId="0" borderId="140" xfId="0" applyBorder="1" applyAlignment="1" applyProtection="1">
      <alignment horizontal="left"/>
      <protection locked="0"/>
    </xf>
    <xf numFmtId="0" fontId="0" fillId="0" borderId="140" xfId="0" applyBorder="1" applyAlignment="1" applyProtection="1">
      <alignment horizontal="left" wrapText="1"/>
      <protection locked="0"/>
    </xf>
    <xf numFmtId="0" fontId="22" fillId="0" borderId="157" xfId="0" applyFont="1" applyBorder="1" applyAlignment="1" applyProtection="1">
      <alignment horizontal="left"/>
      <protection locked="0"/>
    </xf>
    <xf numFmtId="3" fontId="9" fillId="0" borderId="167" xfId="7" quotePrefix="1" applyNumberFormat="1" applyFont="1" applyBorder="1" applyAlignment="1" applyProtection="1">
      <alignment horizontal="center" vertical="center"/>
      <protection locked="0"/>
    </xf>
    <xf numFmtId="3" fontId="9" fillId="8" borderId="167" xfId="7" quotePrefix="1" applyNumberFormat="1" applyFont="1" applyFill="1" applyBorder="1" applyAlignment="1" applyProtection="1">
      <alignment horizontal="center" vertical="center"/>
      <protection locked="0"/>
    </xf>
    <xf numFmtId="0" fontId="22" fillId="0" borderId="182" xfId="0" applyFont="1" applyBorder="1" applyAlignment="1" applyProtection="1">
      <alignment horizontal="left" vertical="center" wrapText="1"/>
      <protection locked="0"/>
    </xf>
    <xf numFmtId="0" fontId="22" fillId="3" borderId="163" xfId="0" applyFont="1" applyFill="1" applyBorder="1" applyAlignment="1" applyProtection="1">
      <alignment horizontal="center"/>
      <protection locked="0"/>
    </xf>
    <xf numFmtId="0" fontId="22" fillId="3" borderId="161" xfId="0" applyFont="1" applyFill="1" applyBorder="1" applyAlignment="1" applyProtection="1">
      <alignment horizontal="center" vertical="center"/>
      <protection locked="0"/>
    </xf>
    <xf numFmtId="0" fontId="22" fillId="3" borderId="163" xfId="0" applyFont="1" applyFill="1" applyBorder="1" applyAlignment="1" applyProtection="1">
      <alignment horizontal="center" vertical="center"/>
      <protection locked="0"/>
    </xf>
    <xf numFmtId="0" fontId="22" fillId="0" borderId="161" xfId="0" applyFont="1" applyBorder="1" applyAlignment="1" applyProtection="1">
      <alignment horizontal="center" vertical="center"/>
      <protection locked="0"/>
    </xf>
    <xf numFmtId="0" fontId="22" fillId="0" borderId="163" xfId="0" applyFont="1" applyBorder="1" applyAlignment="1" applyProtection="1">
      <alignment horizontal="center" vertical="center"/>
      <protection locked="0"/>
    </xf>
    <xf numFmtId="0" fontId="22" fillId="0" borderId="163" xfId="0" applyFont="1" applyBorder="1" applyAlignment="1" applyProtection="1">
      <alignment horizontal="center"/>
      <protection locked="0"/>
    </xf>
    <xf numFmtId="0" fontId="22" fillId="0" borderId="182" xfId="0" applyFont="1" applyBorder="1" applyAlignment="1" applyProtection="1">
      <alignment horizontal="left"/>
      <protection locked="0"/>
    </xf>
    <xf numFmtId="0" fontId="22" fillId="0" borderId="182" xfId="0" applyFont="1" applyBorder="1" applyAlignment="1" applyProtection="1">
      <alignment horizontal="center"/>
      <protection locked="0"/>
    </xf>
    <xf numFmtId="3" fontId="9" fillId="8" borderId="167" xfId="3" applyNumberFormat="1" applyFont="1" applyFill="1" applyBorder="1" applyAlignment="1">
      <alignment horizontal="center" vertical="center" wrapText="1"/>
    </xf>
    <xf numFmtId="3" fontId="9" fillId="0" borderId="167" xfId="3" quotePrefix="1" applyNumberFormat="1" applyFont="1" applyBorder="1" applyAlignment="1">
      <alignment horizontal="center" vertical="center" wrapText="1"/>
    </xf>
    <xf numFmtId="3" fontId="9" fillId="8" borderId="167" xfId="3" quotePrefix="1" applyNumberFormat="1" applyFont="1" applyFill="1" applyBorder="1" applyAlignment="1">
      <alignment horizontal="center" vertical="center" wrapText="1"/>
    </xf>
    <xf numFmtId="0" fontId="22" fillId="0" borderId="140" xfId="0" applyFont="1" applyBorder="1" applyAlignment="1" applyProtection="1">
      <alignment horizontal="left" vertical="center" wrapText="1"/>
      <protection locked="0"/>
    </xf>
    <xf numFmtId="0" fontId="22" fillId="18" borderId="140" xfId="0" applyFont="1" applyFill="1" applyBorder="1" applyAlignment="1" applyProtection="1">
      <alignment horizontal="center" vertical="center"/>
      <protection locked="0"/>
    </xf>
    <xf numFmtId="0" fontId="50" fillId="18" borderId="161" xfId="0" applyFont="1" applyFill="1" applyBorder="1" applyProtection="1">
      <protection locked="0"/>
    </xf>
    <xf numFmtId="0" fontId="22" fillId="3" borderId="0" xfId="0" applyFont="1" applyFill="1" applyAlignment="1">
      <alignment horizontal="center" vertical="center"/>
    </xf>
    <xf numFmtId="3" fontId="7" fillId="0" borderId="9" xfId="3" applyNumberFormat="1" applyFont="1" applyBorder="1" applyAlignment="1" applyProtection="1">
      <alignment horizontal="center" vertical="center" wrapText="1"/>
      <protection locked="0"/>
    </xf>
    <xf numFmtId="3" fontId="7" fillId="0" borderId="8" xfId="3" applyNumberFormat="1" applyFont="1" applyBorder="1" applyAlignment="1" applyProtection="1">
      <alignment horizontal="center" vertical="center" wrapText="1"/>
      <protection locked="0"/>
    </xf>
    <xf numFmtId="3" fontId="7" fillId="0" borderId="7" xfId="3" applyNumberFormat="1" applyFont="1" applyBorder="1" applyAlignment="1" applyProtection="1">
      <alignment horizontal="center" vertical="center" wrapText="1"/>
      <protection locked="0"/>
    </xf>
    <xf numFmtId="3" fontId="7" fillId="0" borderId="2" xfId="3" applyNumberFormat="1" applyFont="1" applyBorder="1" applyAlignment="1" applyProtection="1">
      <alignment horizontal="center" vertical="center" wrapText="1"/>
      <protection locked="0"/>
    </xf>
    <xf numFmtId="3" fontId="7" fillId="0" borderId="144" xfId="3" applyNumberFormat="1" applyFont="1" applyBorder="1" applyAlignment="1">
      <alignment horizontal="center" vertical="center"/>
    </xf>
    <xf numFmtId="3" fontId="7" fillId="0" borderId="0" xfId="3" applyNumberFormat="1" applyFont="1" applyAlignment="1" applyProtection="1">
      <alignment horizontal="center" vertical="center" wrapText="1"/>
      <protection locked="0"/>
    </xf>
    <xf numFmtId="3" fontId="7" fillId="4" borderId="2" xfId="3" applyNumberFormat="1" applyFont="1" applyFill="1" applyBorder="1" applyAlignment="1">
      <alignment horizontal="center" vertical="center" wrapText="1"/>
    </xf>
    <xf numFmtId="3" fontId="7" fillId="14" borderId="2" xfId="3" applyNumberFormat="1" applyFont="1" applyFill="1" applyBorder="1" applyAlignment="1">
      <alignment horizontal="center" vertical="center" wrapText="1"/>
    </xf>
    <xf numFmtId="3" fontId="7" fillId="4" borderId="35" xfId="3" applyNumberFormat="1" applyFont="1" applyFill="1" applyBorder="1" applyAlignment="1">
      <alignment horizontal="center" vertical="center" wrapText="1"/>
    </xf>
    <xf numFmtId="3" fontId="9" fillId="0" borderId="7" xfId="3" applyNumberFormat="1" applyFont="1" applyBorder="1" applyAlignment="1" applyProtection="1">
      <alignment horizontal="center" vertical="center" wrapText="1"/>
      <protection locked="0"/>
    </xf>
    <xf numFmtId="3" fontId="9" fillId="0" borderId="7" xfId="3" applyNumberFormat="1" applyFont="1" applyBorder="1" applyAlignment="1" applyProtection="1">
      <alignment horizontal="center" vertical="center"/>
      <protection locked="0"/>
    </xf>
    <xf numFmtId="3" fontId="1" fillId="0" borderId="7" xfId="3" applyNumberFormat="1" applyBorder="1" applyAlignment="1" applyProtection="1">
      <alignment horizontal="left" vertical="center" wrapText="1"/>
      <protection locked="0"/>
    </xf>
    <xf numFmtId="3" fontId="26" fillId="0" borderId="4" xfId="3" applyNumberFormat="1" applyFont="1" applyBorder="1" applyAlignment="1">
      <alignment horizontal="center" vertical="center" wrapText="1"/>
    </xf>
    <xf numFmtId="3" fontId="26" fillId="0" borderId="0" xfId="3" applyNumberFormat="1" applyFont="1" applyAlignment="1">
      <alignment horizontal="center" vertical="center" wrapText="1"/>
    </xf>
    <xf numFmtId="3" fontId="26" fillId="0" borderId="18" xfId="3" applyNumberFormat="1" applyFont="1" applyBorder="1" applyAlignment="1">
      <alignment horizontal="center" vertical="center"/>
    </xf>
    <xf numFmtId="3" fontId="26" fillId="0" borderId="18" xfId="3" applyNumberFormat="1" applyFont="1" applyBorder="1" applyAlignment="1">
      <alignment horizontal="center" vertical="center" wrapText="1"/>
    </xf>
    <xf numFmtId="3" fontId="26" fillId="0" borderId="145" xfId="3" applyNumberFormat="1" applyFont="1" applyBorder="1" applyAlignment="1">
      <alignment horizontal="center" vertical="center" wrapText="1"/>
    </xf>
    <xf numFmtId="3" fontId="9" fillId="0" borderId="4" xfId="3" applyNumberFormat="1" applyFont="1" applyBorder="1" applyAlignment="1">
      <alignment horizontal="center" vertical="center" wrapText="1"/>
    </xf>
    <xf numFmtId="3" fontId="9" fillId="0" borderId="4" xfId="3" applyNumberFormat="1" applyFont="1" applyBorder="1" applyAlignment="1">
      <alignment horizontal="center" vertical="center"/>
    </xf>
    <xf numFmtId="3" fontId="1" fillId="0" borderId="4" xfId="3" applyNumberFormat="1" applyBorder="1" applyAlignment="1">
      <alignment horizontal="left" vertical="center" wrapText="1"/>
    </xf>
    <xf numFmtId="3" fontId="9" fillId="8" borderId="2" xfId="4" applyNumberFormat="1" applyFont="1" applyFill="1" applyBorder="1" applyAlignment="1">
      <alignment horizontal="center" vertical="center"/>
    </xf>
    <xf numFmtId="3" fontId="9" fillId="0" borderId="7" xfId="4" applyNumberFormat="1" applyFont="1" applyBorder="1" applyAlignment="1">
      <alignment horizontal="center" vertical="center"/>
    </xf>
    <xf numFmtId="3" fontId="9" fillId="8" borderId="2" xfId="4" applyNumberFormat="1" applyFont="1" applyFill="1" applyBorder="1" applyAlignment="1" applyProtection="1">
      <alignment horizontal="center" vertical="center"/>
      <protection locked="0"/>
    </xf>
    <xf numFmtId="3" fontId="9" fillId="8" borderId="167" xfId="7" applyNumberFormat="1" applyFont="1" applyFill="1" applyBorder="1" applyAlignment="1" applyProtection="1">
      <alignment horizontal="center" vertical="center"/>
      <protection locked="0"/>
    </xf>
    <xf numFmtId="3" fontId="9" fillId="8" borderId="2" xfId="7" applyNumberFormat="1" applyFont="1" applyFill="1" applyBorder="1" applyAlignment="1" applyProtection="1">
      <alignment horizontal="center" vertical="center"/>
      <protection locked="0"/>
    </xf>
    <xf numFmtId="3" fontId="9" fillId="0" borderId="2" xfId="4" applyNumberFormat="1" applyFont="1" applyBorder="1" applyAlignment="1">
      <alignment horizontal="center" vertical="center"/>
    </xf>
    <xf numFmtId="3" fontId="9" fillId="0" borderId="167" xfId="7" applyNumberFormat="1" applyFont="1" applyBorder="1" applyAlignment="1" applyProtection="1">
      <alignment horizontal="center" vertical="center"/>
      <protection locked="0"/>
    </xf>
    <xf numFmtId="3" fontId="9" fillId="0" borderId="2" xfId="4" applyNumberFormat="1" applyFont="1" applyBorder="1" applyAlignment="1" applyProtection="1">
      <alignment horizontal="center" vertical="center"/>
      <protection locked="0"/>
    </xf>
    <xf numFmtId="3" fontId="7" fillId="0" borderId="7" xfId="4" applyNumberFormat="1" applyFont="1" applyBorder="1" applyAlignment="1">
      <alignment horizontal="center" vertical="center"/>
    </xf>
    <xf numFmtId="3" fontId="9" fillId="0" borderId="2" xfId="7" applyNumberFormat="1" applyFont="1" applyBorder="1" applyAlignment="1" applyProtection="1">
      <alignment horizontal="center" vertical="center"/>
      <protection locked="0"/>
    </xf>
    <xf numFmtId="3" fontId="9" fillId="0" borderId="0" xfId="4" applyNumberFormat="1" applyFont="1" applyAlignment="1">
      <alignment horizontal="center" vertical="center"/>
    </xf>
    <xf numFmtId="0" fontId="41" fillId="0" borderId="0" xfId="0" applyFont="1" applyProtection="1">
      <protection locked="0"/>
    </xf>
    <xf numFmtId="0" fontId="50" fillId="0" borderId="161" xfId="0" applyFont="1" applyBorder="1" applyProtection="1">
      <protection locked="0"/>
    </xf>
    <xf numFmtId="0" fontId="22" fillId="14" borderId="129" xfId="0" applyFont="1" applyFill="1" applyBorder="1" applyAlignment="1">
      <alignment horizontal="left" vertical="center" wrapText="1"/>
    </xf>
    <xf numFmtId="0" fontId="22" fillId="14" borderId="21" xfId="0" applyFont="1" applyFill="1" applyBorder="1" applyAlignment="1">
      <alignment horizontal="left" vertical="center" wrapText="1"/>
    </xf>
    <xf numFmtId="0" fontId="22" fillId="0" borderId="129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14" borderId="26" xfId="0" applyFont="1" applyFill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0" fillId="14" borderId="21" xfId="0" applyFill="1" applyBorder="1" applyAlignment="1">
      <alignment horizontal="left" vertical="center" wrapText="1"/>
    </xf>
    <xf numFmtId="0" fontId="0" fillId="14" borderId="26" xfId="0" applyFill="1" applyBorder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2" xfId="0" applyBorder="1" applyAlignment="1">
      <alignment wrapText="1"/>
    </xf>
    <xf numFmtId="0" fontId="40" fillId="0" borderId="95" xfId="0" applyFont="1" applyBorder="1" applyAlignment="1">
      <alignment horizontal="center" vertical="center" wrapText="1"/>
    </xf>
    <xf numFmtId="0" fontId="40" fillId="0" borderId="106" xfId="0" applyFont="1" applyBorder="1" applyAlignment="1">
      <alignment horizontal="center" vertical="center" wrapText="1"/>
    </xf>
    <xf numFmtId="0" fontId="40" fillId="0" borderId="120" xfId="0" applyFont="1" applyBorder="1" applyAlignment="1">
      <alignment horizontal="center" vertical="center" wrapText="1"/>
    </xf>
    <xf numFmtId="0" fontId="40" fillId="0" borderId="123" xfId="0" applyFont="1" applyBorder="1" applyAlignment="1">
      <alignment horizontal="center" vertical="center" wrapText="1"/>
    </xf>
    <xf numFmtId="0" fontId="2" fillId="0" borderId="108" xfId="3" applyFont="1" applyBorder="1" applyAlignment="1">
      <alignment horizontal="center" vertical="center" wrapText="1"/>
    </xf>
    <xf numFmtId="0" fontId="2" fillId="0" borderId="116" xfId="3" applyFont="1" applyBorder="1" applyAlignment="1">
      <alignment horizontal="center" vertical="center" wrapText="1"/>
    </xf>
    <xf numFmtId="0" fontId="40" fillId="0" borderId="118" xfId="0" applyFont="1" applyBorder="1" applyAlignment="1">
      <alignment wrapText="1"/>
    </xf>
    <xf numFmtId="0" fontId="40" fillId="0" borderId="121" xfId="0" applyFont="1" applyBorder="1" applyAlignment="1">
      <alignment wrapText="1"/>
    </xf>
    <xf numFmtId="0" fontId="7" fillId="0" borderId="94" xfId="3" applyFont="1" applyBorder="1" applyAlignment="1">
      <alignment horizontal="left" vertical="center" wrapText="1"/>
    </xf>
    <xf numFmtId="0" fontId="7" fillId="0" borderId="19" xfId="3" applyFont="1" applyBorder="1" applyAlignment="1">
      <alignment horizontal="left" vertical="center" wrapText="1"/>
    </xf>
    <xf numFmtId="0" fontId="40" fillId="0" borderId="119" xfId="0" applyFont="1" applyBorder="1" applyAlignment="1">
      <alignment horizontal="left" wrapText="1"/>
    </xf>
    <xf numFmtId="0" fontId="40" fillId="0" borderId="122" xfId="0" applyFont="1" applyBorder="1" applyAlignment="1">
      <alignment horizontal="left" wrapText="1"/>
    </xf>
    <xf numFmtId="0" fontId="7" fillId="0" borderId="94" xfId="3" applyFont="1" applyBorder="1" applyAlignment="1">
      <alignment horizontal="center" vertical="center" wrapText="1"/>
    </xf>
    <xf numFmtId="0" fontId="40" fillId="0" borderId="95" xfId="0" applyFont="1" applyBorder="1" applyAlignment="1">
      <alignment wrapText="1"/>
    </xf>
    <xf numFmtId="0" fontId="7" fillId="0" borderId="19" xfId="3" applyFont="1" applyBorder="1" applyAlignment="1">
      <alignment horizontal="center" vertical="center" wrapText="1"/>
    </xf>
    <xf numFmtId="0" fontId="40" fillId="0" borderId="106" xfId="0" applyFont="1" applyBorder="1" applyAlignment="1">
      <alignment wrapText="1"/>
    </xf>
    <xf numFmtId="0" fontId="40" fillId="0" borderId="119" xfId="0" applyFont="1" applyBorder="1" applyAlignment="1">
      <alignment wrapText="1"/>
    </xf>
    <xf numFmtId="0" fontId="40" fillId="0" borderId="120" xfId="0" applyFont="1" applyBorder="1" applyAlignment="1">
      <alignment wrapText="1"/>
    </xf>
    <xf numFmtId="0" fontId="40" fillId="0" borderId="122" xfId="0" applyFont="1" applyBorder="1" applyAlignment="1">
      <alignment wrapText="1"/>
    </xf>
    <xf numFmtId="0" fontId="40" fillId="0" borderId="123" xfId="0" applyFont="1" applyBorder="1" applyAlignment="1">
      <alignment wrapText="1"/>
    </xf>
    <xf numFmtId="0" fontId="7" fillId="4" borderId="61" xfId="3" applyFont="1" applyFill="1" applyBorder="1" applyAlignment="1">
      <alignment horizontal="center" vertical="center" wrapText="1"/>
    </xf>
    <xf numFmtId="0" fontId="0" fillId="0" borderId="65" xfId="0" applyBorder="1" applyAlignment="1">
      <alignment wrapText="1"/>
    </xf>
    <xf numFmtId="0" fontId="0" fillId="0" borderId="63" xfId="0" applyBorder="1" applyAlignment="1">
      <alignment wrapText="1"/>
    </xf>
    <xf numFmtId="0" fontId="2" fillId="2" borderId="12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23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13" fillId="2" borderId="38" xfId="3" applyFont="1" applyFill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40" fillId="0" borderId="61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40" fillId="12" borderId="90" xfId="0" applyFont="1" applyFill="1" applyBorder="1" applyAlignment="1">
      <alignment horizontal="center" vertical="center" wrapText="1"/>
    </xf>
    <xf numFmtId="0" fontId="40" fillId="0" borderId="91" xfId="0" applyFont="1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40" fillId="13" borderId="38" xfId="0" applyFont="1" applyFill="1" applyBorder="1" applyAlignment="1">
      <alignment horizontal="center" vertical="center" wrapText="1"/>
    </xf>
    <xf numFmtId="0" fontId="40" fillId="13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7" fillId="4" borderId="90" xfId="3" applyFont="1" applyFill="1" applyBorder="1" applyAlignment="1">
      <alignment horizontal="center" vertical="center" wrapText="1"/>
    </xf>
    <xf numFmtId="0" fontId="0" fillId="0" borderId="91" xfId="0" applyBorder="1" applyAlignment="1">
      <alignment wrapText="1"/>
    </xf>
    <xf numFmtId="0" fontId="0" fillId="0" borderId="92" xfId="0" applyBorder="1" applyAlignment="1">
      <alignment wrapText="1"/>
    </xf>
    <xf numFmtId="0" fontId="40" fillId="12" borderId="89" xfId="0" applyFont="1" applyFill="1" applyBorder="1" applyAlignment="1">
      <alignment horizontal="center" vertical="center" wrapText="1"/>
    </xf>
    <xf numFmtId="0" fontId="40" fillId="0" borderId="89" xfId="0" applyFont="1" applyBorder="1" applyAlignment="1">
      <alignment horizontal="center" vertical="center" wrapText="1"/>
    </xf>
    <xf numFmtId="0" fontId="7" fillId="12" borderId="90" xfId="3" applyFont="1" applyFill="1" applyBorder="1" applyAlignment="1">
      <alignment horizontal="center" vertical="center" wrapText="1"/>
    </xf>
    <xf numFmtId="0" fontId="40" fillId="13" borderId="89" xfId="0" applyFont="1" applyFill="1" applyBorder="1" applyAlignment="1">
      <alignment horizontal="center" vertical="center" wrapText="1"/>
    </xf>
    <xf numFmtId="0" fontId="7" fillId="13" borderId="90" xfId="3" applyFont="1" applyFill="1" applyBorder="1" applyAlignment="1">
      <alignment horizontal="center" vertical="center" wrapText="1"/>
    </xf>
    <xf numFmtId="0" fontId="40" fillId="13" borderId="91" xfId="0" applyFont="1" applyFill="1" applyBorder="1" applyAlignment="1">
      <alignment horizontal="center" vertical="center" wrapText="1"/>
    </xf>
    <xf numFmtId="0" fontId="7" fillId="8" borderId="116" xfId="7" applyFont="1" applyFill="1" applyBorder="1" applyAlignment="1">
      <alignment horizontal="center" vertical="center" wrapText="1"/>
    </xf>
    <xf numFmtId="0" fontId="0" fillId="0" borderId="109" xfId="0" applyBorder="1" applyAlignment="1">
      <alignment vertical="center" wrapText="1"/>
    </xf>
    <xf numFmtId="0" fontId="7" fillId="8" borderId="19" xfId="7" applyFont="1" applyFill="1" applyBorder="1" applyAlignment="1">
      <alignment horizontal="left" vertical="center" wrapText="1"/>
    </xf>
    <xf numFmtId="0" fontId="0" fillId="0" borderId="110" xfId="0" applyBorder="1" applyAlignment="1">
      <alignment vertical="center" wrapText="1"/>
    </xf>
    <xf numFmtId="0" fontId="9" fillId="8" borderId="19" xfId="7" applyFont="1" applyFill="1" applyBorder="1" applyAlignment="1">
      <alignment horizontal="center" vertical="center" wrapText="1"/>
    </xf>
    <xf numFmtId="0" fontId="9" fillId="8" borderId="23" xfId="7" applyFont="1" applyFill="1" applyBorder="1" applyAlignment="1">
      <alignment horizontal="center" vertical="center" wrapText="1"/>
    </xf>
    <xf numFmtId="0" fontId="0" fillId="0" borderId="115" xfId="0" applyBorder="1" applyAlignment="1">
      <alignment vertical="center" wrapText="1"/>
    </xf>
    <xf numFmtId="0" fontId="7" fillId="0" borderId="109" xfId="7" applyFont="1" applyBorder="1" applyAlignment="1">
      <alignment horizontal="center" vertical="center" wrapText="1"/>
    </xf>
    <xf numFmtId="0" fontId="7" fillId="0" borderId="110" xfId="7" applyFont="1" applyBorder="1" applyAlignment="1">
      <alignment horizontal="left" vertical="center" wrapText="1"/>
    </xf>
    <xf numFmtId="0" fontId="9" fillId="0" borderId="110" xfId="7" applyFont="1" applyBorder="1" applyAlignment="1">
      <alignment horizontal="center" vertical="center" wrapText="1"/>
    </xf>
    <xf numFmtId="0" fontId="9" fillId="0" borderId="115" xfId="7" applyFont="1" applyBorder="1" applyAlignment="1">
      <alignment horizontal="center" vertical="center" wrapText="1"/>
    </xf>
    <xf numFmtId="0" fontId="7" fillId="8" borderId="109" xfId="7" applyFont="1" applyFill="1" applyBorder="1" applyAlignment="1">
      <alignment horizontal="center" vertical="center" wrapText="1"/>
    </xf>
    <xf numFmtId="0" fontId="7" fillId="8" borderId="110" xfId="7" applyFont="1" applyFill="1" applyBorder="1" applyAlignment="1">
      <alignment horizontal="left" vertical="center" wrapText="1"/>
    </xf>
    <xf numFmtId="0" fontId="9" fillId="8" borderId="110" xfId="7" applyFont="1" applyFill="1" applyBorder="1" applyAlignment="1">
      <alignment horizontal="center" vertical="center" wrapText="1"/>
    </xf>
    <xf numFmtId="0" fontId="9" fillId="8" borderId="115" xfId="7" applyFont="1" applyFill="1" applyBorder="1" applyAlignment="1">
      <alignment horizontal="center" vertical="center" wrapText="1"/>
    </xf>
    <xf numFmtId="0" fontId="0" fillId="0" borderId="112" xfId="0" applyBorder="1" applyAlignment="1">
      <alignment vertical="center" wrapText="1"/>
    </xf>
    <xf numFmtId="0" fontId="0" fillId="0" borderId="113" xfId="0" applyBorder="1" applyAlignment="1">
      <alignment vertical="center" wrapText="1"/>
    </xf>
    <xf numFmtId="0" fontId="0" fillId="0" borderId="117" xfId="0" applyBorder="1" applyAlignment="1">
      <alignment horizontal="center" vertical="center" wrapText="1"/>
    </xf>
    <xf numFmtId="0" fontId="40" fillId="8" borderId="23" xfId="0" applyFont="1" applyFill="1" applyBorder="1" applyAlignment="1">
      <alignment horizontal="center" vertical="center" wrapText="1"/>
    </xf>
    <xf numFmtId="0" fontId="0" fillId="0" borderId="115" xfId="0" applyBorder="1" applyAlignment="1">
      <alignment horizontal="center" vertical="center" wrapText="1"/>
    </xf>
    <xf numFmtId="0" fontId="40" fillId="0" borderId="115" xfId="0" applyFont="1" applyBorder="1" applyAlignment="1">
      <alignment horizontal="center" vertical="center" wrapText="1"/>
    </xf>
    <xf numFmtId="0" fontId="40" fillId="8" borderId="115" xfId="0" applyFont="1" applyFill="1" applyBorder="1" applyAlignment="1">
      <alignment horizontal="center" vertical="center" wrapText="1"/>
    </xf>
    <xf numFmtId="0" fontId="0" fillId="8" borderId="117" xfId="0" applyFill="1" applyBorder="1" applyAlignment="1">
      <alignment horizontal="center" vertical="center" wrapText="1"/>
    </xf>
    <xf numFmtId="0" fontId="40" fillId="8" borderId="106" xfId="0" applyFont="1" applyFill="1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40" fillId="0" borderId="111" xfId="0" applyFont="1" applyBorder="1" applyAlignment="1">
      <alignment horizontal="center" vertical="center" wrapText="1"/>
    </xf>
    <xf numFmtId="0" fontId="40" fillId="8" borderId="111" xfId="0" applyFont="1" applyFill="1" applyBorder="1" applyAlignment="1">
      <alignment horizontal="center" vertical="center" wrapText="1"/>
    </xf>
    <xf numFmtId="0" fontId="0" fillId="0" borderId="114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wrapText="1"/>
    </xf>
    <xf numFmtId="4" fontId="11" fillId="0" borderId="0" xfId="0" applyNumberFormat="1" applyFont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>
      <alignment vertical="top" wrapText="1"/>
    </xf>
    <xf numFmtId="0" fontId="11" fillId="17" borderId="0" xfId="0" applyFont="1" applyFill="1" applyAlignment="1">
      <alignment horizontal="left" vertical="center" wrapText="1"/>
    </xf>
    <xf numFmtId="0" fontId="0" fillId="17" borderId="0" xfId="0" applyFill="1" applyAlignment="1">
      <alignment wrapText="1"/>
    </xf>
    <xf numFmtId="0" fontId="7" fillId="2" borderId="108" xfId="3" applyFont="1" applyFill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173" xfId="0" applyBorder="1" applyAlignment="1">
      <alignment horizontal="center" vertical="center" wrapText="1"/>
    </xf>
    <xf numFmtId="0" fontId="0" fillId="0" borderId="167" xfId="0" applyBorder="1" applyAlignment="1">
      <alignment horizontal="center" vertical="center" wrapText="1"/>
    </xf>
    <xf numFmtId="0" fontId="0" fillId="0" borderId="174" xfId="0" applyBorder="1" applyAlignment="1">
      <alignment horizontal="center" vertical="center" wrapText="1"/>
    </xf>
    <xf numFmtId="0" fontId="7" fillId="2" borderId="81" xfId="3" applyFont="1" applyFill="1" applyBorder="1" applyAlignment="1">
      <alignment horizontal="center" vertical="center" wrapText="1"/>
    </xf>
    <xf numFmtId="0" fontId="7" fillId="2" borderId="54" xfId="3" applyFont="1" applyFill="1" applyBorder="1" applyAlignment="1">
      <alignment horizontal="center" vertical="center" wrapText="1"/>
    </xf>
    <xf numFmtId="0" fontId="7" fillId="2" borderId="62" xfId="3" applyFont="1" applyFill="1" applyBorder="1" applyAlignment="1">
      <alignment horizontal="center" vertical="center" wrapText="1"/>
    </xf>
    <xf numFmtId="3" fontId="9" fillId="8" borderId="12" xfId="4" applyNumberFormat="1" applyFont="1" applyFill="1" applyBorder="1" applyAlignment="1" applyProtection="1">
      <alignment horizontal="center" vertical="center"/>
      <protection locked="0"/>
    </xf>
    <xf numFmtId="3" fontId="9" fillId="8" borderId="7" xfId="4" applyNumberFormat="1" applyFont="1" applyFill="1" applyBorder="1" applyAlignment="1" applyProtection="1">
      <alignment horizontal="center" vertical="center"/>
      <protection locked="0"/>
    </xf>
    <xf numFmtId="3" fontId="9" fillId="8" borderId="19" xfId="4" applyNumberFormat="1" applyFont="1" applyFill="1" applyBorder="1" applyAlignment="1" applyProtection="1">
      <alignment horizontal="center" vertical="center"/>
      <protection locked="0"/>
    </xf>
    <xf numFmtId="3" fontId="6" fillId="4" borderId="5" xfId="3" applyNumberFormat="1" applyFont="1" applyFill="1" applyBorder="1" applyAlignment="1">
      <alignment horizontal="center" vertical="center" wrapText="1"/>
    </xf>
    <xf numFmtId="3" fontId="6" fillId="4" borderId="4" xfId="3" applyNumberFormat="1" applyFont="1" applyFill="1" applyBorder="1" applyAlignment="1">
      <alignment horizontal="center" vertical="center" wrapText="1"/>
    </xf>
    <xf numFmtId="0" fontId="27" fillId="7" borderId="22" xfId="3" applyFont="1" applyFill="1" applyBorder="1" applyAlignment="1">
      <alignment horizontal="center" vertical="center" wrapText="1"/>
    </xf>
    <xf numFmtId="0" fontId="27" fillId="7" borderId="3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7" fillId="7" borderId="22" xfId="3" applyFont="1" applyFill="1" applyBorder="1" applyAlignment="1">
      <alignment horizontal="center" vertical="center"/>
    </xf>
    <xf numFmtId="0" fontId="27" fillId="7" borderId="20" xfId="3" applyFont="1" applyFill="1" applyBorder="1" applyAlignment="1">
      <alignment horizontal="center" vertical="center"/>
    </xf>
    <xf numFmtId="0" fontId="27" fillId="7" borderId="23" xfId="3" applyFont="1" applyFill="1" applyBorder="1" applyAlignment="1">
      <alignment horizontal="center" vertical="center"/>
    </xf>
    <xf numFmtId="0" fontId="27" fillId="7" borderId="24" xfId="3" applyFont="1" applyFill="1" applyBorder="1" applyAlignment="1">
      <alignment horizontal="center" vertical="center"/>
    </xf>
    <xf numFmtId="0" fontId="12" fillId="2" borderId="167" xfId="3" applyFont="1" applyFill="1" applyBorder="1" applyAlignment="1">
      <alignment horizontal="center" vertical="center" wrapText="1"/>
    </xf>
    <xf numFmtId="0" fontId="27" fillId="10" borderId="2" xfId="3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3" fillId="4" borderId="22" xfId="3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1" fillId="10" borderId="22" xfId="0" applyFont="1" applyFill="1" applyBorder="1" applyAlignment="1">
      <alignment horizontal="center" vertical="center" wrapText="1"/>
    </xf>
    <xf numFmtId="0" fontId="31" fillId="10" borderId="3" xfId="0" applyFont="1" applyFill="1" applyBorder="1" applyAlignment="1">
      <alignment horizontal="center" vertical="center" wrapText="1"/>
    </xf>
    <xf numFmtId="0" fontId="31" fillId="10" borderId="20" xfId="0" applyFont="1" applyFill="1" applyBorder="1" applyAlignment="1">
      <alignment horizontal="center" vertical="center" wrapText="1"/>
    </xf>
    <xf numFmtId="0" fontId="7" fillId="6" borderId="38" xfId="3" applyFont="1" applyFill="1" applyBorder="1" applyAlignment="1">
      <alignment horizontal="center" vertical="center" wrapText="1"/>
    </xf>
    <xf numFmtId="0" fontId="7" fillId="6" borderId="39" xfId="3" applyFont="1" applyFill="1" applyBorder="1" applyAlignment="1">
      <alignment horizontal="center" vertical="center" wrapText="1"/>
    </xf>
    <xf numFmtId="0" fontId="7" fillId="6" borderId="40" xfId="3" applyFont="1" applyFill="1" applyBorder="1" applyAlignment="1">
      <alignment horizontal="center" vertical="center" wrapText="1"/>
    </xf>
    <xf numFmtId="0" fontId="7" fillId="6" borderId="41" xfId="3" applyFont="1" applyFill="1" applyBorder="1" applyAlignment="1">
      <alignment horizontal="center" vertical="center" wrapText="1"/>
    </xf>
    <xf numFmtId="0" fontId="7" fillId="6" borderId="42" xfId="3" applyFont="1" applyFill="1" applyBorder="1" applyAlignment="1">
      <alignment horizontal="center" vertical="center" wrapText="1"/>
    </xf>
    <xf numFmtId="0" fontId="7" fillId="6" borderId="43" xfId="3" applyFont="1" applyFill="1" applyBorder="1" applyAlignment="1">
      <alignment horizontal="center" vertical="center" wrapText="1"/>
    </xf>
    <xf numFmtId="0" fontId="7" fillId="6" borderId="44" xfId="3" applyFont="1" applyFill="1" applyBorder="1" applyAlignment="1">
      <alignment horizontal="center" vertical="center" textRotation="90" wrapText="1"/>
    </xf>
    <xf numFmtId="0" fontId="7" fillId="6" borderId="49" xfId="3" applyFont="1" applyFill="1" applyBorder="1" applyAlignment="1">
      <alignment horizontal="center" vertical="center" textRotation="90" wrapText="1"/>
    </xf>
    <xf numFmtId="0" fontId="7" fillId="6" borderId="64" xfId="3" applyFont="1" applyFill="1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7" fillId="2" borderId="40" xfId="3" applyFont="1" applyFill="1" applyBorder="1" applyAlignment="1">
      <alignment horizontal="center" vertical="center"/>
    </xf>
    <xf numFmtId="0" fontId="7" fillId="2" borderId="41" xfId="3" applyFont="1" applyFill="1" applyBorder="1" applyAlignment="1">
      <alignment horizontal="center" vertical="center"/>
    </xf>
    <xf numFmtId="0" fontId="7" fillId="2" borderId="42" xfId="3" applyFont="1" applyFill="1" applyBorder="1" applyAlignment="1">
      <alignment horizontal="center" vertical="center"/>
    </xf>
    <xf numFmtId="0" fontId="7" fillId="2" borderId="43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 wrapText="1"/>
    </xf>
    <xf numFmtId="0" fontId="9" fillId="0" borderId="39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13" fillId="2" borderId="39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7" fillId="2" borderId="44" xfId="3" applyFont="1" applyFill="1" applyBorder="1" applyAlignment="1">
      <alignment horizontal="center" vertical="center" textRotation="90" wrapText="1"/>
    </xf>
    <xf numFmtId="0" fontId="9" fillId="0" borderId="49" xfId="3" applyFont="1" applyBorder="1" applyAlignment="1">
      <alignment horizontal="center" vertical="center" textRotation="90" wrapText="1"/>
    </xf>
    <xf numFmtId="0" fontId="9" fillId="0" borderId="64" xfId="3" applyFont="1" applyBorder="1" applyAlignment="1">
      <alignment horizontal="center" vertical="center" textRotation="90" wrapText="1"/>
    </xf>
    <xf numFmtId="0" fontId="7" fillId="2" borderId="80" xfId="3" applyFont="1" applyFill="1" applyBorder="1" applyAlignment="1">
      <alignment horizontal="center" vertical="center" wrapText="1"/>
    </xf>
    <xf numFmtId="0" fontId="7" fillId="2" borderId="57" xfId="3" applyFont="1" applyFill="1" applyBorder="1" applyAlignment="1">
      <alignment horizontal="center" vertical="center" wrapText="1"/>
    </xf>
    <xf numFmtId="0" fontId="7" fillId="2" borderId="66" xfId="3" applyFont="1" applyFill="1" applyBorder="1" applyAlignment="1">
      <alignment horizontal="center" vertical="center" wrapText="1"/>
    </xf>
    <xf numFmtId="0" fontId="7" fillId="2" borderId="82" xfId="3" applyFont="1" applyFill="1" applyBorder="1" applyAlignment="1">
      <alignment horizontal="center" vertical="center" wrapText="1"/>
    </xf>
    <xf numFmtId="0" fontId="7" fillId="2" borderId="58" xfId="3" applyFont="1" applyFill="1" applyBorder="1" applyAlignment="1">
      <alignment horizontal="center" vertical="center" wrapText="1"/>
    </xf>
    <xf numFmtId="0" fontId="7" fillId="2" borderId="67" xfId="3" applyFont="1" applyFill="1" applyBorder="1" applyAlignment="1">
      <alignment horizontal="center" vertical="center" wrapText="1"/>
    </xf>
    <xf numFmtId="0" fontId="7" fillId="2" borderId="83" xfId="3" applyFont="1" applyFill="1" applyBorder="1" applyAlignment="1">
      <alignment horizontal="center" vertical="center" wrapText="1"/>
    </xf>
    <xf numFmtId="0" fontId="7" fillId="2" borderId="59" xfId="3" applyFont="1" applyFill="1" applyBorder="1" applyAlignment="1">
      <alignment horizontal="center" vertical="center" wrapText="1"/>
    </xf>
    <xf numFmtId="0" fontId="7" fillId="2" borderId="68" xfId="3" applyFont="1" applyFill="1" applyBorder="1" applyAlignment="1">
      <alignment horizontal="center" vertical="center" wrapText="1"/>
    </xf>
    <xf numFmtId="0" fontId="7" fillId="0" borderId="169" xfId="3" applyFont="1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9" fillId="8" borderId="12" xfId="4" applyFont="1" applyFill="1" applyBorder="1" applyAlignment="1" applyProtection="1">
      <alignment horizontal="center" vertical="center" wrapText="1"/>
      <protection locked="0"/>
    </xf>
    <xf numFmtId="0" fontId="9" fillId="8" borderId="7" xfId="4" applyFont="1" applyFill="1" applyBorder="1" applyAlignment="1" applyProtection="1">
      <alignment horizontal="center" vertical="center" wrapText="1"/>
      <protection locked="0"/>
    </xf>
    <xf numFmtId="0" fontId="9" fillId="8" borderId="19" xfId="4" applyFont="1" applyFill="1" applyBorder="1" applyAlignment="1" applyProtection="1">
      <alignment horizontal="center" vertical="center" wrapText="1"/>
      <protection locked="0"/>
    </xf>
    <xf numFmtId="0" fontId="7" fillId="2" borderId="75" xfId="3" applyFont="1" applyFill="1" applyBorder="1" applyAlignment="1">
      <alignment horizontal="center" vertical="center" wrapText="1"/>
    </xf>
    <xf numFmtId="0" fontId="7" fillId="2" borderId="84" xfId="3" applyFont="1" applyFill="1" applyBorder="1" applyAlignment="1">
      <alignment horizontal="center" vertical="center" wrapText="1"/>
    </xf>
    <xf numFmtId="0" fontId="7" fillId="2" borderId="76" xfId="3" applyFont="1" applyFill="1" applyBorder="1" applyAlignment="1">
      <alignment horizontal="center" vertical="center" wrapText="1"/>
    </xf>
    <xf numFmtId="0" fontId="7" fillId="2" borderId="85" xfId="3" applyFont="1" applyFill="1" applyBorder="1" applyAlignment="1">
      <alignment horizontal="center" vertical="center" wrapText="1"/>
    </xf>
    <xf numFmtId="0" fontId="7" fillId="2" borderId="174" xfId="3" applyFont="1" applyFill="1" applyBorder="1" applyAlignment="1">
      <alignment horizontal="center" vertical="center" textRotation="90" wrapText="1"/>
    </xf>
    <xf numFmtId="0" fontId="7" fillId="2" borderId="177" xfId="3" applyFont="1" applyFill="1" applyBorder="1" applyAlignment="1">
      <alignment horizontal="center" vertical="center" textRotation="90" wrapText="1"/>
    </xf>
    <xf numFmtId="0" fontId="7" fillId="6" borderId="170" xfId="3" applyFont="1" applyFill="1" applyBorder="1" applyAlignment="1">
      <alignment horizontal="center" vertical="center" textRotation="90" wrapText="1"/>
    </xf>
    <xf numFmtId="0" fontId="7" fillId="6" borderId="171" xfId="3" applyFont="1" applyFill="1" applyBorder="1" applyAlignment="1">
      <alignment horizontal="center" vertical="center" textRotation="90" wrapText="1"/>
    </xf>
    <xf numFmtId="0" fontId="7" fillId="6" borderId="172" xfId="3" applyFont="1" applyFill="1" applyBorder="1" applyAlignment="1">
      <alignment horizontal="center" vertical="center" textRotation="90" wrapText="1"/>
    </xf>
    <xf numFmtId="0" fontId="7" fillId="2" borderId="48" xfId="3" applyFont="1" applyFill="1" applyBorder="1" applyAlignment="1">
      <alignment horizontal="center" vertical="center" wrapText="1"/>
    </xf>
    <xf numFmtId="0" fontId="21" fillId="0" borderId="52" xfId="0" applyFont="1" applyBorder="1"/>
    <xf numFmtId="0" fontId="21" fillId="0" borderId="70" xfId="0" applyFont="1" applyBorder="1"/>
    <xf numFmtId="0" fontId="7" fillId="2" borderId="173" xfId="3" applyFont="1" applyFill="1" applyBorder="1" applyAlignment="1">
      <alignment horizontal="center" vertical="center" wrapText="1"/>
    </xf>
    <xf numFmtId="0" fontId="7" fillId="2" borderId="167" xfId="3" applyFont="1" applyFill="1" applyBorder="1" applyAlignment="1">
      <alignment horizontal="center" vertical="center" wrapText="1"/>
    </xf>
    <xf numFmtId="0" fontId="7" fillId="2" borderId="167" xfId="3" applyFont="1" applyFill="1" applyBorder="1" applyAlignment="1">
      <alignment horizontal="center" vertical="center" textRotation="90" wrapText="1"/>
    </xf>
    <xf numFmtId="0" fontId="7" fillId="2" borderId="176" xfId="3" applyFont="1" applyFill="1" applyBorder="1" applyAlignment="1">
      <alignment horizontal="center" vertical="center" textRotation="90" wrapText="1"/>
    </xf>
    <xf numFmtId="0" fontId="7" fillId="6" borderId="45" xfId="3" applyFont="1" applyFill="1" applyBorder="1" applyAlignment="1">
      <alignment horizontal="center" vertical="center" wrapText="1"/>
    </xf>
    <xf numFmtId="0" fontId="7" fillId="6" borderId="46" xfId="3" applyFont="1" applyFill="1" applyBorder="1" applyAlignment="1">
      <alignment horizontal="center" vertical="center" wrapText="1"/>
    </xf>
    <xf numFmtId="0" fontId="7" fillId="6" borderId="75" xfId="3" applyFont="1" applyFill="1" applyBorder="1" applyAlignment="1">
      <alignment horizontal="center" vertical="center" wrapText="1"/>
    </xf>
    <xf numFmtId="0" fontId="7" fillId="6" borderId="76" xfId="3" applyFont="1" applyFill="1" applyBorder="1" applyAlignment="1">
      <alignment horizontal="center" vertical="center" wrapText="1"/>
    </xf>
    <xf numFmtId="0" fontId="7" fillId="2" borderId="52" xfId="3" applyFont="1" applyFill="1" applyBorder="1" applyAlignment="1">
      <alignment horizontal="center" vertical="center" wrapText="1"/>
    </xf>
    <xf numFmtId="0" fontId="7" fillId="2" borderId="70" xfId="3" applyFont="1" applyFill="1" applyBorder="1" applyAlignment="1">
      <alignment horizontal="center" vertical="center" wrapText="1"/>
    </xf>
    <xf numFmtId="0" fontId="7" fillId="6" borderId="56" xfId="3" applyFont="1" applyFill="1" applyBorder="1" applyAlignment="1">
      <alignment horizontal="center" vertical="center"/>
    </xf>
    <xf numFmtId="0" fontId="7" fillId="6" borderId="60" xfId="3" applyFont="1" applyFill="1" applyBorder="1" applyAlignment="1">
      <alignment horizontal="center" vertical="center"/>
    </xf>
    <xf numFmtId="0" fontId="7" fillId="6" borderId="69" xfId="3" applyFont="1" applyFill="1" applyBorder="1" applyAlignment="1">
      <alignment horizontal="center" vertical="center"/>
    </xf>
    <xf numFmtId="0" fontId="9" fillId="0" borderId="39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6" borderId="178" xfId="3" applyFont="1" applyFill="1" applyBorder="1" applyAlignment="1">
      <alignment horizontal="center" vertical="center" textRotation="90"/>
    </xf>
    <xf numFmtId="0" fontId="2" fillId="6" borderId="179" xfId="3" applyFont="1" applyFill="1" applyBorder="1" applyAlignment="1">
      <alignment horizontal="center" vertical="center" textRotation="90"/>
    </xf>
    <xf numFmtId="0" fontId="2" fillId="6" borderId="180" xfId="3" applyFont="1" applyFill="1" applyBorder="1" applyAlignment="1">
      <alignment horizontal="center" vertical="center" textRotation="90"/>
    </xf>
    <xf numFmtId="0" fontId="7" fillId="6" borderId="47" xfId="3" applyFont="1" applyFill="1" applyBorder="1" applyAlignment="1">
      <alignment horizontal="center" vertical="center" wrapText="1"/>
    </xf>
    <xf numFmtId="0" fontId="7" fillId="6" borderId="0" xfId="3" applyFont="1" applyFill="1" applyAlignment="1">
      <alignment horizontal="center" vertical="center" wrapText="1"/>
    </xf>
    <xf numFmtId="0" fontId="7" fillId="6" borderId="51" xfId="3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top" wrapText="1"/>
    </xf>
    <xf numFmtId="0" fontId="16" fillId="0" borderId="0" xfId="3" applyFont="1" applyAlignment="1">
      <alignment horizontal="center" vertical="top"/>
    </xf>
    <xf numFmtId="0" fontId="27" fillId="5" borderId="22" xfId="3" applyFont="1" applyFill="1" applyBorder="1" applyAlignment="1">
      <alignment horizontal="center" vertical="center" wrapText="1"/>
    </xf>
    <xf numFmtId="0" fontId="27" fillId="5" borderId="3" xfId="3" applyFont="1" applyFill="1" applyBorder="1" applyAlignment="1">
      <alignment horizontal="center" vertical="center" wrapText="1"/>
    </xf>
    <xf numFmtId="0" fontId="27" fillId="5" borderId="20" xfId="3" applyFont="1" applyFill="1" applyBorder="1" applyAlignment="1">
      <alignment horizontal="center" vertical="center" wrapText="1"/>
    </xf>
    <xf numFmtId="0" fontId="27" fillId="5" borderId="23" xfId="3" applyFont="1" applyFill="1" applyBorder="1" applyAlignment="1">
      <alignment horizontal="center" vertical="center" wrapText="1"/>
    </xf>
    <xf numFmtId="0" fontId="27" fillId="5" borderId="18" xfId="3" applyFont="1" applyFill="1" applyBorder="1" applyAlignment="1">
      <alignment horizontal="center" vertical="center" wrapText="1"/>
    </xf>
    <xf numFmtId="0" fontId="27" fillId="5" borderId="24" xfId="3" applyFont="1" applyFill="1" applyBorder="1" applyAlignment="1">
      <alignment horizontal="center" vertical="center" wrapText="1"/>
    </xf>
    <xf numFmtId="0" fontId="27" fillId="7" borderId="3" xfId="3" applyFont="1" applyFill="1" applyBorder="1" applyAlignment="1">
      <alignment horizontal="center" vertical="center"/>
    </xf>
    <xf numFmtId="0" fontId="27" fillId="7" borderId="18" xfId="3" applyFont="1" applyFill="1" applyBorder="1" applyAlignment="1">
      <alignment horizontal="center" vertical="center"/>
    </xf>
    <xf numFmtId="3" fontId="31" fillId="5" borderId="22" xfId="3" applyNumberFormat="1" applyFont="1" applyFill="1" applyBorder="1" applyAlignment="1">
      <alignment horizontal="center" vertical="center" wrapText="1"/>
    </xf>
    <xf numFmtId="3" fontId="31" fillId="5" borderId="3" xfId="3" applyNumberFormat="1" applyFont="1" applyFill="1" applyBorder="1" applyAlignment="1">
      <alignment horizontal="center" vertical="center" wrapText="1"/>
    </xf>
    <xf numFmtId="3" fontId="31" fillId="7" borderId="5" xfId="3" applyNumberFormat="1" applyFont="1" applyFill="1" applyBorder="1" applyAlignment="1">
      <alignment horizontal="center" vertical="center" wrapText="1"/>
    </xf>
    <xf numFmtId="3" fontId="31" fillId="7" borderId="4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7" fillId="5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7" fillId="10" borderId="22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 wrapText="1"/>
    </xf>
    <xf numFmtId="0" fontId="27" fillId="10" borderId="20" xfId="0" applyFont="1" applyFill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 wrapText="1"/>
    </xf>
    <xf numFmtId="0" fontId="27" fillId="10" borderId="18" xfId="0" applyFont="1" applyFill="1" applyBorder="1" applyAlignment="1">
      <alignment horizontal="center" vertical="center" wrapText="1"/>
    </xf>
    <xf numFmtId="0" fontId="27" fillId="10" borderId="24" xfId="0" applyFont="1" applyFill="1" applyBorder="1" applyAlignment="1">
      <alignment horizontal="center" vertical="center" wrapText="1"/>
    </xf>
    <xf numFmtId="0" fontId="6" fillId="6" borderId="75" xfId="3" applyFont="1" applyFill="1" applyBorder="1" applyAlignment="1">
      <alignment horizontal="center" vertical="center"/>
    </xf>
    <xf numFmtId="0" fontId="6" fillId="6" borderId="78" xfId="3" applyFont="1" applyFill="1" applyBorder="1" applyAlignment="1">
      <alignment horizontal="center" vertical="center"/>
    </xf>
    <xf numFmtId="0" fontId="6" fillId="6" borderId="76" xfId="3" applyFont="1" applyFill="1" applyBorder="1" applyAlignment="1">
      <alignment horizontal="center" vertical="center"/>
    </xf>
    <xf numFmtId="0" fontId="7" fillId="6" borderId="54" xfId="3" applyFont="1" applyFill="1" applyBorder="1" applyAlignment="1">
      <alignment horizontal="center" vertical="center" textRotation="90" wrapText="1"/>
    </xf>
    <xf numFmtId="0" fontId="7" fillId="6" borderId="62" xfId="3" applyFont="1" applyFill="1" applyBorder="1" applyAlignment="1">
      <alignment horizontal="center" vertical="center" textRotation="90" wrapText="1"/>
    </xf>
    <xf numFmtId="0" fontId="7" fillId="6" borderId="53" xfId="3" applyFont="1" applyFill="1" applyBorder="1" applyAlignment="1">
      <alignment horizontal="center" vertical="center" wrapText="1"/>
    </xf>
    <xf numFmtId="0" fontId="7" fillId="6" borderId="61" xfId="3" applyFont="1" applyFill="1" applyBorder="1" applyAlignment="1">
      <alignment horizontal="center" vertical="center" wrapText="1"/>
    </xf>
    <xf numFmtId="0" fontId="7" fillId="6" borderId="55" xfId="3" applyFont="1" applyFill="1" applyBorder="1" applyAlignment="1">
      <alignment horizontal="center" vertical="center" wrapText="1"/>
    </xf>
    <xf numFmtId="0" fontId="7" fillId="6" borderId="63" xfId="3" applyFont="1" applyFill="1" applyBorder="1" applyAlignment="1">
      <alignment horizontal="center" vertical="center" wrapText="1"/>
    </xf>
    <xf numFmtId="0" fontId="7" fillId="6" borderId="54" xfId="3" applyFont="1" applyFill="1" applyBorder="1" applyAlignment="1">
      <alignment horizontal="center" vertical="center"/>
    </xf>
    <xf numFmtId="0" fontId="7" fillId="6" borderId="62" xfId="3" applyFont="1" applyFill="1" applyBorder="1" applyAlignment="1">
      <alignment horizontal="center" vertical="center"/>
    </xf>
    <xf numFmtId="0" fontId="6" fillId="6" borderId="77" xfId="3" applyFont="1" applyFill="1" applyBorder="1" applyAlignment="1">
      <alignment horizontal="center" vertical="center"/>
    </xf>
    <xf numFmtId="0" fontId="6" fillId="6" borderId="79" xfId="3" applyFont="1" applyFill="1" applyBorder="1" applyAlignment="1">
      <alignment horizontal="center" vertical="center"/>
    </xf>
    <xf numFmtId="0" fontId="7" fillId="2" borderId="54" xfId="3" applyFont="1" applyFill="1" applyBorder="1" applyAlignment="1">
      <alignment horizontal="center" vertical="center" textRotation="90" wrapText="1"/>
    </xf>
    <xf numFmtId="0" fontId="7" fillId="2" borderId="62" xfId="3" applyFont="1" applyFill="1" applyBorder="1" applyAlignment="1">
      <alignment horizontal="center" vertical="center" textRotation="90" wrapText="1"/>
    </xf>
    <xf numFmtId="0" fontId="2" fillId="2" borderId="54" xfId="3" applyFont="1" applyFill="1" applyBorder="1" applyAlignment="1">
      <alignment horizontal="center" vertical="center" textRotation="90" wrapText="1"/>
    </xf>
    <xf numFmtId="0" fontId="2" fillId="2" borderId="62" xfId="3" applyFont="1" applyFill="1" applyBorder="1" applyAlignment="1">
      <alignment horizontal="center" vertical="center" textRotation="90" wrapText="1"/>
    </xf>
    <xf numFmtId="0" fontId="7" fillId="2" borderId="0" xfId="3" applyFont="1" applyFill="1" applyAlignment="1">
      <alignment horizontal="center" vertical="center" textRotation="90" wrapText="1"/>
    </xf>
    <xf numFmtId="0" fontId="7" fillId="2" borderId="65" xfId="3" applyFont="1" applyFill="1" applyBorder="1" applyAlignment="1">
      <alignment horizontal="center" vertical="center" textRotation="90" wrapText="1"/>
    </xf>
    <xf numFmtId="0" fontId="40" fillId="13" borderId="90" xfId="0" applyFont="1" applyFill="1" applyBorder="1" applyAlignment="1">
      <alignment horizontal="center" vertical="center" wrapText="1"/>
    </xf>
    <xf numFmtId="0" fontId="7" fillId="12" borderId="72" xfId="3" applyFont="1" applyFill="1" applyBorder="1" applyAlignment="1">
      <alignment horizontal="center" vertical="center" textRotation="90" wrapText="1"/>
    </xf>
    <xf numFmtId="0" fontId="0" fillId="0" borderId="74" xfId="0" applyBorder="1" applyAlignment="1">
      <alignment horizontal="center" vertical="center" wrapText="1"/>
    </xf>
    <xf numFmtId="0" fontId="7" fillId="13" borderId="100" xfId="3" applyFont="1" applyFill="1" applyBorder="1" applyAlignment="1">
      <alignment horizontal="center" vertical="center" textRotation="90" wrapText="1"/>
    </xf>
    <xf numFmtId="0" fontId="0" fillId="0" borderId="101" xfId="0" applyBorder="1" applyAlignment="1">
      <alignment horizontal="center" vertical="center" wrapText="1"/>
    </xf>
    <xf numFmtId="0" fontId="7" fillId="13" borderId="7" xfId="3" applyFont="1" applyFill="1" applyBorder="1" applyAlignment="1">
      <alignment horizontal="center" vertical="center" textRotation="90" wrapText="1"/>
    </xf>
    <xf numFmtId="0" fontId="0" fillId="0" borderId="73" xfId="0" applyBorder="1" applyAlignment="1">
      <alignment horizontal="center" vertical="center" wrapText="1"/>
    </xf>
    <xf numFmtId="0" fontId="7" fillId="12" borderId="100" xfId="3" applyFont="1" applyFill="1" applyBorder="1" applyAlignment="1">
      <alignment horizontal="center" vertical="center" textRotation="90" wrapText="1"/>
    </xf>
    <xf numFmtId="0" fontId="0" fillId="0" borderId="91" xfId="0" applyBorder="1" applyAlignment="1">
      <alignment horizontal="center" vertical="center" wrapText="1"/>
    </xf>
    <xf numFmtId="0" fontId="7" fillId="6" borderId="55" xfId="3" applyFont="1" applyFill="1" applyBorder="1" applyAlignment="1">
      <alignment horizontal="center" vertical="center" textRotation="90" wrapText="1"/>
    </xf>
    <xf numFmtId="0" fontId="7" fillId="6" borderId="63" xfId="3" applyFont="1" applyFill="1" applyBorder="1" applyAlignment="1">
      <alignment horizontal="center" vertical="center" textRotation="90" wrapText="1"/>
    </xf>
    <xf numFmtId="0" fontId="2" fillId="6" borderId="54" xfId="3" applyFont="1" applyFill="1" applyBorder="1" applyAlignment="1">
      <alignment horizontal="center" vertical="center" textRotation="90" wrapText="1"/>
    </xf>
    <xf numFmtId="0" fontId="2" fillId="6" borderId="62" xfId="3" applyFont="1" applyFill="1" applyBorder="1" applyAlignment="1">
      <alignment horizontal="center" vertical="center" textRotation="90" wrapText="1"/>
    </xf>
    <xf numFmtId="0" fontId="7" fillId="6" borderId="53" xfId="3" applyFont="1" applyFill="1" applyBorder="1" applyAlignment="1">
      <alignment horizontal="center" vertical="center" textRotation="90" wrapText="1"/>
    </xf>
    <xf numFmtId="0" fontId="7" fillId="6" borderId="61" xfId="3" applyFont="1" applyFill="1" applyBorder="1" applyAlignment="1">
      <alignment horizontal="center" vertical="center" textRotation="90" wrapText="1"/>
    </xf>
    <xf numFmtId="0" fontId="6" fillId="4" borderId="2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2" borderId="55" xfId="3" applyFont="1" applyFill="1" applyBorder="1" applyAlignment="1">
      <alignment horizontal="center" vertical="center" textRotation="90" wrapText="1"/>
    </xf>
    <xf numFmtId="0" fontId="0" fillId="0" borderId="72" xfId="0" applyBorder="1" applyAlignment="1">
      <alignment horizontal="center" vertical="center" textRotation="90" wrapText="1"/>
    </xf>
    <xf numFmtId="0" fontId="0" fillId="0" borderId="74" xfId="0" applyBorder="1" applyAlignment="1">
      <alignment horizontal="center" vertical="center" textRotation="90" wrapText="1"/>
    </xf>
    <xf numFmtId="0" fontId="23" fillId="3" borderId="0" xfId="0" applyFont="1" applyFill="1" applyAlignment="1">
      <alignment horizontal="center" wrapText="1"/>
    </xf>
    <xf numFmtId="0" fontId="23" fillId="3" borderId="0" xfId="0" applyFont="1" applyFill="1" applyAlignment="1">
      <alignment horizontal="center"/>
    </xf>
    <xf numFmtId="0" fontId="33" fillId="5" borderId="11" xfId="0" applyFont="1" applyFill="1" applyBorder="1" applyAlignment="1">
      <alignment horizontal="center" vertical="center" wrapText="1"/>
    </xf>
    <xf numFmtId="0" fontId="33" fillId="5" borderId="148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3" fontId="31" fillId="5" borderId="14" xfId="3" applyNumberFormat="1" applyFont="1" applyFill="1" applyBorder="1" applyAlignment="1">
      <alignment horizontal="center" vertical="center" wrapText="1"/>
    </xf>
    <xf numFmtId="3" fontId="31" fillId="5" borderId="15" xfId="3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1" fillId="10" borderId="14" xfId="0" applyFont="1" applyFill="1" applyBorder="1" applyAlignment="1">
      <alignment horizontal="center" vertical="center" wrapText="1"/>
    </xf>
    <xf numFmtId="0" fontId="31" fillId="10" borderId="15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vertical="center"/>
    </xf>
    <xf numFmtId="0" fontId="47" fillId="0" borderId="27" xfId="0" applyFont="1" applyBorder="1" applyAlignment="1">
      <alignment vertical="center"/>
    </xf>
    <xf numFmtId="0" fontId="26" fillId="5" borderId="11" xfId="3" applyFont="1" applyFill="1" applyBorder="1" applyAlignment="1">
      <alignment horizontal="center" vertical="center" wrapText="1"/>
    </xf>
    <xf numFmtId="0" fontId="27" fillId="10" borderId="14" xfId="0" applyFont="1" applyFill="1" applyBorder="1" applyAlignment="1">
      <alignment horizontal="center" vertical="center" wrapText="1"/>
    </xf>
    <xf numFmtId="0" fontId="27" fillId="10" borderId="27" xfId="0" applyFont="1" applyFill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27" fillId="10" borderId="15" xfId="0" applyFont="1" applyFill="1" applyBorder="1" applyAlignment="1">
      <alignment horizontal="center" vertical="center" wrapText="1"/>
    </xf>
    <xf numFmtId="0" fontId="34" fillId="9" borderId="150" xfId="0" applyFont="1" applyFill="1" applyBorder="1" applyAlignment="1">
      <alignment horizontal="center" vertical="center"/>
    </xf>
    <xf numFmtId="0" fontId="34" fillId="9" borderId="128" xfId="0" applyFont="1" applyFill="1" applyBorder="1" applyAlignment="1">
      <alignment horizontal="center" vertical="center"/>
    </xf>
    <xf numFmtId="0" fontId="33" fillId="0" borderId="107" xfId="0" applyFont="1" applyBorder="1" applyAlignment="1">
      <alignment horizontal="center" vertical="center" wrapText="1"/>
    </xf>
    <xf numFmtId="0" fontId="33" fillId="7" borderId="148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center" wrapText="1"/>
    </xf>
    <xf numFmtId="3" fontId="31" fillId="7" borderId="14" xfId="3" applyNumberFormat="1" applyFont="1" applyFill="1" applyBorder="1" applyAlignment="1">
      <alignment horizontal="center" vertical="center" wrapText="1"/>
    </xf>
    <xf numFmtId="3" fontId="31" fillId="7" borderId="15" xfId="3" applyNumberFormat="1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wrapText="1"/>
    </xf>
    <xf numFmtId="0" fontId="47" fillId="0" borderId="27" xfId="0" applyFont="1" applyBorder="1" applyAlignment="1">
      <alignment wrapText="1"/>
    </xf>
    <xf numFmtId="0" fontId="27" fillId="7" borderId="28" xfId="3" applyFont="1" applyFill="1" applyBorder="1" applyAlignment="1">
      <alignment horizontal="center" vertical="center"/>
    </xf>
    <xf numFmtId="0" fontId="26" fillId="7" borderId="71" xfId="3" applyFont="1" applyFill="1" applyBorder="1" applyAlignment="1">
      <alignment horizontal="center" vertical="center" wrapText="1"/>
    </xf>
    <xf numFmtId="0" fontId="26" fillId="7" borderId="29" xfId="3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33" fillId="7" borderId="149" xfId="0" applyFont="1" applyFill="1" applyBorder="1" applyAlignment="1">
      <alignment horizontal="center" vertical="center" wrapText="1"/>
    </xf>
    <xf numFmtId="0" fontId="33" fillId="7" borderId="10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2" fillId="0" borderId="148" xfId="0" applyFont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30" fillId="0" borderId="147" xfId="0" applyFont="1" applyBorder="1" applyAlignment="1">
      <alignment horizontal="center" vertical="center" wrapText="1"/>
    </xf>
    <xf numFmtId="0" fontId="30" fillId="0" borderId="16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2" fillId="0" borderId="153" xfId="0" applyFont="1" applyBorder="1" applyAlignment="1">
      <alignment horizontal="right" vertical="center"/>
    </xf>
    <xf numFmtId="0" fontId="22" fillId="0" borderId="147" xfId="0" applyFont="1" applyBorder="1" applyAlignment="1">
      <alignment horizontal="center" vertical="center" wrapText="1"/>
    </xf>
    <xf numFmtId="0" fontId="22" fillId="0" borderId="16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4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6" borderId="146" xfId="0" applyFont="1" applyFill="1" applyBorder="1" applyAlignment="1">
      <alignment horizontal="center" vertical="center" wrapText="1"/>
    </xf>
    <xf numFmtId="0" fontId="22" fillId="16" borderId="21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147" xfId="0" applyFont="1" applyFill="1" applyBorder="1" applyAlignment="1">
      <alignment horizontal="center" vertical="center" wrapText="1"/>
    </xf>
    <xf numFmtId="0" fontId="22" fillId="16" borderId="104" xfId="0" applyFont="1" applyFill="1" applyBorder="1" applyAlignment="1">
      <alignment horizontal="center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30" fillId="16" borderId="147" xfId="0" applyFont="1" applyFill="1" applyBorder="1" applyAlignment="1">
      <alignment horizontal="center" vertical="center" wrapText="1"/>
    </xf>
    <xf numFmtId="0" fontId="30" fillId="16" borderId="104" xfId="0" applyFont="1" applyFill="1" applyBorder="1" applyAlignment="1">
      <alignment horizontal="center" vertical="center" wrapText="1"/>
    </xf>
    <xf numFmtId="0" fontId="30" fillId="16" borderId="25" xfId="0" applyFont="1" applyFill="1" applyBorder="1" applyAlignment="1">
      <alignment horizontal="center" vertical="center" wrapText="1"/>
    </xf>
    <xf numFmtId="0" fontId="22" fillId="16" borderId="165" xfId="0" applyFont="1" applyFill="1" applyBorder="1" applyAlignment="1">
      <alignment horizontal="center" vertical="center" wrapText="1"/>
    </xf>
    <xf numFmtId="0" fontId="30" fillId="16" borderId="165" xfId="0" applyFont="1" applyFill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34" fillId="9" borderId="160" xfId="0" applyFont="1" applyFill="1" applyBorder="1" applyAlignment="1">
      <alignment horizontal="center" vertical="center"/>
    </xf>
    <xf numFmtId="0" fontId="34" fillId="9" borderId="159" xfId="0" applyFont="1" applyFill="1" applyBorder="1" applyAlignment="1">
      <alignment horizontal="center" vertical="center"/>
    </xf>
    <xf numFmtId="0" fontId="42" fillId="9" borderId="30" xfId="0" applyFont="1" applyFill="1" applyBorder="1" applyAlignment="1">
      <alignment horizontal="center" vertical="center"/>
    </xf>
    <xf numFmtId="0" fontId="42" fillId="9" borderId="17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/>
    </xf>
    <xf numFmtId="0" fontId="22" fillId="0" borderId="133" xfId="0" applyFont="1" applyBorder="1" applyAlignment="1" applyProtection="1">
      <alignment wrapText="1"/>
      <protection locked="0"/>
    </xf>
    <xf numFmtId="0" fontId="22" fillId="0" borderId="135" xfId="0" applyFont="1" applyBorder="1" applyAlignment="1">
      <alignment horizontal="right" vertical="center"/>
    </xf>
    <xf numFmtId="0" fontId="22" fillId="0" borderId="129" xfId="0" applyFont="1" applyBorder="1" applyAlignment="1">
      <alignment horizontal="center" vertical="center" wrapText="1"/>
    </xf>
    <xf numFmtId="0" fontId="22" fillId="0" borderId="130" xfId="0" applyFont="1" applyBorder="1" applyAlignment="1">
      <alignment horizontal="center" vertical="center" wrapText="1"/>
    </xf>
    <xf numFmtId="0" fontId="30" fillId="0" borderId="130" xfId="0" applyFont="1" applyBorder="1" applyAlignment="1">
      <alignment horizontal="center" vertical="center" wrapText="1"/>
    </xf>
    <xf numFmtId="0" fontId="30" fillId="0" borderId="140" xfId="0" applyFont="1" applyFill="1" applyBorder="1" applyAlignment="1" applyProtection="1">
      <alignment horizontal="center" vertical="center"/>
      <protection locked="0"/>
    </xf>
    <xf numFmtId="0" fontId="30" fillId="0" borderId="127" xfId="0" applyFont="1" applyFill="1" applyBorder="1" applyAlignment="1" applyProtection="1">
      <alignment horizontal="center" vertical="center"/>
      <protection locked="0"/>
    </xf>
    <xf numFmtId="0" fontId="30" fillId="0" borderId="132" xfId="0" applyFont="1" applyFill="1" applyBorder="1" applyAlignment="1" applyProtection="1">
      <alignment horizontal="center" vertical="center"/>
      <protection locked="0"/>
    </xf>
    <xf numFmtId="0" fontId="51" fillId="0" borderId="140" xfId="0" applyFont="1" applyFill="1" applyBorder="1" applyAlignment="1" applyProtection="1">
      <alignment horizontal="center" vertical="center" wrapText="1"/>
      <protection locked="0"/>
    </xf>
    <xf numFmtId="0" fontId="30" fillId="0" borderId="14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30" fillId="0" borderId="161" xfId="0" applyFont="1" applyFill="1" applyBorder="1" applyAlignment="1" applyProtection="1">
      <alignment horizontal="center" vertical="center"/>
      <protection locked="0"/>
    </xf>
    <xf numFmtId="0" fontId="30" fillId="0" borderId="163" xfId="0" applyFont="1" applyFill="1" applyBorder="1" applyAlignment="1" applyProtection="1">
      <alignment horizontal="center" vertical="center"/>
      <protection locked="0"/>
    </xf>
  </cellXfs>
  <cellStyles count="10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9" xr:uid="{00000000-0005-0000-0000-000003000000}"/>
    <cellStyle name="Millares 3" xfId="5" xr:uid="{00000000-0005-0000-0000-000004000000}"/>
    <cellStyle name="Millares 4" xfId="8" xr:uid="{00000000-0005-0000-0000-000005000000}"/>
    <cellStyle name="Normal" xfId="0" builtinId="0"/>
    <cellStyle name="Normal 2" xfId="3" xr:uid="{00000000-0005-0000-0000-000007000000}"/>
    <cellStyle name="Normal 3" xfId="4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colors>
    <mruColors>
      <color rgb="FF66FF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3</xdr:row>
      <xdr:rowOff>13607</xdr:rowOff>
    </xdr:from>
    <xdr:to>
      <xdr:col>1</xdr:col>
      <xdr:colOff>2286000</xdr:colOff>
      <xdr:row>6</xdr:row>
      <xdr:rowOff>703225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705B75-B00D-44D4-94A0-801D48EF8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79" y="625928"/>
          <a:ext cx="1836964" cy="18462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489857</xdr:colOff>
      <xdr:row>5</xdr:row>
      <xdr:rowOff>16329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8771" y="195943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40823</xdr:rowOff>
    </xdr:from>
    <xdr:to>
      <xdr:col>0</xdr:col>
      <xdr:colOff>800100</xdr:colOff>
      <xdr:row>5</xdr:row>
      <xdr:rowOff>123778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12E81F-B887-446A-957C-05BCA8A2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23"/>
          <a:ext cx="800100" cy="8041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4795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04BF32-9FBC-467A-BA44-4589240EE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61A54A-06C9-4A67-83DC-5FE4EBA35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81643</xdr:colOff>
      <xdr:row>0</xdr:row>
      <xdr:rowOff>95250</xdr:rowOff>
    </xdr:from>
    <xdr:to>
      <xdr:col>0</xdr:col>
      <xdr:colOff>881743</xdr:colOff>
      <xdr:row>5</xdr:row>
      <xdr:rowOff>178205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AAD2D2-A3F5-40F1-9CBB-363B0347E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95250"/>
          <a:ext cx="800100" cy="8041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D42D35-C0F5-466E-BE02-C2CB12F3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0</xdr:row>
      <xdr:rowOff>217714</xdr:rowOff>
    </xdr:from>
    <xdr:to>
      <xdr:col>4</xdr:col>
      <xdr:colOff>130628</xdr:colOff>
      <xdr:row>4</xdr:row>
      <xdr:rowOff>16731</xdr:rowOff>
    </xdr:to>
    <xdr:pic>
      <xdr:nvPicPr>
        <xdr:cNvPr id="5" name="Imagen 4" descr="elementos de la imagen-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17714"/>
          <a:ext cx="3189514" cy="767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258537</xdr:colOff>
      <xdr:row>6</xdr:row>
      <xdr:rowOff>136072</xdr:rowOff>
    </xdr:from>
    <xdr:to>
      <xdr:col>1</xdr:col>
      <xdr:colOff>1774891</xdr:colOff>
      <xdr:row>9</xdr:row>
      <xdr:rowOff>421822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7F1483-9159-4F80-885D-BAA8DB43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108" y="1592036"/>
          <a:ext cx="1516354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482600</xdr:colOff>
      <xdr:row>4</xdr:row>
      <xdr:rowOff>38100</xdr:rowOff>
    </xdr:to>
    <xdr:pic>
      <xdr:nvPicPr>
        <xdr:cNvPr id="3" name="Imagen 2" descr="elementos de la imagen-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9860" y="198120"/>
          <a:ext cx="20523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800101</xdr:colOff>
      <xdr:row>5</xdr:row>
      <xdr:rowOff>108810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B2B28F-2C0C-413F-A6B8-448EAE83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800100" cy="8041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482600</xdr:colOff>
      <xdr:row>4</xdr:row>
      <xdr:rowOff>38100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92400" y="203200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5D4B22-752F-43E1-A6CD-0722A0653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489857</xdr:colOff>
      <xdr:row>5</xdr:row>
      <xdr:rowOff>16329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8771" y="195943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82955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2DCDF2-F238-4D46-B13A-869E510CD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484239</xdr:colOff>
      <xdr:row>5</xdr:row>
      <xdr:rowOff>3687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0742" y="19664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89647</xdr:colOff>
      <xdr:row>0</xdr:row>
      <xdr:rowOff>89648</xdr:rowOff>
    </xdr:from>
    <xdr:to>
      <xdr:col>0</xdr:col>
      <xdr:colOff>889747</xdr:colOff>
      <xdr:row>5</xdr:row>
      <xdr:rowOff>199017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5D94DE-5AFB-4B1E-BD11-8DD0A7194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89648"/>
          <a:ext cx="800100" cy="8041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482600</xdr:colOff>
      <xdr:row>4</xdr:row>
      <xdr:rowOff>38100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0" y="203200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82955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9929F-B4DD-431C-BDBA-F8719C5EE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83128</xdr:colOff>
      <xdr:row>1</xdr:row>
      <xdr:rowOff>13854</xdr:rowOff>
    </xdr:from>
    <xdr:to>
      <xdr:col>44</xdr:col>
      <xdr:colOff>561110</xdr:colOff>
      <xdr:row>5</xdr:row>
      <xdr:rowOff>38100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81746" y="207818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C6D92D-2EE8-43F1-8E88-1D477F20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477982</xdr:colOff>
      <xdr:row>5</xdr:row>
      <xdr:rowOff>24246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8909" y="193964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82955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FD2E2A-C4F8-47A6-A86B-9B3A623AF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a.barron.AC\Documents\noe\Copia%20de%20DIRECTORIO%20ICATSON%20JULIO%202012%20DATOS%20ACTUALIZ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 D.G."/>
      <sheetName val="DIR. U.C. A.M."/>
      <sheetName val="BASE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A6"/>
  <sheetViews>
    <sheetView workbookViewId="0">
      <selection sqref="A1:A9"/>
    </sheetView>
  </sheetViews>
  <sheetFormatPr baseColWidth="10" defaultRowHeight="15"/>
  <sheetData>
    <row r="2" spans="1:1">
      <c r="A2" t="s">
        <v>464</v>
      </c>
    </row>
    <row r="4" spans="1:1">
      <c r="A4" t="s">
        <v>413</v>
      </c>
    </row>
    <row r="6" spans="1:1">
      <c r="A6" t="s">
        <v>478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6">
    <tabColor theme="3" tint="0.59999389629810485"/>
  </sheetPr>
  <dimension ref="A1:AT232"/>
  <sheetViews>
    <sheetView showGridLines="0" topLeftCell="G62" zoomScale="70" zoomScaleNormal="70" workbookViewId="0">
      <selection activeCell="W47" sqref="O47:W5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701" t="s">
        <v>44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111"/>
      <c r="AN1" s="111"/>
      <c r="AO1" s="111"/>
      <c r="AP1" s="111"/>
      <c r="AQ1" s="111"/>
      <c r="AR1" s="111"/>
      <c r="AS1" s="111"/>
    </row>
    <row r="2" spans="1:45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 ht="15.75">
      <c r="A3" s="701" t="s">
        <v>59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 t="s">
        <v>3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6.5" thickBot="1"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5" customFormat="1">
      <c r="A11" s="753" t="s">
        <v>55</v>
      </c>
      <c r="B11" s="750" t="s">
        <v>216</v>
      </c>
      <c r="C11" s="746" t="s">
        <v>414</v>
      </c>
      <c r="D11" s="212" t="s">
        <v>217</v>
      </c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26"/>
      <c r="AG11" s="743"/>
      <c r="AH11" s="743"/>
      <c r="AI11" s="743"/>
      <c r="AJ11" s="743"/>
      <c r="AK11" s="743"/>
      <c r="AL11" s="743"/>
      <c r="AM11" s="743"/>
      <c r="AN11" s="743"/>
      <c r="AO11" s="743"/>
      <c r="AP11" s="743"/>
      <c r="AQ11" s="743"/>
      <c r="AR11" s="743"/>
      <c r="AS11" s="743"/>
    </row>
    <row r="12" spans="1:45" customFormat="1">
      <c r="A12" s="754"/>
      <c r="B12" s="767"/>
      <c r="C12" s="768"/>
      <c r="D12" s="298" t="s">
        <v>218</v>
      </c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26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>
      <c r="A13" s="754"/>
      <c r="B13" s="767"/>
      <c r="C13" s="768"/>
      <c r="D13" s="298" t="s">
        <v>219</v>
      </c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26"/>
      <c r="AG13" s="744"/>
      <c r="AH13" s="744"/>
      <c r="AI13" s="744"/>
      <c r="AJ13" s="744"/>
      <c r="AK13" s="744"/>
      <c r="AL13" s="744"/>
      <c r="AM13" s="744"/>
      <c r="AN13" s="744"/>
      <c r="AO13" s="744"/>
      <c r="AP13" s="744"/>
      <c r="AQ13" s="744"/>
      <c r="AR13" s="744"/>
      <c r="AS13" s="744"/>
    </row>
    <row r="14" spans="1:45" customFormat="1">
      <c r="A14" s="754"/>
      <c r="B14" s="767"/>
      <c r="C14" s="768"/>
      <c r="D14" s="298" t="s">
        <v>220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26"/>
      <c r="AG14" s="744"/>
      <c r="AH14" s="744"/>
      <c r="AI14" s="744"/>
      <c r="AJ14" s="744"/>
      <c r="AK14" s="744"/>
      <c r="AL14" s="744"/>
      <c r="AM14" s="744"/>
      <c r="AN14" s="744"/>
      <c r="AO14" s="744"/>
      <c r="AP14" s="744"/>
      <c r="AQ14" s="744"/>
      <c r="AR14" s="744"/>
      <c r="AS14" s="744"/>
    </row>
    <row r="15" spans="1:45" customFormat="1">
      <c r="A15" s="754"/>
      <c r="B15" s="767"/>
      <c r="C15" s="768"/>
      <c r="D15" s="298" t="s">
        <v>221</v>
      </c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26"/>
      <c r="AG15" s="744"/>
      <c r="AH15" s="744"/>
      <c r="AI15" s="744"/>
      <c r="AJ15" s="744"/>
      <c r="AK15" s="744"/>
      <c r="AL15" s="744"/>
      <c r="AM15" s="744"/>
      <c r="AN15" s="744"/>
      <c r="AO15" s="744"/>
      <c r="AP15" s="744"/>
      <c r="AQ15" s="744"/>
      <c r="AR15" s="744"/>
      <c r="AS15" s="744"/>
    </row>
    <row r="16" spans="1:45" customFormat="1">
      <c r="A16" s="754"/>
      <c r="B16" s="767"/>
      <c r="C16" s="768"/>
      <c r="D16" s="298" t="s">
        <v>222</v>
      </c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26"/>
      <c r="AG16" s="744"/>
      <c r="AH16" s="744"/>
      <c r="AI16" s="744"/>
      <c r="AJ16" s="744"/>
      <c r="AK16" s="744"/>
      <c r="AL16" s="744"/>
      <c r="AM16" s="744"/>
      <c r="AN16" s="744"/>
      <c r="AO16" s="744"/>
      <c r="AP16" s="744"/>
      <c r="AQ16" s="744"/>
      <c r="AR16" s="744"/>
      <c r="AS16" s="744"/>
    </row>
    <row r="17" spans="1:45" customFormat="1" ht="19.5" customHeight="1">
      <c r="A17" s="754"/>
      <c r="B17" s="767"/>
      <c r="C17" s="768"/>
      <c r="D17" s="298" t="s">
        <v>223</v>
      </c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26"/>
      <c r="AG17" s="744"/>
      <c r="AH17" s="744"/>
      <c r="AI17" s="744"/>
      <c r="AJ17" s="744"/>
      <c r="AK17" s="744"/>
      <c r="AL17" s="744"/>
      <c r="AM17" s="744"/>
      <c r="AN17" s="744"/>
      <c r="AO17" s="744"/>
      <c r="AP17" s="744"/>
      <c r="AQ17" s="744"/>
      <c r="AR17" s="744"/>
      <c r="AS17" s="744"/>
    </row>
    <row r="18" spans="1:45" customFormat="1" ht="18.75" customHeight="1">
      <c r="A18" s="754"/>
      <c r="B18" s="767"/>
      <c r="C18" s="768"/>
      <c r="D18" s="298" t="s">
        <v>224</v>
      </c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26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 ht="18.75" customHeight="1">
      <c r="A19" s="754"/>
      <c r="B19" s="767"/>
      <c r="C19" s="768"/>
      <c r="D19" s="298" t="s">
        <v>225</v>
      </c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26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  <c r="AR19" s="744"/>
      <c r="AS19" s="744"/>
    </row>
    <row r="20" spans="1:45" customFormat="1" ht="18.75" customHeight="1">
      <c r="A20" s="754"/>
      <c r="B20" s="767"/>
      <c r="C20" s="768"/>
      <c r="D20" s="298" t="s">
        <v>226</v>
      </c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26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  <c r="AR20" s="744"/>
      <c r="AS20" s="744"/>
    </row>
    <row r="21" spans="1:45" customFormat="1" ht="15.75" thickBot="1">
      <c r="A21" s="755"/>
      <c r="B21" s="752"/>
      <c r="C21" s="748"/>
      <c r="D21" s="299" t="s">
        <v>227</v>
      </c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26"/>
      <c r="AG21" s="745"/>
      <c r="AH21" s="745"/>
      <c r="AI21" s="745"/>
      <c r="AJ21" s="745"/>
      <c r="AK21" s="745"/>
      <c r="AL21" s="745"/>
      <c r="AM21" s="745"/>
      <c r="AN21" s="745"/>
      <c r="AO21" s="745"/>
      <c r="AP21" s="745"/>
      <c r="AQ21" s="745"/>
      <c r="AR21" s="745"/>
      <c r="AS21" s="745"/>
    </row>
    <row r="22" spans="1:45" ht="14.45" customHeight="1">
      <c r="A22" s="749"/>
      <c r="B22" s="749"/>
      <c r="C22" s="749"/>
      <c r="D22" s="749"/>
      <c r="E22" s="3">
        <f t="shared" ref="E22:AE22" si="0">SUM(E11:E21)</f>
        <v>0</v>
      </c>
      <c r="F22" s="3">
        <f t="shared" si="0"/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82">
        <f t="shared" ref="AG22:AS22" si="1">SUM(AG11)</f>
        <v>0</v>
      </c>
      <c r="AH22" s="82">
        <f t="shared" si="1"/>
        <v>0</v>
      </c>
      <c r="AI22" s="82">
        <f t="shared" si="1"/>
        <v>0</v>
      </c>
      <c r="AJ22" s="82">
        <f t="shared" si="1"/>
        <v>0</v>
      </c>
      <c r="AK22" s="82">
        <f t="shared" si="1"/>
        <v>0</v>
      </c>
      <c r="AL22" s="82">
        <f t="shared" si="1"/>
        <v>0</v>
      </c>
      <c r="AM22" s="82">
        <f t="shared" si="1"/>
        <v>0</v>
      </c>
      <c r="AN22" s="82">
        <f t="shared" si="1"/>
        <v>0</v>
      </c>
      <c r="AO22" s="82">
        <f t="shared" si="1"/>
        <v>0</v>
      </c>
      <c r="AP22" s="82">
        <f t="shared" si="1"/>
        <v>0</v>
      </c>
      <c r="AQ22" s="82">
        <f t="shared" si="1"/>
        <v>0</v>
      </c>
      <c r="AR22" s="82">
        <f t="shared" si="1"/>
        <v>0</v>
      </c>
      <c r="AS22" s="82">
        <f t="shared" si="1"/>
        <v>0</v>
      </c>
    </row>
    <row r="23" spans="1:45" customFormat="1" ht="15.75" thickBot="1">
      <c r="D23" s="269"/>
    </row>
    <row r="24" spans="1:45" customFormat="1" ht="30">
      <c r="A24" s="753" t="s">
        <v>228</v>
      </c>
      <c r="B24" s="750" t="s">
        <v>415</v>
      </c>
      <c r="C24" s="746" t="s">
        <v>416</v>
      </c>
      <c r="D24" s="212" t="s">
        <v>417</v>
      </c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26"/>
      <c r="AG24" s="743"/>
      <c r="AH24" s="743"/>
      <c r="AI24" s="743"/>
      <c r="AJ24" s="743"/>
      <c r="AK24" s="743"/>
      <c r="AL24" s="743"/>
      <c r="AM24" s="743"/>
      <c r="AN24" s="743"/>
      <c r="AO24" s="743"/>
      <c r="AP24" s="743"/>
      <c r="AQ24" s="743"/>
      <c r="AR24" s="743"/>
      <c r="AS24" s="743"/>
    </row>
    <row r="25" spans="1:45" customFormat="1">
      <c r="A25" s="754"/>
      <c r="B25" s="767"/>
      <c r="C25" s="768"/>
      <c r="D25" s="298" t="s">
        <v>418</v>
      </c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26"/>
      <c r="AG25" s="744"/>
      <c r="AH25" s="744"/>
      <c r="AI25" s="744"/>
      <c r="AJ25" s="744"/>
      <c r="AK25" s="744"/>
      <c r="AL25" s="744"/>
      <c r="AM25" s="744"/>
      <c r="AN25" s="744"/>
      <c r="AO25" s="744"/>
      <c r="AP25" s="744"/>
      <c r="AQ25" s="744"/>
      <c r="AR25" s="744"/>
      <c r="AS25" s="744"/>
    </row>
    <row r="26" spans="1:45" customFormat="1">
      <c r="A26" s="754"/>
      <c r="B26" s="767"/>
      <c r="C26" s="768"/>
      <c r="D26" s="298" t="s">
        <v>419</v>
      </c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26"/>
      <c r="AG26" s="744"/>
      <c r="AH26" s="744"/>
      <c r="AI26" s="744"/>
      <c r="AJ26" s="744"/>
      <c r="AK26" s="744"/>
      <c r="AL26" s="744"/>
      <c r="AM26" s="744"/>
      <c r="AN26" s="744"/>
      <c r="AO26" s="744"/>
      <c r="AP26" s="744"/>
      <c r="AQ26" s="744"/>
      <c r="AR26" s="744"/>
      <c r="AS26" s="744"/>
    </row>
    <row r="27" spans="1:45" customFormat="1">
      <c r="A27" s="754"/>
      <c r="B27" s="767"/>
      <c r="C27" s="768"/>
      <c r="D27" s="298" t="s">
        <v>420</v>
      </c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26"/>
      <c r="AG27" s="744"/>
      <c r="AH27" s="744"/>
      <c r="AI27" s="744"/>
      <c r="AJ27" s="744"/>
      <c r="AK27" s="744"/>
      <c r="AL27" s="744"/>
      <c r="AM27" s="744"/>
      <c r="AN27" s="744"/>
      <c r="AO27" s="744"/>
      <c r="AP27" s="744"/>
      <c r="AQ27" s="744"/>
      <c r="AR27" s="744"/>
      <c r="AS27" s="744"/>
    </row>
    <row r="28" spans="1:45" customFormat="1" ht="15.75" thickBot="1">
      <c r="A28" s="755"/>
      <c r="B28" s="752"/>
      <c r="C28" s="748"/>
      <c r="D28" s="214" t="s">
        <v>421</v>
      </c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26"/>
      <c r="AG28" s="745"/>
      <c r="AH28" s="745"/>
      <c r="AI28" s="745"/>
      <c r="AJ28" s="745"/>
      <c r="AK28" s="745"/>
      <c r="AL28" s="745"/>
      <c r="AM28" s="745"/>
      <c r="AN28" s="745"/>
      <c r="AO28" s="745"/>
      <c r="AP28" s="745"/>
      <c r="AQ28" s="745"/>
      <c r="AR28" s="745"/>
      <c r="AS28" s="745"/>
    </row>
    <row r="29" spans="1:45" ht="14.45" customHeight="1">
      <c r="A29" s="749"/>
      <c r="B29" s="749"/>
      <c r="C29" s="749"/>
      <c r="D29" s="749"/>
      <c r="E29" s="3">
        <f t="shared" ref="E29:AE29" si="2">SUM(E24:E28)</f>
        <v>0</v>
      </c>
      <c r="F29" s="3">
        <f t="shared" si="2"/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82">
        <f t="shared" ref="AG29:AS29" si="3">SUM(AG24)</f>
        <v>0</v>
      </c>
      <c r="AH29" s="82">
        <f t="shared" si="3"/>
        <v>0</v>
      </c>
      <c r="AI29" s="82">
        <f t="shared" si="3"/>
        <v>0</v>
      </c>
      <c r="AJ29" s="82">
        <f t="shared" si="3"/>
        <v>0</v>
      </c>
      <c r="AK29" s="82">
        <f t="shared" si="3"/>
        <v>0</v>
      </c>
      <c r="AL29" s="82">
        <f t="shared" si="3"/>
        <v>0</v>
      </c>
      <c r="AM29" s="82">
        <f t="shared" si="3"/>
        <v>0</v>
      </c>
      <c r="AN29" s="82">
        <f t="shared" si="3"/>
        <v>0</v>
      </c>
      <c r="AO29" s="82">
        <f t="shared" si="3"/>
        <v>0</v>
      </c>
      <c r="AP29" s="82">
        <f t="shared" si="3"/>
        <v>0</v>
      </c>
      <c r="AQ29" s="82">
        <f t="shared" si="3"/>
        <v>0</v>
      </c>
      <c r="AR29" s="82">
        <f t="shared" si="3"/>
        <v>0</v>
      </c>
      <c r="AS29" s="82">
        <f t="shared" si="3"/>
        <v>0</v>
      </c>
    </row>
    <row r="30" spans="1:45" customFormat="1" ht="15.75" thickBot="1">
      <c r="D30" s="269"/>
    </row>
    <row r="31" spans="1:45" customFormat="1">
      <c r="A31" s="753" t="s">
        <v>51</v>
      </c>
      <c r="B31" s="750" t="s">
        <v>212</v>
      </c>
      <c r="C31" s="746" t="s">
        <v>422</v>
      </c>
      <c r="D31" s="212" t="s">
        <v>213</v>
      </c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26"/>
      <c r="AG31" s="743"/>
      <c r="AH31" s="743"/>
      <c r="AI31" s="743"/>
      <c r="AJ31" s="743"/>
      <c r="AK31" s="743"/>
      <c r="AL31" s="743"/>
      <c r="AM31" s="743"/>
      <c r="AN31" s="743"/>
      <c r="AO31" s="743"/>
      <c r="AP31" s="743"/>
      <c r="AQ31" s="743"/>
      <c r="AR31" s="743"/>
      <c r="AS31" s="743"/>
    </row>
    <row r="32" spans="1:45" customFormat="1">
      <c r="A32" s="754"/>
      <c r="B32" s="767"/>
      <c r="C32" s="768"/>
      <c r="D32" s="298" t="s">
        <v>214</v>
      </c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26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6" customFormat="1">
      <c r="A33" s="754"/>
      <c r="B33" s="767"/>
      <c r="C33" s="768"/>
      <c r="D33" s="298" t="s">
        <v>215</v>
      </c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26"/>
      <c r="AG33" s="744"/>
      <c r="AH33" s="744"/>
      <c r="AI33" s="744"/>
      <c r="AJ33" s="744"/>
      <c r="AK33" s="744"/>
      <c r="AL33" s="744"/>
      <c r="AM33" s="744"/>
      <c r="AN33" s="744"/>
      <c r="AO33" s="744"/>
      <c r="AP33" s="744"/>
      <c r="AQ33" s="744"/>
      <c r="AR33" s="744"/>
      <c r="AS33" s="744"/>
    </row>
    <row r="34" spans="1:46" customFormat="1">
      <c r="A34" s="754"/>
      <c r="B34" s="767"/>
      <c r="C34" s="768"/>
      <c r="D34" s="298" t="s">
        <v>229</v>
      </c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26"/>
      <c r="AG34" s="744"/>
      <c r="AH34" s="744"/>
      <c r="AI34" s="744"/>
      <c r="AJ34" s="744"/>
      <c r="AK34" s="744"/>
      <c r="AL34" s="744"/>
      <c r="AM34" s="744"/>
      <c r="AN34" s="744"/>
      <c r="AO34" s="744"/>
      <c r="AP34" s="744"/>
      <c r="AQ34" s="744"/>
      <c r="AR34" s="744"/>
      <c r="AS34" s="744"/>
    </row>
    <row r="35" spans="1:46" customFormat="1" ht="15.75" thickBot="1">
      <c r="A35" s="755"/>
      <c r="B35" s="752"/>
      <c r="C35" s="748"/>
      <c r="D35" s="214" t="s">
        <v>230</v>
      </c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26"/>
      <c r="AG35" s="745"/>
      <c r="AH35" s="745"/>
      <c r="AI35" s="745"/>
      <c r="AJ35" s="745"/>
      <c r="AK35" s="745"/>
      <c r="AL35" s="745"/>
      <c r="AM35" s="745"/>
      <c r="AN35" s="745"/>
      <c r="AO35" s="745"/>
      <c r="AP35" s="745"/>
      <c r="AQ35" s="745"/>
      <c r="AR35" s="745"/>
      <c r="AS35" s="745"/>
    </row>
    <row r="36" spans="1:46" ht="14.45" customHeight="1">
      <c r="A36" s="749"/>
      <c r="B36" s="749"/>
      <c r="C36" s="749"/>
      <c r="D36" s="749"/>
      <c r="E36" s="3">
        <f t="shared" ref="E36:AE36" si="4">SUM(E31:E35)</f>
        <v>0</v>
      </c>
      <c r="F36" s="3">
        <f t="shared" si="4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82">
        <f t="shared" ref="AG36:AS36" si="5">SUM(AG31)</f>
        <v>0</v>
      </c>
      <c r="AH36" s="82">
        <f t="shared" si="5"/>
        <v>0</v>
      </c>
      <c r="AI36" s="82">
        <f t="shared" si="5"/>
        <v>0</v>
      </c>
      <c r="AJ36" s="82">
        <f t="shared" si="5"/>
        <v>0</v>
      </c>
      <c r="AK36" s="82">
        <f t="shared" si="5"/>
        <v>0</v>
      </c>
      <c r="AL36" s="82">
        <f t="shared" si="5"/>
        <v>0</v>
      </c>
      <c r="AM36" s="82">
        <f t="shared" si="5"/>
        <v>0</v>
      </c>
      <c r="AN36" s="82">
        <f t="shared" si="5"/>
        <v>0</v>
      </c>
      <c r="AO36" s="82">
        <f t="shared" si="5"/>
        <v>0</v>
      </c>
      <c r="AP36" s="82">
        <f t="shared" si="5"/>
        <v>0</v>
      </c>
      <c r="AQ36" s="82">
        <f t="shared" si="5"/>
        <v>0</v>
      </c>
      <c r="AR36" s="82">
        <f t="shared" si="5"/>
        <v>0</v>
      </c>
      <c r="AS36" s="82">
        <f t="shared" si="5"/>
        <v>0</v>
      </c>
    </row>
    <row r="37" spans="1:46" customFormat="1">
      <c r="D37" s="269"/>
    </row>
    <row r="38" spans="1:46">
      <c r="D38" s="22" t="s">
        <v>73</v>
      </c>
      <c r="E38" s="5">
        <f>SUM(E22,E29,E36)</f>
        <v>0</v>
      </c>
      <c r="F38" s="5">
        <f t="shared" ref="F38:AS38" si="6">SUM(F22,F29,F36)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82">
        <f t="shared" si="6"/>
        <v>0</v>
      </c>
      <c r="AH38" s="82">
        <f t="shared" si="6"/>
        <v>0</v>
      </c>
      <c r="AI38" s="82">
        <f t="shared" si="6"/>
        <v>0</v>
      </c>
      <c r="AJ38" s="82">
        <f t="shared" si="6"/>
        <v>0</v>
      </c>
      <c r="AK38" s="82">
        <f t="shared" si="6"/>
        <v>0</v>
      </c>
      <c r="AL38" s="82">
        <f t="shared" si="6"/>
        <v>0</v>
      </c>
      <c r="AM38" s="82">
        <f t="shared" si="6"/>
        <v>0</v>
      </c>
      <c r="AN38" s="82">
        <f t="shared" si="6"/>
        <v>0</v>
      </c>
      <c r="AO38" s="82">
        <f t="shared" si="6"/>
        <v>0</v>
      </c>
      <c r="AP38" s="82">
        <f t="shared" si="6"/>
        <v>0</v>
      </c>
      <c r="AQ38" s="82">
        <f t="shared" si="6"/>
        <v>0</v>
      </c>
      <c r="AR38" s="82">
        <f t="shared" si="6"/>
        <v>0</v>
      </c>
      <c r="AS38" s="82">
        <f t="shared" si="6"/>
        <v>0</v>
      </c>
    </row>
    <row r="39" spans="1:46" ht="15.75" thickBot="1"/>
    <row r="40" spans="1:46" ht="21.75" customHeight="1" thickBot="1">
      <c r="A40" s="727"/>
      <c r="B40" s="739" t="s">
        <v>45</v>
      </c>
      <c r="C40" s="728" t="s">
        <v>66</v>
      </c>
      <c r="D40" s="728" t="s">
        <v>67</v>
      </c>
      <c r="E40" s="731" t="s">
        <v>88</v>
      </c>
      <c r="F40" s="732"/>
      <c r="G40" s="732"/>
      <c r="H40" s="732"/>
      <c r="I40" s="732"/>
      <c r="J40" s="732"/>
      <c r="K40" s="732"/>
      <c r="L40" s="732"/>
      <c r="M40" s="732"/>
      <c r="N40" s="732"/>
      <c r="O40" s="732"/>
      <c r="P40" s="732"/>
      <c r="Q40" s="718"/>
      <c r="R40" s="718"/>
      <c r="S40" s="718"/>
      <c r="T40" s="718"/>
      <c r="U40" s="733"/>
      <c r="V40" s="733"/>
      <c r="W40" s="734"/>
      <c r="AJ40" s="4"/>
    </row>
    <row r="41" spans="1:46" ht="21.75" customHeight="1" thickBot="1">
      <c r="A41" s="727"/>
      <c r="B41" s="740"/>
      <c r="C41" s="741"/>
      <c r="D41" s="729"/>
      <c r="E41" s="735" t="s">
        <v>0</v>
      </c>
      <c r="F41" s="735"/>
      <c r="G41" s="735"/>
      <c r="H41" s="735"/>
      <c r="I41" s="735"/>
      <c r="J41" s="735" t="s">
        <v>1</v>
      </c>
      <c r="K41" s="735"/>
      <c r="L41" s="735"/>
      <c r="M41" s="735"/>
      <c r="N41" s="735"/>
      <c r="O41" s="736" t="s">
        <v>43</v>
      </c>
      <c r="P41" s="737"/>
      <c r="Q41" s="738" t="s">
        <v>186</v>
      </c>
      <c r="R41" s="718"/>
      <c r="S41" s="718"/>
      <c r="T41" s="718"/>
      <c r="U41" s="733"/>
      <c r="V41" s="733"/>
      <c r="W41" s="734"/>
      <c r="AJ41" s="4"/>
    </row>
    <row r="42" spans="1:46" ht="30" customHeight="1" thickBot="1">
      <c r="A42" s="727"/>
      <c r="B42" s="740"/>
      <c r="C42" s="742"/>
      <c r="D42" s="730"/>
      <c r="E42" s="227" t="s">
        <v>92</v>
      </c>
      <c r="F42" s="227" t="s">
        <v>72</v>
      </c>
      <c r="G42" s="228" t="s">
        <v>93</v>
      </c>
      <c r="H42" s="228" t="s">
        <v>70</v>
      </c>
      <c r="I42" s="228" t="s">
        <v>71</v>
      </c>
      <c r="J42" s="228" t="s">
        <v>92</v>
      </c>
      <c r="K42" s="227" t="s">
        <v>72</v>
      </c>
      <c r="L42" s="228" t="s">
        <v>93</v>
      </c>
      <c r="M42" s="228" t="s">
        <v>70</v>
      </c>
      <c r="N42" s="228" t="s">
        <v>71</v>
      </c>
      <c r="O42" s="228" t="s">
        <v>94</v>
      </c>
      <c r="P42" s="228" t="s">
        <v>95</v>
      </c>
      <c r="Q42" s="229" t="s">
        <v>189</v>
      </c>
      <c r="R42" s="229" t="s">
        <v>190</v>
      </c>
      <c r="S42" s="229" t="s">
        <v>191</v>
      </c>
      <c r="T42" s="229" t="s">
        <v>192</v>
      </c>
      <c r="U42" s="229" t="s">
        <v>193</v>
      </c>
      <c r="V42" s="230" t="s">
        <v>194</v>
      </c>
      <c r="W42" s="229" t="s">
        <v>195</v>
      </c>
      <c r="X42" s="4"/>
      <c r="Y42" s="4"/>
      <c r="AN42" s="4"/>
    </row>
    <row r="43" spans="1:46" ht="15" customHeight="1">
      <c r="A43" s="277"/>
      <c r="B43" s="278" t="s">
        <v>751</v>
      </c>
      <c r="C43" s="279" t="s">
        <v>805</v>
      </c>
      <c r="D43" s="280">
        <v>60</v>
      </c>
      <c r="E43" s="244"/>
      <c r="F43" s="242"/>
      <c r="G43" s="242"/>
      <c r="H43" s="242"/>
      <c r="I43" s="281"/>
      <c r="J43" s="244">
        <v>3</v>
      </c>
      <c r="K43" s="242">
        <v>32</v>
      </c>
      <c r="L43" s="242">
        <v>20</v>
      </c>
      <c r="M43" s="242">
        <v>0</v>
      </c>
      <c r="N43" s="281">
        <v>12</v>
      </c>
      <c r="O43" s="244">
        <v>8</v>
      </c>
      <c r="P43" s="281">
        <v>24</v>
      </c>
      <c r="Q43" s="215">
        <v>6</v>
      </c>
      <c r="R43" s="216">
        <v>2</v>
      </c>
      <c r="S43" s="282">
        <v>12</v>
      </c>
      <c r="T43" s="216">
        <v>4</v>
      </c>
      <c r="U43" s="216">
        <v>8</v>
      </c>
      <c r="V43" s="283">
        <v>0</v>
      </c>
      <c r="W43" s="217">
        <v>0</v>
      </c>
      <c r="X43" s="167">
        <f>SUM(F43,K43)</f>
        <v>32</v>
      </c>
      <c r="Y43" s="167">
        <f>SUM(O43:P43)</f>
        <v>32</v>
      </c>
      <c r="Z43" s="167">
        <f>SUM(Q43:W43)</f>
        <v>32</v>
      </c>
      <c r="AA43" s="4"/>
      <c r="AT43" s="4"/>
    </row>
    <row r="44" spans="1:46" ht="15" customHeight="1">
      <c r="A44" s="277"/>
      <c r="B44" s="375" t="s">
        <v>751</v>
      </c>
      <c r="C44" s="285" t="s">
        <v>806</v>
      </c>
      <c r="D44" s="376">
        <v>36</v>
      </c>
      <c r="E44" s="377"/>
      <c r="F44" s="243"/>
      <c r="G44" s="243"/>
      <c r="H44" s="243"/>
      <c r="I44" s="378"/>
      <c r="J44" s="377">
        <v>2</v>
      </c>
      <c r="K44" s="243">
        <v>24</v>
      </c>
      <c r="L44" s="243">
        <v>14</v>
      </c>
      <c r="M44" s="243">
        <v>0</v>
      </c>
      <c r="N44" s="378">
        <v>10</v>
      </c>
      <c r="O44" s="377">
        <v>6</v>
      </c>
      <c r="P44" s="378">
        <v>18</v>
      </c>
      <c r="Q44" s="379">
        <v>3</v>
      </c>
      <c r="R44" s="219">
        <v>2</v>
      </c>
      <c r="S44" s="247">
        <v>8</v>
      </c>
      <c r="T44" s="219">
        <v>7</v>
      </c>
      <c r="U44" s="219">
        <v>4</v>
      </c>
      <c r="V44" s="246">
        <v>0</v>
      </c>
      <c r="W44" s="380">
        <v>0</v>
      </c>
      <c r="X44" s="167">
        <f t="shared" ref="X44:X107" si="7">SUM(F44,K44)</f>
        <v>24</v>
      </c>
      <c r="Y44" s="167">
        <f t="shared" ref="Y44:Y107" si="8">SUM(O44:P44)</f>
        <v>24</v>
      </c>
      <c r="Z44" s="167">
        <f t="shared" ref="Z44:Z107" si="9">SUM(Q44:W44)</f>
        <v>24</v>
      </c>
      <c r="AA44" s="4"/>
      <c r="AT44" s="4"/>
    </row>
    <row r="45" spans="1:46" ht="15" customHeight="1">
      <c r="A45" s="277"/>
      <c r="B45" s="375" t="s">
        <v>751</v>
      </c>
      <c r="C45" s="285" t="s">
        <v>807</v>
      </c>
      <c r="D45" s="376">
        <v>24</v>
      </c>
      <c r="E45" s="377"/>
      <c r="F45" s="243"/>
      <c r="G45" s="243"/>
      <c r="H45" s="243"/>
      <c r="I45" s="378"/>
      <c r="J45" s="377">
        <v>1</v>
      </c>
      <c r="K45" s="243">
        <v>11</v>
      </c>
      <c r="L45" s="243">
        <v>11</v>
      </c>
      <c r="M45" s="243">
        <v>0</v>
      </c>
      <c r="N45" s="378">
        <v>0</v>
      </c>
      <c r="O45" s="377">
        <v>2</v>
      </c>
      <c r="P45" s="378">
        <v>9</v>
      </c>
      <c r="Q45" s="379">
        <v>3</v>
      </c>
      <c r="R45" s="219">
        <v>1</v>
      </c>
      <c r="S45" s="247">
        <v>3</v>
      </c>
      <c r="T45" s="219">
        <v>3</v>
      </c>
      <c r="U45" s="219">
        <v>1</v>
      </c>
      <c r="V45" s="246">
        <v>0</v>
      </c>
      <c r="W45" s="380">
        <v>0</v>
      </c>
      <c r="X45" s="167">
        <f t="shared" si="7"/>
        <v>11</v>
      </c>
      <c r="Y45" s="167">
        <f t="shared" si="8"/>
        <v>11</v>
      </c>
      <c r="Z45" s="167">
        <f t="shared" si="9"/>
        <v>11</v>
      </c>
      <c r="AA45" s="4"/>
      <c r="AT45" s="4"/>
    </row>
    <row r="46" spans="1:46" ht="15" customHeight="1">
      <c r="A46" s="277"/>
      <c r="B46" s="375" t="s">
        <v>751</v>
      </c>
      <c r="C46" s="285" t="s">
        <v>808</v>
      </c>
      <c r="D46" s="376">
        <v>24</v>
      </c>
      <c r="E46" s="377"/>
      <c r="F46" s="243"/>
      <c r="G46" s="243"/>
      <c r="H46" s="243"/>
      <c r="I46" s="378"/>
      <c r="J46" s="377">
        <v>1</v>
      </c>
      <c r="K46" s="243">
        <v>10</v>
      </c>
      <c r="L46" s="243">
        <v>8</v>
      </c>
      <c r="M46" s="243">
        <v>0</v>
      </c>
      <c r="N46" s="378">
        <v>2</v>
      </c>
      <c r="O46" s="377">
        <v>2</v>
      </c>
      <c r="P46" s="378">
        <v>8</v>
      </c>
      <c r="Q46" s="379">
        <v>3</v>
      </c>
      <c r="R46" s="219">
        <v>1</v>
      </c>
      <c r="S46" s="247">
        <v>3</v>
      </c>
      <c r="T46" s="219">
        <v>2</v>
      </c>
      <c r="U46" s="219">
        <v>1</v>
      </c>
      <c r="V46" s="246">
        <v>0</v>
      </c>
      <c r="W46" s="380">
        <v>0</v>
      </c>
      <c r="X46" s="167">
        <f t="shared" si="7"/>
        <v>10</v>
      </c>
      <c r="Y46" s="167">
        <f t="shared" si="8"/>
        <v>10</v>
      </c>
      <c r="Z46" s="167">
        <f t="shared" si="9"/>
        <v>10</v>
      </c>
      <c r="AA46" s="4"/>
      <c r="AT46" s="4"/>
    </row>
    <row r="47" spans="1:46" ht="15" customHeight="1">
      <c r="A47" s="277"/>
      <c r="B47" s="375" t="s">
        <v>332</v>
      </c>
      <c r="C47" s="285" t="s">
        <v>809</v>
      </c>
      <c r="D47" s="376">
        <v>130</v>
      </c>
      <c r="E47" s="377"/>
      <c r="F47" s="243"/>
      <c r="G47" s="243"/>
      <c r="H47" s="243"/>
      <c r="I47" s="378"/>
      <c r="J47" s="377">
        <v>6</v>
      </c>
      <c r="K47" s="243">
        <v>57</v>
      </c>
      <c r="L47" s="243">
        <v>48</v>
      </c>
      <c r="M47" s="243">
        <v>6</v>
      </c>
      <c r="N47" s="378">
        <v>3</v>
      </c>
      <c r="O47" s="377">
        <v>24</v>
      </c>
      <c r="P47" s="378">
        <v>33</v>
      </c>
      <c r="Q47" s="379">
        <v>0</v>
      </c>
      <c r="R47" s="219">
        <v>3</v>
      </c>
      <c r="S47" s="247">
        <v>33</v>
      </c>
      <c r="T47" s="219">
        <v>15</v>
      </c>
      <c r="U47" s="219">
        <v>3</v>
      </c>
      <c r="V47" s="246">
        <v>3</v>
      </c>
      <c r="W47" s="380">
        <v>0</v>
      </c>
      <c r="X47" s="167">
        <f t="shared" si="7"/>
        <v>57</v>
      </c>
      <c r="Y47" s="167">
        <f t="shared" si="8"/>
        <v>57</v>
      </c>
      <c r="Z47" s="167">
        <f t="shared" si="9"/>
        <v>57</v>
      </c>
      <c r="AA47" s="4"/>
      <c r="AT47" s="4"/>
    </row>
    <row r="48" spans="1:46" ht="15" customHeight="1">
      <c r="A48" s="277"/>
      <c r="B48" s="375" t="s">
        <v>332</v>
      </c>
      <c r="C48" s="285" t="s">
        <v>810</v>
      </c>
      <c r="D48" s="376">
        <v>21</v>
      </c>
      <c r="E48" s="377"/>
      <c r="F48" s="243"/>
      <c r="G48" s="243"/>
      <c r="H48" s="243"/>
      <c r="I48" s="378"/>
      <c r="J48" s="377">
        <v>1</v>
      </c>
      <c r="K48" s="243">
        <v>10</v>
      </c>
      <c r="L48" s="243">
        <v>3</v>
      </c>
      <c r="M48" s="243">
        <v>7</v>
      </c>
      <c r="N48" s="378">
        <v>0</v>
      </c>
      <c r="O48" s="377">
        <v>2</v>
      </c>
      <c r="P48" s="378">
        <v>8</v>
      </c>
      <c r="Q48" s="379">
        <v>0</v>
      </c>
      <c r="R48" s="219">
        <v>1</v>
      </c>
      <c r="S48" s="247">
        <v>2</v>
      </c>
      <c r="T48" s="219">
        <v>1</v>
      </c>
      <c r="U48" s="219">
        <v>6</v>
      </c>
      <c r="V48" s="246">
        <v>0</v>
      </c>
      <c r="W48" s="380">
        <v>0</v>
      </c>
      <c r="X48" s="167">
        <f t="shared" si="7"/>
        <v>10</v>
      </c>
      <c r="Y48" s="167">
        <f t="shared" si="8"/>
        <v>10</v>
      </c>
      <c r="Z48" s="167">
        <f t="shared" si="9"/>
        <v>10</v>
      </c>
      <c r="AA48" s="4"/>
      <c r="AT48" s="4"/>
    </row>
    <row r="49" spans="1:46" ht="15" customHeight="1">
      <c r="A49" s="277"/>
      <c r="B49" s="375" t="s">
        <v>359</v>
      </c>
      <c r="C49" s="285" t="s">
        <v>811</v>
      </c>
      <c r="D49" s="376">
        <v>18</v>
      </c>
      <c r="E49" s="377"/>
      <c r="F49" s="243"/>
      <c r="G49" s="243"/>
      <c r="H49" s="243"/>
      <c r="I49" s="378"/>
      <c r="J49" s="377">
        <v>1</v>
      </c>
      <c r="K49" s="243">
        <v>12</v>
      </c>
      <c r="L49" s="243">
        <v>5</v>
      </c>
      <c r="M49" s="243">
        <v>0</v>
      </c>
      <c r="N49" s="378">
        <v>7</v>
      </c>
      <c r="O49" s="377">
        <v>8</v>
      </c>
      <c r="P49" s="378">
        <v>4</v>
      </c>
      <c r="Q49" s="379">
        <v>0</v>
      </c>
      <c r="R49" s="219">
        <v>1</v>
      </c>
      <c r="S49" s="247">
        <v>2</v>
      </c>
      <c r="T49" s="219">
        <v>3</v>
      </c>
      <c r="U49" s="219">
        <v>4</v>
      </c>
      <c r="V49" s="246">
        <v>2</v>
      </c>
      <c r="W49" s="380">
        <v>0</v>
      </c>
      <c r="X49" s="167">
        <f t="shared" si="7"/>
        <v>12</v>
      </c>
      <c r="Y49" s="167">
        <f t="shared" si="8"/>
        <v>12</v>
      </c>
      <c r="Z49" s="167">
        <f t="shared" si="9"/>
        <v>12</v>
      </c>
      <c r="AA49" s="4"/>
      <c r="AT49" s="4"/>
    </row>
    <row r="50" spans="1:46" ht="15" customHeight="1">
      <c r="A50" s="277"/>
      <c r="B50" s="375" t="s">
        <v>359</v>
      </c>
      <c r="C50" s="285" t="s">
        <v>812</v>
      </c>
      <c r="D50" s="381">
        <v>72</v>
      </c>
      <c r="E50" s="379"/>
      <c r="F50" s="219"/>
      <c r="G50" s="219"/>
      <c r="H50" s="219"/>
      <c r="I50" s="380"/>
      <c r="J50" s="379">
        <v>3</v>
      </c>
      <c r="K50" s="219">
        <v>30</v>
      </c>
      <c r="L50" s="219">
        <v>30</v>
      </c>
      <c r="M50" s="219">
        <v>0</v>
      </c>
      <c r="N50" s="380">
        <v>0</v>
      </c>
      <c r="O50" s="379">
        <v>7</v>
      </c>
      <c r="P50" s="380">
        <v>23</v>
      </c>
      <c r="Q50" s="379">
        <v>2</v>
      </c>
      <c r="R50" s="219">
        <v>1</v>
      </c>
      <c r="S50" s="247">
        <v>1</v>
      </c>
      <c r="T50" s="219">
        <v>8</v>
      </c>
      <c r="U50" s="219">
        <v>10</v>
      </c>
      <c r="V50" s="246">
        <v>6</v>
      </c>
      <c r="W50" s="380">
        <v>2</v>
      </c>
      <c r="X50" s="167">
        <f t="shared" si="7"/>
        <v>30</v>
      </c>
      <c r="Y50" s="167">
        <f t="shared" si="8"/>
        <v>30</v>
      </c>
      <c r="Z50" s="167">
        <f t="shared" si="9"/>
        <v>30</v>
      </c>
      <c r="AA50" s="4"/>
      <c r="AT50" s="4"/>
    </row>
    <row r="51" spans="1:46" ht="15" customHeight="1">
      <c r="A51" s="277"/>
      <c r="B51" s="375" t="s">
        <v>359</v>
      </c>
      <c r="C51" s="285" t="s">
        <v>813</v>
      </c>
      <c r="D51" s="381">
        <v>36</v>
      </c>
      <c r="E51" s="379"/>
      <c r="F51" s="219"/>
      <c r="G51" s="219"/>
      <c r="H51" s="219"/>
      <c r="I51" s="380"/>
      <c r="J51" s="379">
        <v>2</v>
      </c>
      <c r="K51" s="219">
        <v>20</v>
      </c>
      <c r="L51" s="219">
        <v>20</v>
      </c>
      <c r="M51" s="219">
        <v>0</v>
      </c>
      <c r="N51" s="380">
        <v>0</v>
      </c>
      <c r="O51" s="379">
        <v>6</v>
      </c>
      <c r="P51" s="380">
        <v>14</v>
      </c>
      <c r="Q51" s="379">
        <v>2</v>
      </c>
      <c r="R51" s="219">
        <v>1</v>
      </c>
      <c r="S51" s="247">
        <v>1</v>
      </c>
      <c r="T51" s="219">
        <v>6</v>
      </c>
      <c r="U51" s="219">
        <v>5</v>
      </c>
      <c r="V51" s="246">
        <v>3</v>
      </c>
      <c r="W51" s="380">
        <v>2</v>
      </c>
      <c r="X51" s="167">
        <f t="shared" si="7"/>
        <v>20</v>
      </c>
      <c r="Y51" s="167">
        <f t="shared" si="8"/>
        <v>20</v>
      </c>
      <c r="Z51" s="167">
        <f t="shared" si="9"/>
        <v>20</v>
      </c>
      <c r="AA51" s="4"/>
      <c r="AT51" s="4"/>
    </row>
    <row r="52" spans="1:46" ht="15" customHeight="1">
      <c r="A52" s="277"/>
      <c r="B52" s="375" t="s">
        <v>359</v>
      </c>
      <c r="C52" s="285" t="s">
        <v>814</v>
      </c>
      <c r="D52" s="381">
        <v>132</v>
      </c>
      <c r="E52" s="379"/>
      <c r="F52" s="219"/>
      <c r="G52" s="219"/>
      <c r="H52" s="219"/>
      <c r="I52" s="380"/>
      <c r="J52" s="379">
        <v>6</v>
      </c>
      <c r="K52" s="219">
        <v>60</v>
      </c>
      <c r="L52" s="219">
        <v>60</v>
      </c>
      <c r="M52" s="219">
        <v>0</v>
      </c>
      <c r="N52" s="380">
        <v>0</v>
      </c>
      <c r="O52" s="379">
        <v>18</v>
      </c>
      <c r="P52" s="380">
        <v>42</v>
      </c>
      <c r="Q52" s="379">
        <v>4</v>
      </c>
      <c r="R52" s="219">
        <v>3</v>
      </c>
      <c r="S52" s="247">
        <v>3</v>
      </c>
      <c r="T52" s="219">
        <v>18</v>
      </c>
      <c r="U52" s="219">
        <v>17</v>
      </c>
      <c r="V52" s="246">
        <v>9</v>
      </c>
      <c r="W52" s="380">
        <v>6</v>
      </c>
      <c r="X52" s="167">
        <f t="shared" si="7"/>
        <v>60</v>
      </c>
      <c r="Y52" s="167">
        <f t="shared" si="8"/>
        <v>60</v>
      </c>
      <c r="Z52" s="167">
        <f t="shared" si="9"/>
        <v>60</v>
      </c>
      <c r="AA52" s="4"/>
      <c r="AB52" s="4"/>
      <c r="AC52" s="4"/>
      <c r="AR52" s="4"/>
    </row>
    <row r="53" spans="1:46" ht="15" customHeight="1">
      <c r="A53" s="277"/>
      <c r="B53" s="375" t="s">
        <v>382</v>
      </c>
      <c r="C53" s="285" t="s">
        <v>815</v>
      </c>
      <c r="D53" s="381">
        <v>102</v>
      </c>
      <c r="E53" s="379"/>
      <c r="F53" s="219"/>
      <c r="G53" s="219"/>
      <c r="H53" s="219"/>
      <c r="I53" s="380"/>
      <c r="J53" s="379">
        <v>5</v>
      </c>
      <c r="K53" s="219">
        <v>47</v>
      </c>
      <c r="L53" s="219">
        <v>26</v>
      </c>
      <c r="M53" s="219">
        <v>21</v>
      </c>
      <c r="N53" s="380">
        <v>0</v>
      </c>
      <c r="O53" s="379">
        <v>18</v>
      </c>
      <c r="P53" s="380">
        <v>29</v>
      </c>
      <c r="Q53" s="379">
        <v>5</v>
      </c>
      <c r="R53" s="219">
        <v>5</v>
      </c>
      <c r="S53" s="247">
        <v>6</v>
      </c>
      <c r="T53" s="219">
        <v>18</v>
      </c>
      <c r="U53" s="219">
        <v>5</v>
      </c>
      <c r="V53" s="246">
        <v>8</v>
      </c>
      <c r="W53" s="380">
        <v>0</v>
      </c>
      <c r="X53" s="167">
        <f t="shared" si="7"/>
        <v>47</v>
      </c>
      <c r="Y53" s="167">
        <f t="shared" si="8"/>
        <v>47</v>
      </c>
      <c r="Z53" s="167">
        <f t="shared" si="9"/>
        <v>47</v>
      </c>
      <c r="AA53" s="4"/>
      <c r="AB53" s="4"/>
      <c r="AC53" s="4"/>
      <c r="AR53" s="4"/>
    </row>
    <row r="54" spans="1:46" ht="15" customHeight="1">
      <c r="A54" s="277"/>
      <c r="B54" s="375" t="s">
        <v>650</v>
      </c>
      <c r="C54" s="285" t="s">
        <v>816</v>
      </c>
      <c r="D54" s="381">
        <v>48</v>
      </c>
      <c r="E54" s="379"/>
      <c r="F54" s="219"/>
      <c r="G54" s="219"/>
      <c r="H54" s="219"/>
      <c r="I54" s="380"/>
      <c r="J54" s="379">
        <v>2</v>
      </c>
      <c r="K54" s="219">
        <v>23</v>
      </c>
      <c r="L54" s="219">
        <v>17</v>
      </c>
      <c r="M54" s="219">
        <v>6</v>
      </c>
      <c r="N54" s="380">
        <v>0</v>
      </c>
      <c r="O54" s="379">
        <v>18</v>
      </c>
      <c r="P54" s="380">
        <v>5</v>
      </c>
      <c r="Q54" s="379">
        <v>1</v>
      </c>
      <c r="R54" s="219">
        <v>1</v>
      </c>
      <c r="S54" s="247">
        <v>3</v>
      </c>
      <c r="T54" s="219">
        <v>7</v>
      </c>
      <c r="U54" s="219">
        <v>2</v>
      </c>
      <c r="V54" s="246">
        <v>8</v>
      </c>
      <c r="W54" s="380">
        <v>1</v>
      </c>
      <c r="X54" s="167">
        <f t="shared" si="7"/>
        <v>23</v>
      </c>
      <c r="Y54" s="167">
        <f t="shared" si="8"/>
        <v>23</v>
      </c>
      <c r="Z54" s="167">
        <f t="shared" si="9"/>
        <v>23</v>
      </c>
      <c r="AA54" s="4"/>
      <c r="AB54" s="4"/>
      <c r="AC54" s="4"/>
      <c r="AR54" s="4"/>
    </row>
    <row r="55" spans="1:46" ht="15" customHeight="1">
      <c r="A55" s="277"/>
      <c r="B55" s="375" t="s">
        <v>650</v>
      </c>
      <c r="C55" s="285" t="s">
        <v>811</v>
      </c>
      <c r="D55" s="381">
        <v>24</v>
      </c>
      <c r="E55" s="379"/>
      <c r="F55" s="219"/>
      <c r="G55" s="219"/>
      <c r="H55" s="219"/>
      <c r="I55" s="380"/>
      <c r="J55" s="379">
        <v>1</v>
      </c>
      <c r="K55" s="219">
        <v>13</v>
      </c>
      <c r="L55" s="219">
        <v>11</v>
      </c>
      <c r="M55" s="219">
        <v>2</v>
      </c>
      <c r="N55" s="380">
        <v>0</v>
      </c>
      <c r="O55" s="379">
        <v>8</v>
      </c>
      <c r="P55" s="380">
        <v>5</v>
      </c>
      <c r="Q55" s="379">
        <v>0</v>
      </c>
      <c r="R55" s="219">
        <v>2</v>
      </c>
      <c r="S55" s="247">
        <v>3</v>
      </c>
      <c r="T55" s="219">
        <v>1</v>
      </c>
      <c r="U55" s="219">
        <v>4</v>
      </c>
      <c r="V55" s="246">
        <v>3</v>
      </c>
      <c r="W55" s="380">
        <v>0</v>
      </c>
      <c r="X55" s="167">
        <f t="shared" si="7"/>
        <v>13</v>
      </c>
      <c r="Y55" s="167">
        <f t="shared" si="8"/>
        <v>13</v>
      </c>
      <c r="Z55" s="167">
        <f t="shared" si="9"/>
        <v>13</v>
      </c>
      <c r="AA55" s="4"/>
      <c r="AB55" s="4"/>
      <c r="AC55" s="4"/>
      <c r="AR55" s="4"/>
    </row>
    <row r="56" spans="1:46" ht="15" customHeight="1">
      <c r="A56" s="277"/>
      <c r="B56" s="375" t="s">
        <v>650</v>
      </c>
      <c r="C56" s="285" t="s">
        <v>817</v>
      </c>
      <c r="D56" s="381">
        <v>24</v>
      </c>
      <c r="E56" s="379"/>
      <c r="F56" s="219"/>
      <c r="G56" s="219"/>
      <c r="H56" s="219"/>
      <c r="I56" s="380"/>
      <c r="J56" s="379">
        <v>1</v>
      </c>
      <c r="K56" s="219">
        <v>12</v>
      </c>
      <c r="L56" s="219">
        <v>6</v>
      </c>
      <c r="M56" s="219">
        <v>2</v>
      </c>
      <c r="N56" s="380">
        <v>4</v>
      </c>
      <c r="O56" s="379">
        <v>8</v>
      </c>
      <c r="P56" s="380">
        <v>4</v>
      </c>
      <c r="Q56" s="379">
        <v>0</v>
      </c>
      <c r="R56" s="219">
        <v>0</v>
      </c>
      <c r="S56" s="247">
        <v>3</v>
      </c>
      <c r="T56" s="219">
        <v>3</v>
      </c>
      <c r="U56" s="219">
        <v>3</v>
      </c>
      <c r="V56" s="246">
        <v>3</v>
      </c>
      <c r="W56" s="380">
        <v>0</v>
      </c>
      <c r="X56" s="167">
        <f t="shared" si="7"/>
        <v>12</v>
      </c>
      <c r="Y56" s="167">
        <f t="shared" si="8"/>
        <v>12</v>
      </c>
      <c r="Z56" s="167">
        <f t="shared" si="9"/>
        <v>12</v>
      </c>
      <c r="AA56" s="4"/>
      <c r="AB56" s="4"/>
      <c r="AC56" s="4"/>
      <c r="AR56" s="4"/>
    </row>
    <row r="57" spans="1:46" ht="15" customHeight="1">
      <c r="A57" s="277"/>
      <c r="B57" s="375" t="s">
        <v>650</v>
      </c>
      <c r="C57" s="285" t="s">
        <v>818</v>
      </c>
      <c r="D57" s="381">
        <v>42</v>
      </c>
      <c r="E57" s="379"/>
      <c r="F57" s="219"/>
      <c r="G57" s="219"/>
      <c r="H57" s="219"/>
      <c r="I57" s="380"/>
      <c r="J57" s="379">
        <v>2</v>
      </c>
      <c r="K57" s="219">
        <v>22</v>
      </c>
      <c r="L57" s="219">
        <v>13</v>
      </c>
      <c r="M57" s="219">
        <v>0</v>
      </c>
      <c r="N57" s="380">
        <v>9</v>
      </c>
      <c r="O57" s="379">
        <v>16</v>
      </c>
      <c r="P57" s="380">
        <v>6</v>
      </c>
      <c r="Q57" s="379">
        <v>1</v>
      </c>
      <c r="R57" s="219">
        <v>1</v>
      </c>
      <c r="S57" s="247">
        <v>5</v>
      </c>
      <c r="T57" s="219">
        <v>6</v>
      </c>
      <c r="U57" s="219">
        <v>4</v>
      </c>
      <c r="V57" s="246">
        <v>4</v>
      </c>
      <c r="W57" s="380">
        <v>1</v>
      </c>
      <c r="X57" s="167">
        <f t="shared" si="7"/>
        <v>22</v>
      </c>
      <c r="Y57" s="167">
        <f t="shared" si="8"/>
        <v>22</v>
      </c>
      <c r="Z57" s="167">
        <f t="shared" si="9"/>
        <v>22</v>
      </c>
      <c r="AA57" s="4"/>
      <c r="AB57" s="4"/>
      <c r="AC57" s="4"/>
      <c r="AR57" s="4"/>
    </row>
    <row r="58" spans="1:46" ht="15" customHeight="1">
      <c r="A58" s="277"/>
      <c r="B58" s="375" t="s">
        <v>650</v>
      </c>
      <c r="C58" s="285" t="s">
        <v>819</v>
      </c>
      <c r="D58" s="381">
        <v>42</v>
      </c>
      <c r="E58" s="379"/>
      <c r="F58" s="219"/>
      <c r="G58" s="219"/>
      <c r="H58" s="219"/>
      <c r="I58" s="380"/>
      <c r="J58" s="379">
        <v>2</v>
      </c>
      <c r="K58" s="219">
        <v>22</v>
      </c>
      <c r="L58" s="219">
        <v>14</v>
      </c>
      <c r="M58" s="219">
        <v>3</v>
      </c>
      <c r="N58" s="380">
        <v>5</v>
      </c>
      <c r="O58" s="379">
        <v>16</v>
      </c>
      <c r="P58" s="380">
        <v>6</v>
      </c>
      <c r="Q58" s="379">
        <v>2</v>
      </c>
      <c r="R58" s="219">
        <v>1</v>
      </c>
      <c r="S58" s="247">
        <v>2</v>
      </c>
      <c r="T58" s="219">
        <v>4</v>
      </c>
      <c r="U58" s="219">
        <v>6</v>
      </c>
      <c r="V58" s="246">
        <v>6</v>
      </c>
      <c r="W58" s="380">
        <v>1</v>
      </c>
      <c r="X58" s="167">
        <f t="shared" si="7"/>
        <v>22</v>
      </c>
      <c r="Y58" s="167">
        <f t="shared" si="8"/>
        <v>22</v>
      </c>
      <c r="Z58" s="167">
        <f t="shared" si="9"/>
        <v>22</v>
      </c>
      <c r="AA58" s="4"/>
      <c r="AB58" s="4"/>
      <c r="AC58" s="4"/>
      <c r="AR58" s="4"/>
    </row>
    <row r="59" spans="1:46" ht="15" customHeight="1">
      <c r="A59" s="277"/>
      <c r="B59" s="375" t="s">
        <v>406</v>
      </c>
      <c r="C59" s="285" t="s">
        <v>820</v>
      </c>
      <c r="D59" s="381">
        <v>48</v>
      </c>
      <c r="E59" s="379"/>
      <c r="F59" s="219"/>
      <c r="G59" s="219"/>
      <c r="H59" s="219"/>
      <c r="I59" s="380"/>
      <c r="J59" s="379">
        <v>2</v>
      </c>
      <c r="K59" s="219">
        <v>20</v>
      </c>
      <c r="L59" s="219">
        <v>12</v>
      </c>
      <c r="M59" s="219">
        <v>0</v>
      </c>
      <c r="N59" s="380">
        <v>8</v>
      </c>
      <c r="O59" s="379">
        <v>1</v>
      </c>
      <c r="P59" s="380">
        <v>19</v>
      </c>
      <c r="Q59" s="379">
        <v>0</v>
      </c>
      <c r="R59" s="219">
        <v>3</v>
      </c>
      <c r="S59" s="247">
        <v>10</v>
      </c>
      <c r="T59" s="219">
        <v>7</v>
      </c>
      <c r="U59" s="219">
        <v>0</v>
      </c>
      <c r="V59" s="246">
        <v>0</v>
      </c>
      <c r="W59" s="380">
        <v>0</v>
      </c>
      <c r="X59" s="167">
        <f t="shared" si="7"/>
        <v>20</v>
      </c>
      <c r="Y59" s="167">
        <f t="shared" si="8"/>
        <v>20</v>
      </c>
      <c r="Z59" s="167">
        <f t="shared" si="9"/>
        <v>20</v>
      </c>
      <c r="AA59" s="4"/>
      <c r="AB59" s="4"/>
      <c r="AC59" s="4"/>
      <c r="AR59" s="4"/>
    </row>
    <row r="60" spans="1:46" ht="15" customHeight="1">
      <c r="A60" s="277"/>
      <c r="B60" s="375" t="s">
        <v>406</v>
      </c>
      <c r="C60" s="285" t="s">
        <v>821</v>
      </c>
      <c r="D60" s="381">
        <v>45</v>
      </c>
      <c r="E60" s="379"/>
      <c r="F60" s="219"/>
      <c r="G60" s="219"/>
      <c r="H60" s="219"/>
      <c r="I60" s="380"/>
      <c r="J60" s="379">
        <v>2</v>
      </c>
      <c r="K60" s="219">
        <v>24</v>
      </c>
      <c r="L60" s="219">
        <v>21</v>
      </c>
      <c r="M60" s="219">
        <v>1</v>
      </c>
      <c r="N60" s="380">
        <v>2</v>
      </c>
      <c r="O60" s="379">
        <v>0</v>
      </c>
      <c r="P60" s="380">
        <v>24</v>
      </c>
      <c r="Q60" s="379">
        <v>4</v>
      </c>
      <c r="R60" s="219">
        <v>7</v>
      </c>
      <c r="S60" s="247">
        <v>8</v>
      </c>
      <c r="T60" s="219">
        <v>3</v>
      </c>
      <c r="U60" s="219">
        <v>1</v>
      </c>
      <c r="V60" s="246">
        <v>0</v>
      </c>
      <c r="W60" s="380">
        <v>1</v>
      </c>
      <c r="X60" s="167">
        <f t="shared" si="7"/>
        <v>24</v>
      </c>
      <c r="Y60" s="167">
        <f t="shared" si="8"/>
        <v>24</v>
      </c>
      <c r="Z60" s="167">
        <f t="shared" si="9"/>
        <v>24</v>
      </c>
      <c r="AA60" s="4"/>
      <c r="AB60" s="4"/>
      <c r="AC60" s="4"/>
      <c r="AR60" s="4"/>
    </row>
    <row r="61" spans="1:46" ht="15" customHeight="1">
      <c r="A61" s="277"/>
      <c r="B61" s="375" t="s">
        <v>406</v>
      </c>
      <c r="C61" s="285" t="s">
        <v>822</v>
      </c>
      <c r="D61" s="381">
        <v>156</v>
      </c>
      <c r="E61" s="379"/>
      <c r="F61" s="219"/>
      <c r="G61" s="219"/>
      <c r="H61" s="219"/>
      <c r="I61" s="380"/>
      <c r="J61" s="379">
        <v>7</v>
      </c>
      <c r="K61" s="219">
        <v>82</v>
      </c>
      <c r="L61" s="219">
        <v>72</v>
      </c>
      <c r="M61" s="219">
        <v>0</v>
      </c>
      <c r="N61" s="380">
        <v>10</v>
      </c>
      <c r="O61" s="379">
        <v>0</v>
      </c>
      <c r="P61" s="380">
        <v>82</v>
      </c>
      <c r="Q61" s="379">
        <v>8</v>
      </c>
      <c r="R61" s="219">
        <v>13</v>
      </c>
      <c r="S61" s="247">
        <v>37</v>
      </c>
      <c r="T61" s="219">
        <v>17</v>
      </c>
      <c r="U61" s="219">
        <v>4</v>
      </c>
      <c r="V61" s="246">
        <v>1</v>
      </c>
      <c r="W61" s="380">
        <v>2</v>
      </c>
      <c r="X61" s="167">
        <f t="shared" si="7"/>
        <v>82</v>
      </c>
      <c r="Y61" s="167">
        <f t="shared" si="8"/>
        <v>82</v>
      </c>
      <c r="Z61" s="167">
        <f t="shared" si="9"/>
        <v>82</v>
      </c>
      <c r="AA61" s="4"/>
      <c r="AB61" s="4"/>
      <c r="AC61" s="4"/>
      <c r="AR61" s="4"/>
    </row>
    <row r="62" spans="1:46" ht="15" customHeight="1">
      <c r="A62" s="277"/>
      <c r="B62" s="375" t="s">
        <v>406</v>
      </c>
      <c r="C62" s="285" t="s">
        <v>658</v>
      </c>
      <c r="D62" s="381">
        <v>36</v>
      </c>
      <c r="E62" s="379"/>
      <c r="F62" s="219"/>
      <c r="G62" s="219"/>
      <c r="H62" s="219"/>
      <c r="I62" s="380"/>
      <c r="J62" s="379">
        <v>2</v>
      </c>
      <c r="K62" s="219">
        <v>20</v>
      </c>
      <c r="L62" s="219">
        <v>17</v>
      </c>
      <c r="M62" s="219">
        <v>3</v>
      </c>
      <c r="N62" s="380">
        <v>0</v>
      </c>
      <c r="O62" s="379">
        <v>0</v>
      </c>
      <c r="P62" s="380">
        <v>20</v>
      </c>
      <c r="Q62" s="379">
        <v>2</v>
      </c>
      <c r="R62" s="219">
        <v>1</v>
      </c>
      <c r="S62" s="247">
        <v>9</v>
      </c>
      <c r="T62" s="219">
        <v>7</v>
      </c>
      <c r="U62" s="219">
        <v>1</v>
      </c>
      <c r="V62" s="246">
        <v>0</v>
      </c>
      <c r="W62" s="380">
        <v>0</v>
      </c>
      <c r="X62" s="167">
        <f t="shared" si="7"/>
        <v>20</v>
      </c>
      <c r="Y62" s="167">
        <f t="shared" si="8"/>
        <v>20</v>
      </c>
      <c r="Z62" s="167">
        <f t="shared" si="9"/>
        <v>20</v>
      </c>
      <c r="AA62" s="4"/>
      <c r="AB62" s="4"/>
      <c r="AC62" s="4"/>
      <c r="AR62" s="4"/>
    </row>
    <row r="63" spans="1:46" ht="15" customHeight="1">
      <c r="A63" s="277"/>
      <c r="B63" s="375" t="s">
        <v>406</v>
      </c>
      <c r="C63" s="285" t="s">
        <v>823</v>
      </c>
      <c r="D63" s="381">
        <v>55</v>
      </c>
      <c r="E63" s="379"/>
      <c r="F63" s="219"/>
      <c r="G63" s="219"/>
      <c r="H63" s="219"/>
      <c r="I63" s="380"/>
      <c r="J63" s="379">
        <v>3</v>
      </c>
      <c r="K63" s="219">
        <v>24</v>
      </c>
      <c r="L63" s="219">
        <v>24</v>
      </c>
      <c r="M63" s="219">
        <v>0</v>
      </c>
      <c r="N63" s="380">
        <v>0</v>
      </c>
      <c r="O63" s="379">
        <v>24</v>
      </c>
      <c r="P63" s="380">
        <v>0</v>
      </c>
      <c r="Q63" s="379">
        <v>0</v>
      </c>
      <c r="R63" s="219">
        <v>3</v>
      </c>
      <c r="S63" s="247">
        <v>9</v>
      </c>
      <c r="T63" s="219">
        <v>9</v>
      </c>
      <c r="U63" s="219">
        <v>0</v>
      </c>
      <c r="V63" s="246">
        <v>3</v>
      </c>
      <c r="W63" s="380">
        <v>0</v>
      </c>
      <c r="X63" s="167">
        <f t="shared" si="7"/>
        <v>24</v>
      </c>
      <c r="Y63" s="167">
        <f t="shared" si="8"/>
        <v>24</v>
      </c>
      <c r="Z63" s="167">
        <f t="shared" si="9"/>
        <v>24</v>
      </c>
      <c r="AA63" s="4"/>
      <c r="AB63" s="4"/>
      <c r="AC63" s="4"/>
      <c r="AR63" s="4"/>
    </row>
    <row r="64" spans="1:46" ht="15" customHeight="1">
      <c r="A64" s="277"/>
      <c r="B64" s="375" t="s">
        <v>406</v>
      </c>
      <c r="C64" s="285" t="s">
        <v>721</v>
      </c>
      <c r="D64" s="381">
        <v>90</v>
      </c>
      <c r="E64" s="379"/>
      <c r="F64" s="219"/>
      <c r="G64" s="219"/>
      <c r="H64" s="219"/>
      <c r="I64" s="380"/>
      <c r="J64" s="379">
        <v>4</v>
      </c>
      <c r="K64" s="219">
        <v>47</v>
      </c>
      <c r="L64" s="219">
        <v>31</v>
      </c>
      <c r="M64" s="219">
        <v>14</v>
      </c>
      <c r="N64" s="380">
        <v>2</v>
      </c>
      <c r="O64" s="379">
        <v>1</v>
      </c>
      <c r="P64" s="380">
        <v>46</v>
      </c>
      <c r="Q64" s="379">
        <v>3</v>
      </c>
      <c r="R64" s="219">
        <v>4</v>
      </c>
      <c r="S64" s="247">
        <v>13</v>
      </c>
      <c r="T64" s="219">
        <v>21</v>
      </c>
      <c r="U64" s="219">
        <v>4</v>
      </c>
      <c r="V64" s="246">
        <v>2</v>
      </c>
      <c r="W64" s="380">
        <v>0</v>
      </c>
      <c r="X64" s="167">
        <f t="shared" si="7"/>
        <v>47</v>
      </c>
      <c r="Y64" s="167">
        <f t="shared" si="8"/>
        <v>47</v>
      </c>
      <c r="Z64" s="167">
        <f t="shared" si="9"/>
        <v>47</v>
      </c>
      <c r="AA64" s="4"/>
      <c r="AB64" s="4"/>
      <c r="AC64" s="4"/>
      <c r="AR64" s="4"/>
    </row>
    <row r="65" spans="1:44" ht="15" customHeight="1">
      <c r="A65" s="277"/>
      <c r="B65" s="375" t="s">
        <v>406</v>
      </c>
      <c r="C65" s="285" t="s">
        <v>824</v>
      </c>
      <c r="D65" s="381">
        <v>138</v>
      </c>
      <c r="E65" s="379"/>
      <c r="F65" s="219"/>
      <c r="G65" s="219"/>
      <c r="H65" s="219"/>
      <c r="I65" s="380"/>
      <c r="J65" s="379">
        <v>6</v>
      </c>
      <c r="K65" s="219">
        <v>64</v>
      </c>
      <c r="L65" s="219">
        <v>43</v>
      </c>
      <c r="M65" s="219">
        <v>19</v>
      </c>
      <c r="N65" s="380">
        <v>2</v>
      </c>
      <c r="O65" s="379">
        <v>3</v>
      </c>
      <c r="P65" s="380">
        <v>61</v>
      </c>
      <c r="Q65" s="379">
        <v>7</v>
      </c>
      <c r="R65" s="219">
        <v>11</v>
      </c>
      <c r="S65" s="247">
        <v>20</v>
      </c>
      <c r="T65" s="219">
        <v>17</v>
      </c>
      <c r="U65" s="219">
        <v>9</v>
      </c>
      <c r="V65" s="246">
        <v>0</v>
      </c>
      <c r="W65" s="380">
        <v>0</v>
      </c>
      <c r="X65" s="167">
        <f t="shared" si="7"/>
        <v>64</v>
      </c>
      <c r="Y65" s="167">
        <f t="shared" si="8"/>
        <v>64</v>
      </c>
      <c r="Z65" s="167">
        <f t="shared" si="9"/>
        <v>64</v>
      </c>
      <c r="AA65" s="4"/>
      <c r="AB65" s="4"/>
      <c r="AC65" s="4"/>
      <c r="AR65" s="4"/>
    </row>
    <row r="66" spans="1:44" ht="15" customHeight="1">
      <c r="A66" s="277"/>
      <c r="B66" s="375" t="s">
        <v>406</v>
      </c>
      <c r="C66" s="285" t="s">
        <v>825</v>
      </c>
      <c r="D66" s="381">
        <v>87</v>
      </c>
      <c r="E66" s="379"/>
      <c r="F66" s="219"/>
      <c r="G66" s="219"/>
      <c r="H66" s="219"/>
      <c r="I66" s="380"/>
      <c r="J66" s="379">
        <v>4</v>
      </c>
      <c r="K66" s="219">
        <v>41</v>
      </c>
      <c r="L66" s="219">
        <v>29</v>
      </c>
      <c r="M66" s="219">
        <v>6</v>
      </c>
      <c r="N66" s="380">
        <v>6</v>
      </c>
      <c r="O66" s="379">
        <v>1</v>
      </c>
      <c r="P66" s="380">
        <v>40</v>
      </c>
      <c r="Q66" s="379">
        <v>2</v>
      </c>
      <c r="R66" s="219">
        <v>3</v>
      </c>
      <c r="S66" s="247">
        <v>8</v>
      </c>
      <c r="T66" s="219">
        <v>16</v>
      </c>
      <c r="U66" s="219">
        <v>11</v>
      </c>
      <c r="V66" s="246">
        <v>1</v>
      </c>
      <c r="W66" s="380">
        <v>0</v>
      </c>
      <c r="X66" s="167">
        <f t="shared" si="7"/>
        <v>41</v>
      </c>
      <c r="Y66" s="167">
        <f t="shared" si="8"/>
        <v>41</v>
      </c>
      <c r="Z66" s="167">
        <f t="shared" si="9"/>
        <v>41</v>
      </c>
      <c r="AA66" s="4"/>
      <c r="AB66" s="4"/>
      <c r="AC66" s="4"/>
      <c r="AR66" s="4"/>
    </row>
    <row r="67" spans="1:44" ht="15" customHeight="1">
      <c r="A67" s="277"/>
      <c r="B67" s="375" t="s">
        <v>406</v>
      </c>
      <c r="C67" s="285" t="s">
        <v>826</v>
      </c>
      <c r="D67" s="381">
        <v>84</v>
      </c>
      <c r="E67" s="379"/>
      <c r="F67" s="219"/>
      <c r="G67" s="219"/>
      <c r="H67" s="219"/>
      <c r="I67" s="380"/>
      <c r="J67" s="379">
        <v>4</v>
      </c>
      <c r="K67" s="219">
        <v>40</v>
      </c>
      <c r="L67" s="219">
        <v>27</v>
      </c>
      <c r="M67" s="219">
        <v>8</v>
      </c>
      <c r="N67" s="380">
        <v>5</v>
      </c>
      <c r="O67" s="379">
        <v>0</v>
      </c>
      <c r="P67" s="380">
        <v>40</v>
      </c>
      <c r="Q67" s="379">
        <v>2</v>
      </c>
      <c r="R67" s="219">
        <v>6</v>
      </c>
      <c r="S67" s="247">
        <v>15</v>
      </c>
      <c r="T67" s="219">
        <v>15</v>
      </c>
      <c r="U67" s="219">
        <v>1</v>
      </c>
      <c r="V67" s="246">
        <v>0</v>
      </c>
      <c r="W67" s="380">
        <v>1</v>
      </c>
      <c r="X67" s="167">
        <f t="shared" si="7"/>
        <v>40</v>
      </c>
      <c r="Y67" s="167">
        <f t="shared" si="8"/>
        <v>40</v>
      </c>
      <c r="Z67" s="167">
        <f t="shared" si="9"/>
        <v>40</v>
      </c>
      <c r="AA67" s="4"/>
      <c r="AB67" s="4"/>
      <c r="AC67" s="4"/>
      <c r="AR67" s="4"/>
    </row>
    <row r="68" spans="1:44" ht="15" customHeight="1">
      <c r="A68" s="277"/>
      <c r="B68" s="375" t="s">
        <v>406</v>
      </c>
      <c r="C68" s="285" t="s">
        <v>827</v>
      </c>
      <c r="D68" s="381">
        <v>42</v>
      </c>
      <c r="E68" s="379"/>
      <c r="F68" s="219"/>
      <c r="G68" s="219"/>
      <c r="H68" s="219"/>
      <c r="I68" s="380"/>
      <c r="J68" s="379">
        <v>2</v>
      </c>
      <c r="K68" s="219">
        <v>20</v>
      </c>
      <c r="L68" s="219">
        <v>8</v>
      </c>
      <c r="M68" s="219">
        <v>8</v>
      </c>
      <c r="N68" s="380">
        <v>4</v>
      </c>
      <c r="O68" s="379">
        <v>0</v>
      </c>
      <c r="P68" s="380">
        <v>20</v>
      </c>
      <c r="Q68" s="379">
        <v>0</v>
      </c>
      <c r="R68" s="219">
        <v>3</v>
      </c>
      <c r="S68" s="247">
        <v>7</v>
      </c>
      <c r="T68" s="219">
        <v>5</v>
      </c>
      <c r="U68" s="219">
        <v>5</v>
      </c>
      <c r="V68" s="246">
        <v>0</v>
      </c>
      <c r="W68" s="380">
        <v>0</v>
      </c>
      <c r="X68" s="784">
        <f t="shared" si="7"/>
        <v>20</v>
      </c>
      <c r="Y68" s="784">
        <f t="shared" si="8"/>
        <v>20</v>
      </c>
      <c r="Z68" s="784">
        <f t="shared" si="9"/>
        <v>20</v>
      </c>
      <c r="AA68" s="784"/>
      <c r="AB68" s="4"/>
      <c r="AC68" s="4"/>
      <c r="AR68" s="4"/>
    </row>
    <row r="69" spans="1:44" ht="15" customHeight="1">
      <c r="A69" s="277"/>
      <c r="B69" s="375" t="s">
        <v>406</v>
      </c>
      <c r="C69" s="285" t="s">
        <v>828</v>
      </c>
      <c r="D69" s="381">
        <v>108</v>
      </c>
      <c r="E69" s="379"/>
      <c r="F69" s="219"/>
      <c r="G69" s="219"/>
      <c r="H69" s="219"/>
      <c r="I69" s="380"/>
      <c r="J69" s="379">
        <v>5</v>
      </c>
      <c r="K69" s="219">
        <v>54</v>
      </c>
      <c r="L69" s="219">
        <v>43</v>
      </c>
      <c r="M69" s="219">
        <v>7</v>
      </c>
      <c r="N69" s="380">
        <v>4</v>
      </c>
      <c r="O69" s="379">
        <v>2</v>
      </c>
      <c r="P69" s="380">
        <v>52</v>
      </c>
      <c r="Q69" s="379">
        <v>2</v>
      </c>
      <c r="R69" s="219">
        <v>8</v>
      </c>
      <c r="S69" s="247">
        <v>25</v>
      </c>
      <c r="T69" s="219">
        <v>16</v>
      </c>
      <c r="U69" s="219">
        <v>2</v>
      </c>
      <c r="V69" s="246">
        <v>1</v>
      </c>
      <c r="W69" s="380">
        <v>0</v>
      </c>
      <c r="X69" s="784">
        <f t="shared" si="7"/>
        <v>54</v>
      </c>
      <c r="Y69" s="784">
        <f t="shared" si="8"/>
        <v>54</v>
      </c>
      <c r="Z69" s="784">
        <f t="shared" si="9"/>
        <v>54</v>
      </c>
      <c r="AA69" s="784"/>
      <c r="AB69" s="4"/>
      <c r="AC69" s="4"/>
      <c r="AR69" s="4"/>
    </row>
    <row r="70" spans="1:44" ht="15" customHeight="1">
      <c r="A70" s="277"/>
      <c r="B70" s="375" t="s">
        <v>406</v>
      </c>
      <c r="C70" s="285" t="s">
        <v>829</v>
      </c>
      <c r="D70" s="381">
        <v>18</v>
      </c>
      <c r="E70" s="379"/>
      <c r="F70" s="219"/>
      <c r="G70" s="219"/>
      <c r="H70" s="779"/>
      <c r="I70" s="787"/>
      <c r="J70" s="786">
        <v>1</v>
      </c>
      <c r="K70" s="779">
        <v>10</v>
      </c>
      <c r="L70" s="779">
        <v>1</v>
      </c>
      <c r="M70" s="779">
        <v>9</v>
      </c>
      <c r="N70" s="787">
        <v>0</v>
      </c>
      <c r="O70" s="786">
        <v>0</v>
      </c>
      <c r="P70" s="787">
        <v>10</v>
      </c>
      <c r="Q70" s="786">
        <v>0</v>
      </c>
      <c r="R70" s="779">
        <v>3</v>
      </c>
      <c r="S70" s="782">
        <v>3</v>
      </c>
      <c r="T70" s="779">
        <v>2</v>
      </c>
      <c r="U70" s="779">
        <v>2</v>
      </c>
      <c r="V70" s="783">
        <v>0</v>
      </c>
      <c r="W70" s="787">
        <v>0</v>
      </c>
      <c r="X70" s="784">
        <f t="shared" si="7"/>
        <v>10</v>
      </c>
      <c r="Y70" s="784">
        <f t="shared" si="8"/>
        <v>10</v>
      </c>
      <c r="Z70" s="784">
        <f t="shared" si="9"/>
        <v>10</v>
      </c>
      <c r="AA70" s="784"/>
      <c r="AB70" s="4"/>
      <c r="AC70" s="4"/>
      <c r="AR70" s="4"/>
    </row>
    <row r="71" spans="1:44" ht="15" customHeight="1">
      <c r="A71" s="277"/>
      <c r="B71" s="375" t="s">
        <v>406</v>
      </c>
      <c r="C71" s="285" t="s">
        <v>830</v>
      </c>
      <c r="D71" s="381">
        <v>42</v>
      </c>
      <c r="E71" s="379"/>
      <c r="F71" s="219"/>
      <c r="G71" s="219"/>
      <c r="H71" s="779"/>
      <c r="I71" s="787"/>
      <c r="J71" s="786">
        <v>2</v>
      </c>
      <c r="K71" s="779">
        <v>22</v>
      </c>
      <c r="L71" s="779">
        <v>16</v>
      </c>
      <c r="M71" s="779">
        <v>4</v>
      </c>
      <c r="N71" s="787">
        <v>2</v>
      </c>
      <c r="O71" s="786">
        <v>1</v>
      </c>
      <c r="P71" s="787">
        <v>21</v>
      </c>
      <c r="Q71" s="786">
        <v>1</v>
      </c>
      <c r="R71" s="779">
        <v>1</v>
      </c>
      <c r="S71" s="782">
        <v>4</v>
      </c>
      <c r="T71" s="779">
        <v>12</v>
      </c>
      <c r="U71" s="779">
        <v>3</v>
      </c>
      <c r="V71" s="783">
        <v>1</v>
      </c>
      <c r="W71" s="787">
        <v>0</v>
      </c>
      <c r="X71" s="784">
        <f t="shared" si="7"/>
        <v>22</v>
      </c>
      <c r="Y71" s="784">
        <f t="shared" si="8"/>
        <v>22</v>
      </c>
      <c r="Z71" s="784">
        <f t="shared" si="9"/>
        <v>22</v>
      </c>
      <c r="AA71" s="784"/>
      <c r="AB71" s="4"/>
      <c r="AC71" s="4"/>
      <c r="AR71" s="4"/>
    </row>
    <row r="72" spans="1:44" ht="15" customHeight="1">
      <c r="A72" s="277"/>
      <c r="B72" s="375" t="s">
        <v>406</v>
      </c>
      <c r="C72" s="285" t="s">
        <v>831</v>
      </c>
      <c r="D72" s="381">
        <v>132</v>
      </c>
      <c r="E72" s="379"/>
      <c r="F72" s="219"/>
      <c r="G72" s="219"/>
      <c r="H72" s="779"/>
      <c r="I72" s="787"/>
      <c r="J72" s="786">
        <v>6</v>
      </c>
      <c r="K72" s="779">
        <v>60</v>
      </c>
      <c r="L72" s="779">
        <v>49</v>
      </c>
      <c r="M72" s="779">
        <v>7</v>
      </c>
      <c r="N72" s="787">
        <v>4</v>
      </c>
      <c r="O72" s="786">
        <v>1</v>
      </c>
      <c r="P72" s="787">
        <v>59</v>
      </c>
      <c r="Q72" s="786">
        <v>6</v>
      </c>
      <c r="R72" s="779">
        <v>10</v>
      </c>
      <c r="S72" s="782">
        <v>23</v>
      </c>
      <c r="T72" s="779">
        <v>14</v>
      </c>
      <c r="U72" s="779">
        <v>6</v>
      </c>
      <c r="V72" s="783">
        <v>1</v>
      </c>
      <c r="W72" s="787">
        <v>0</v>
      </c>
      <c r="X72" s="784">
        <f t="shared" si="7"/>
        <v>60</v>
      </c>
      <c r="Y72" s="784">
        <f t="shared" si="8"/>
        <v>60</v>
      </c>
      <c r="Z72" s="784">
        <f t="shared" si="9"/>
        <v>60</v>
      </c>
      <c r="AA72" s="784"/>
      <c r="AB72" s="4"/>
      <c r="AC72" s="4"/>
      <c r="AR72" s="4"/>
    </row>
    <row r="73" spans="1:44" ht="15" customHeight="1">
      <c r="A73" s="277"/>
      <c r="B73" s="375" t="s">
        <v>339</v>
      </c>
      <c r="C73" s="285" t="s">
        <v>832</v>
      </c>
      <c r="D73" s="381">
        <v>69</v>
      </c>
      <c r="E73" s="379"/>
      <c r="F73" s="219"/>
      <c r="G73" s="219"/>
      <c r="H73" s="779"/>
      <c r="I73" s="787"/>
      <c r="J73" s="786">
        <v>3</v>
      </c>
      <c r="K73" s="779">
        <v>41</v>
      </c>
      <c r="L73" s="779">
        <v>30</v>
      </c>
      <c r="M73" s="779">
        <v>11</v>
      </c>
      <c r="N73" s="787">
        <v>0</v>
      </c>
      <c r="O73" s="786">
        <v>37</v>
      </c>
      <c r="P73" s="787">
        <v>4</v>
      </c>
      <c r="Q73" s="786">
        <v>2</v>
      </c>
      <c r="R73" s="779">
        <v>6</v>
      </c>
      <c r="S73" s="782">
        <v>9</v>
      </c>
      <c r="T73" s="779">
        <v>10</v>
      </c>
      <c r="U73" s="779">
        <v>6</v>
      </c>
      <c r="V73" s="783">
        <v>5</v>
      </c>
      <c r="W73" s="787">
        <v>3</v>
      </c>
      <c r="X73" s="784">
        <f t="shared" si="7"/>
        <v>41</v>
      </c>
      <c r="Y73" s="784">
        <f t="shared" si="8"/>
        <v>41</v>
      </c>
      <c r="Z73" s="784">
        <f t="shared" si="9"/>
        <v>41</v>
      </c>
      <c r="AA73" s="784"/>
      <c r="AB73" s="4"/>
      <c r="AC73" s="4"/>
      <c r="AR73" s="4"/>
    </row>
    <row r="74" spans="1:44" ht="15" customHeight="1">
      <c r="A74" s="277"/>
      <c r="B74" s="375" t="s">
        <v>663</v>
      </c>
      <c r="C74" s="285" t="s">
        <v>833</v>
      </c>
      <c r="D74" s="381">
        <v>66</v>
      </c>
      <c r="E74" s="379"/>
      <c r="F74" s="219"/>
      <c r="G74" s="219"/>
      <c r="H74" s="779"/>
      <c r="I74" s="787"/>
      <c r="J74" s="786">
        <v>3</v>
      </c>
      <c r="K74" s="779">
        <v>32</v>
      </c>
      <c r="L74" s="779">
        <v>21</v>
      </c>
      <c r="M74" s="779">
        <v>0</v>
      </c>
      <c r="N74" s="787">
        <v>11</v>
      </c>
      <c r="O74" s="786">
        <v>27</v>
      </c>
      <c r="P74" s="787">
        <v>5</v>
      </c>
      <c r="Q74" s="786">
        <v>13</v>
      </c>
      <c r="R74" s="779">
        <v>5</v>
      </c>
      <c r="S74" s="782">
        <v>9</v>
      </c>
      <c r="T74" s="779">
        <v>2</v>
      </c>
      <c r="U74" s="779">
        <v>3</v>
      </c>
      <c r="V74" s="783">
        <v>0</v>
      </c>
      <c r="W74" s="787">
        <v>0</v>
      </c>
      <c r="X74" s="784">
        <f t="shared" si="7"/>
        <v>32</v>
      </c>
      <c r="Y74" s="784">
        <f t="shared" si="8"/>
        <v>32</v>
      </c>
      <c r="Z74" s="784">
        <f t="shared" si="9"/>
        <v>32</v>
      </c>
      <c r="AA74" s="784"/>
      <c r="AB74" s="4"/>
      <c r="AC74" s="4"/>
      <c r="AR74" s="4"/>
    </row>
    <row r="75" spans="1:44" ht="15" customHeight="1">
      <c r="A75" s="277"/>
      <c r="B75" s="375" t="s">
        <v>663</v>
      </c>
      <c r="C75" s="285" t="s">
        <v>834</v>
      </c>
      <c r="D75" s="381">
        <v>162</v>
      </c>
      <c r="E75" s="379"/>
      <c r="F75" s="219"/>
      <c r="G75" s="219"/>
      <c r="H75" s="779"/>
      <c r="I75" s="787"/>
      <c r="J75" s="786">
        <v>7</v>
      </c>
      <c r="K75" s="779">
        <v>75</v>
      </c>
      <c r="L75" s="779">
        <v>54</v>
      </c>
      <c r="M75" s="779">
        <v>0</v>
      </c>
      <c r="N75" s="787">
        <v>21</v>
      </c>
      <c r="O75" s="786">
        <v>69</v>
      </c>
      <c r="P75" s="787">
        <v>6</v>
      </c>
      <c r="Q75" s="786">
        <v>14</v>
      </c>
      <c r="R75" s="779">
        <v>23</v>
      </c>
      <c r="S75" s="782">
        <v>25</v>
      </c>
      <c r="T75" s="779">
        <v>8</v>
      </c>
      <c r="U75" s="779">
        <v>5</v>
      </c>
      <c r="V75" s="783">
        <v>0</v>
      </c>
      <c r="W75" s="787">
        <v>0</v>
      </c>
      <c r="X75" s="784">
        <f t="shared" si="7"/>
        <v>75</v>
      </c>
      <c r="Y75" s="784">
        <f t="shared" si="8"/>
        <v>75</v>
      </c>
      <c r="Z75" s="784">
        <f t="shared" si="9"/>
        <v>75</v>
      </c>
      <c r="AA75" s="784"/>
      <c r="AB75" s="4"/>
      <c r="AC75" s="4"/>
      <c r="AR75" s="4"/>
    </row>
    <row r="76" spans="1:44" ht="15" customHeight="1">
      <c r="A76" s="277"/>
      <c r="B76" s="375" t="s">
        <v>835</v>
      </c>
      <c r="C76" s="285" t="s">
        <v>836</v>
      </c>
      <c r="D76" s="381">
        <v>264</v>
      </c>
      <c r="E76" s="379"/>
      <c r="F76" s="219"/>
      <c r="G76" s="219"/>
      <c r="H76" s="779"/>
      <c r="I76" s="787"/>
      <c r="J76" s="786">
        <v>13</v>
      </c>
      <c r="K76" s="779">
        <v>120</v>
      </c>
      <c r="L76" s="779">
        <v>120</v>
      </c>
      <c r="M76" s="779">
        <v>0</v>
      </c>
      <c r="N76" s="787">
        <v>0</v>
      </c>
      <c r="O76" s="786">
        <v>26</v>
      </c>
      <c r="P76" s="787">
        <v>94</v>
      </c>
      <c r="Q76" s="786">
        <v>4</v>
      </c>
      <c r="R76" s="779">
        <v>5</v>
      </c>
      <c r="S76" s="782">
        <v>5</v>
      </c>
      <c r="T76" s="779">
        <v>28</v>
      </c>
      <c r="U76" s="779">
        <v>50</v>
      </c>
      <c r="V76" s="783">
        <v>22</v>
      </c>
      <c r="W76" s="787">
        <v>6</v>
      </c>
      <c r="X76" s="167">
        <f t="shared" si="7"/>
        <v>120</v>
      </c>
      <c r="Y76" s="167">
        <f t="shared" si="8"/>
        <v>120</v>
      </c>
      <c r="Z76" s="167">
        <f t="shared" si="9"/>
        <v>120</v>
      </c>
      <c r="AA76" s="4"/>
      <c r="AB76" s="4"/>
      <c r="AC76" s="4"/>
      <c r="AR76" s="4"/>
    </row>
    <row r="77" spans="1:44" ht="15" customHeight="1">
      <c r="A77" s="277"/>
      <c r="B77" s="375" t="s">
        <v>392</v>
      </c>
      <c r="C77" s="285" t="s">
        <v>812</v>
      </c>
      <c r="D77" s="381">
        <v>24</v>
      </c>
      <c r="E77" s="379"/>
      <c r="F77" s="219"/>
      <c r="G77" s="219"/>
      <c r="H77" s="779"/>
      <c r="I77" s="787"/>
      <c r="J77" s="786">
        <v>1</v>
      </c>
      <c r="K77" s="779">
        <v>10</v>
      </c>
      <c r="L77" s="779">
        <v>10</v>
      </c>
      <c r="M77" s="779">
        <v>0</v>
      </c>
      <c r="N77" s="787">
        <v>0</v>
      </c>
      <c r="O77" s="786">
        <v>5</v>
      </c>
      <c r="P77" s="787">
        <v>5</v>
      </c>
      <c r="Q77" s="786">
        <v>0</v>
      </c>
      <c r="R77" s="779">
        <v>1</v>
      </c>
      <c r="S77" s="782">
        <v>1</v>
      </c>
      <c r="T77" s="779">
        <v>4</v>
      </c>
      <c r="U77" s="779">
        <v>2</v>
      </c>
      <c r="V77" s="783">
        <v>0</v>
      </c>
      <c r="W77" s="787">
        <v>2</v>
      </c>
      <c r="X77" s="167">
        <f t="shared" si="7"/>
        <v>10</v>
      </c>
      <c r="Y77" s="167">
        <f t="shared" si="8"/>
        <v>10</v>
      </c>
      <c r="Z77" s="167">
        <f t="shared" si="9"/>
        <v>10</v>
      </c>
      <c r="AA77" s="4"/>
      <c r="AB77" s="4"/>
      <c r="AC77" s="4"/>
      <c r="AR77" s="4"/>
    </row>
    <row r="78" spans="1:44" ht="15" customHeight="1">
      <c r="A78" s="277"/>
      <c r="B78" s="375" t="s">
        <v>706</v>
      </c>
      <c r="C78" s="285" t="s">
        <v>837</v>
      </c>
      <c r="D78" s="381">
        <v>24</v>
      </c>
      <c r="E78" s="379"/>
      <c r="F78" s="219"/>
      <c r="G78" s="219"/>
      <c r="H78" s="219"/>
      <c r="I78" s="380"/>
      <c r="J78" s="379">
        <v>1</v>
      </c>
      <c r="K78" s="219">
        <v>10</v>
      </c>
      <c r="L78" s="219">
        <v>10</v>
      </c>
      <c r="M78" s="219">
        <v>0</v>
      </c>
      <c r="N78" s="380">
        <v>0</v>
      </c>
      <c r="O78" s="379">
        <v>1</v>
      </c>
      <c r="P78" s="380">
        <v>9</v>
      </c>
      <c r="Q78" s="379">
        <v>5</v>
      </c>
      <c r="R78" s="219">
        <v>1</v>
      </c>
      <c r="S78" s="247">
        <v>2</v>
      </c>
      <c r="T78" s="219">
        <v>0</v>
      </c>
      <c r="U78" s="219">
        <v>2</v>
      </c>
      <c r="V78" s="246">
        <v>0</v>
      </c>
      <c r="W78" s="380">
        <v>0</v>
      </c>
      <c r="X78" s="167">
        <f t="shared" si="7"/>
        <v>10</v>
      </c>
      <c r="Y78" s="167">
        <f t="shared" si="8"/>
        <v>10</v>
      </c>
      <c r="Z78" s="167">
        <f t="shared" si="9"/>
        <v>10</v>
      </c>
      <c r="AA78" s="4"/>
      <c r="AB78" s="4"/>
      <c r="AC78" s="4"/>
      <c r="AR78" s="4"/>
    </row>
    <row r="79" spans="1:44" ht="15" customHeight="1">
      <c r="A79" s="277"/>
      <c r="B79" s="375" t="s">
        <v>706</v>
      </c>
      <c r="C79" s="285" t="s">
        <v>838</v>
      </c>
      <c r="D79" s="381">
        <v>18</v>
      </c>
      <c r="E79" s="379"/>
      <c r="F79" s="219"/>
      <c r="G79" s="219"/>
      <c r="H79" s="219"/>
      <c r="I79" s="380"/>
      <c r="J79" s="379">
        <v>1</v>
      </c>
      <c r="K79" s="219">
        <v>10</v>
      </c>
      <c r="L79" s="219">
        <v>10</v>
      </c>
      <c r="M79" s="219">
        <v>0</v>
      </c>
      <c r="N79" s="380">
        <v>0</v>
      </c>
      <c r="O79" s="379">
        <v>1</v>
      </c>
      <c r="P79" s="380">
        <v>9</v>
      </c>
      <c r="Q79" s="379">
        <v>5</v>
      </c>
      <c r="R79" s="219">
        <v>1</v>
      </c>
      <c r="S79" s="247">
        <v>2</v>
      </c>
      <c r="T79" s="219">
        <v>0</v>
      </c>
      <c r="U79" s="219">
        <v>2</v>
      </c>
      <c r="V79" s="246">
        <v>0</v>
      </c>
      <c r="W79" s="380">
        <v>0</v>
      </c>
      <c r="X79" s="167">
        <f t="shared" si="7"/>
        <v>10</v>
      </c>
      <c r="Y79" s="167">
        <f t="shared" si="8"/>
        <v>10</v>
      </c>
      <c r="Z79" s="167">
        <f t="shared" si="9"/>
        <v>10</v>
      </c>
      <c r="AA79" s="4"/>
      <c r="AB79" s="4"/>
      <c r="AC79" s="4"/>
      <c r="AR79" s="4"/>
    </row>
    <row r="80" spans="1:44" ht="15" customHeight="1">
      <c r="A80" s="277"/>
      <c r="B80" s="375" t="s">
        <v>706</v>
      </c>
      <c r="C80" s="285" t="s">
        <v>839</v>
      </c>
      <c r="D80" s="381">
        <v>18</v>
      </c>
      <c r="E80" s="379"/>
      <c r="F80" s="219"/>
      <c r="G80" s="219"/>
      <c r="H80" s="219"/>
      <c r="I80" s="380"/>
      <c r="J80" s="379">
        <v>1</v>
      </c>
      <c r="K80" s="219">
        <v>10</v>
      </c>
      <c r="L80" s="219">
        <v>10</v>
      </c>
      <c r="M80" s="219">
        <v>0</v>
      </c>
      <c r="N80" s="380">
        <v>0</v>
      </c>
      <c r="O80" s="379">
        <v>1</v>
      </c>
      <c r="P80" s="380">
        <v>9</v>
      </c>
      <c r="Q80" s="379">
        <v>5</v>
      </c>
      <c r="R80" s="219">
        <v>1</v>
      </c>
      <c r="S80" s="247">
        <v>2</v>
      </c>
      <c r="T80" s="219">
        <v>0</v>
      </c>
      <c r="U80" s="219">
        <v>2</v>
      </c>
      <c r="V80" s="246">
        <v>0</v>
      </c>
      <c r="W80" s="380">
        <v>0</v>
      </c>
      <c r="X80" s="167">
        <f t="shared" si="7"/>
        <v>10</v>
      </c>
      <c r="Y80" s="167">
        <f t="shared" si="8"/>
        <v>10</v>
      </c>
      <c r="Z80" s="167">
        <f t="shared" si="9"/>
        <v>10</v>
      </c>
      <c r="AA80" s="4"/>
      <c r="AB80" s="4"/>
      <c r="AC80" s="4"/>
      <c r="AR80" s="4"/>
    </row>
    <row r="81" spans="1:44" ht="15" customHeight="1">
      <c r="A81" s="277"/>
      <c r="B81" s="375" t="s">
        <v>706</v>
      </c>
      <c r="C81" s="285" t="s">
        <v>840</v>
      </c>
      <c r="D81" s="381">
        <v>24</v>
      </c>
      <c r="E81" s="379"/>
      <c r="F81" s="219"/>
      <c r="G81" s="219"/>
      <c r="H81" s="219"/>
      <c r="I81" s="380"/>
      <c r="J81" s="379">
        <v>1</v>
      </c>
      <c r="K81" s="219">
        <v>10</v>
      </c>
      <c r="L81" s="219">
        <v>5</v>
      </c>
      <c r="M81" s="219">
        <v>5</v>
      </c>
      <c r="N81" s="380">
        <v>0</v>
      </c>
      <c r="O81" s="379">
        <v>3</v>
      </c>
      <c r="P81" s="380">
        <v>7</v>
      </c>
      <c r="Q81" s="379">
        <v>0</v>
      </c>
      <c r="R81" s="219">
        <v>0</v>
      </c>
      <c r="S81" s="247">
        <v>2</v>
      </c>
      <c r="T81" s="219">
        <v>3</v>
      </c>
      <c r="U81" s="219">
        <v>3</v>
      </c>
      <c r="V81" s="246">
        <v>2</v>
      </c>
      <c r="W81" s="380">
        <v>0</v>
      </c>
      <c r="X81" s="167">
        <f t="shared" si="7"/>
        <v>10</v>
      </c>
      <c r="Y81" s="167">
        <f t="shared" si="8"/>
        <v>10</v>
      </c>
      <c r="Z81" s="167">
        <f t="shared" si="9"/>
        <v>10</v>
      </c>
      <c r="AA81" s="4"/>
      <c r="AB81" s="4"/>
      <c r="AC81" s="4"/>
      <c r="AR81" s="4"/>
    </row>
    <row r="82" spans="1:44" ht="15" customHeight="1">
      <c r="A82" s="277"/>
      <c r="B82" s="375" t="s">
        <v>706</v>
      </c>
      <c r="C82" s="285" t="s">
        <v>841</v>
      </c>
      <c r="D82" s="381">
        <v>42</v>
      </c>
      <c r="E82" s="379"/>
      <c r="F82" s="219"/>
      <c r="G82" s="219"/>
      <c r="H82" s="219"/>
      <c r="I82" s="380"/>
      <c r="J82" s="379">
        <v>2</v>
      </c>
      <c r="K82" s="219">
        <v>20</v>
      </c>
      <c r="L82" s="219">
        <v>14</v>
      </c>
      <c r="M82" s="219">
        <v>0</v>
      </c>
      <c r="N82" s="380">
        <v>6</v>
      </c>
      <c r="O82" s="379">
        <v>3</v>
      </c>
      <c r="P82" s="380">
        <v>17</v>
      </c>
      <c r="Q82" s="379">
        <v>5</v>
      </c>
      <c r="R82" s="219">
        <v>1</v>
      </c>
      <c r="S82" s="247">
        <v>4</v>
      </c>
      <c r="T82" s="219">
        <v>5</v>
      </c>
      <c r="U82" s="219">
        <v>4</v>
      </c>
      <c r="V82" s="246">
        <v>1</v>
      </c>
      <c r="W82" s="380">
        <v>0</v>
      </c>
      <c r="X82" s="167">
        <f t="shared" si="7"/>
        <v>20</v>
      </c>
      <c r="Y82" s="167">
        <f t="shared" si="8"/>
        <v>20</v>
      </c>
      <c r="Z82" s="167">
        <f t="shared" si="9"/>
        <v>20</v>
      </c>
      <c r="AA82" s="4"/>
      <c r="AB82" s="4"/>
      <c r="AC82" s="4"/>
      <c r="AR82" s="4"/>
    </row>
    <row r="83" spans="1:44" ht="15" customHeight="1">
      <c r="A83" s="277"/>
      <c r="B83" s="375" t="s">
        <v>706</v>
      </c>
      <c r="C83" s="285" t="s">
        <v>842</v>
      </c>
      <c r="D83" s="381">
        <v>18</v>
      </c>
      <c r="E83" s="379"/>
      <c r="F83" s="219"/>
      <c r="G83" s="219"/>
      <c r="H83" s="219"/>
      <c r="I83" s="380"/>
      <c r="J83" s="379">
        <v>1</v>
      </c>
      <c r="K83" s="219">
        <v>10</v>
      </c>
      <c r="L83" s="219">
        <v>10</v>
      </c>
      <c r="M83" s="219">
        <v>0</v>
      </c>
      <c r="N83" s="380">
        <v>0</v>
      </c>
      <c r="O83" s="379">
        <v>2</v>
      </c>
      <c r="P83" s="380">
        <v>8</v>
      </c>
      <c r="Q83" s="379">
        <v>0</v>
      </c>
      <c r="R83" s="219">
        <v>0</v>
      </c>
      <c r="S83" s="247">
        <v>5</v>
      </c>
      <c r="T83" s="219">
        <v>3</v>
      </c>
      <c r="U83" s="219">
        <v>1</v>
      </c>
      <c r="V83" s="246">
        <v>1</v>
      </c>
      <c r="W83" s="380">
        <v>0</v>
      </c>
      <c r="X83" s="167">
        <f t="shared" si="7"/>
        <v>10</v>
      </c>
      <c r="Y83" s="167">
        <f t="shared" si="8"/>
        <v>10</v>
      </c>
      <c r="Z83" s="167">
        <f t="shared" si="9"/>
        <v>10</v>
      </c>
      <c r="AA83" s="4"/>
      <c r="AB83" s="4"/>
      <c r="AC83" s="4"/>
      <c r="AR83" s="4"/>
    </row>
    <row r="84" spans="1:44" ht="15" customHeight="1">
      <c r="A84" s="277"/>
      <c r="B84" s="375" t="s">
        <v>706</v>
      </c>
      <c r="C84" s="285" t="s">
        <v>843</v>
      </c>
      <c r="D84" s="381">
        <v>24</v>
      </c>
      <c r="E84" s="379"/>
      <c r="F84" s="219"/>
      <c r="G84" s="219"/>
      <c r="H84" s="219"/>
      <c r="I84" s="380"/>
      <c r="J84" s="379">
        <v>1</v>
      </c>
      <c r="K84" s="219">
        <v>10</v>
      </c>
      <c r="L84" s="219">
        <v>10</v>
      </c>
      <c r="M84" s="219">
        <v>0</v>
      </c>
      <c r="N84" s="380">
        <v>0</v>
      </c>
      <c r="O84" s="379">
        <v>1</v>
      </c>
      <c r="P84" s="380">
        <v>9</v>
      </c>
      <c r="Q84" s="379">
        <v>5</v>
      </c>
      <c r="R84" s="219">
        <v>1</v>
      </c>
      <c r="S84" s="247">
        <v>2</v>
      </c>
      <c r="T84" s="219">
        <v>0</v>
      </c>
      <c r="U84" s="219">
        <v>2</v>
      </c>
      <c r="V84" s="246">
        <v>0</v>
      </c>
      <c r="W84" s="380">
        <v>0</v>
      </c>
      <c r="X84" s="167">
        <f t="shared" si="7"/>
        <v>10</v>
      </c>
      <c r="Y84" s="167">
        <f t="shared" si="8"/>
        <v>10</v>
      </c>
      <c r="Z84" s="167">
        <f t="shared" si="9"/>
        <v>10</v>
      </c>
      <c r="AA84" s="4"/>
      <c r="AB84" s="4"/>
      <c r="AC84" s="4"/>
      <c r="AR84" s="4"/>
    </row>
    <row r="85" spans="1:44" ht="15" customHeight="1">
      <c r="A85" s="277"/>
      <c r="B85" s="375" t="s">
        <v>706</v>
      </c>
      <c r="C85" s="285" t="s">
        <v>844</v>
      </c>
      <c r="D85" s="381">
        <v>22</v>
      </c>
      <c r="E85" s="379"/>
      <c r="F85" s="219"/>
      <c r="G85" s="219"/>
      <c r="H85" s="219"/>
      <c r="I85" s="380"/>
      <c r="J85" s="379">
        <v>1</v>
      </c>
      <c r="K85" s="219">
        <v>10</v>
      </c>
      <c r="L85" s="219">
        <v>6</v>
      </c>
      <c r="M85" s="219">
        <v>4</v>
      </c>
      <c r="N85" s="380">
        <v>0</v>
      </c>
      <c r="O85" s="379">
        <v>2</v>
      </c>
      <c r="P85" s="380">
        <v>8</v>
      </c>
      <c r="Q85" s="379">
        <v>1</v>
      </c>
      <c r="R85" s="219">
        <v>0</v>
      </c>
      <c r="S85" s="247">
        <v>2</v>
      </c>
      <c r="T85" s="219">
        <v>3</v>
      </c>
      <c r="U85" s="219">
        <v>3</v>
      </c>
      <c r="V85" s="246">
        <v>1</v>
      </c>
      <c r="W85" s="380">
        <v>0</v>
      </c>
      <c r="X85" s="167">
        <f t="shared" si="7"/>
        <v>10</v>
      </c>
      <c r="Y85" s="167">
        <f t="shared" si="8"/>
        <v>10</v>
      </c>
      <c r="Z85" s="167">
        <f t="shared" si="9"/>
        <v>10</v>
      </c>
      <c r="AA85" s="4"/>
      <c r="AB85" s="4"/>
      <c r="AC85" s="4"/>
      <c r="AR85" s="4"/>
    </row>
    <row r="86" spans="1:44" ht="15" customHeight="1">
      <c r="A86" s="277"/>
      <c r="B86" s="375" t="s">
        <v>706</v>
      </c>
      <c r="C86" s="285" t="s">
        <v>845</v>
      </c>
      <c r="D86" s="381">
        <v>75</v>
      </c>
      <c r="E86" s="379"/>
      <c r="F86" s="219"/>
      <c r="G86" s="219"/>
      <c r="H86" s="219"/>
      <c r="I86" s="380"/>
      <c r="J86" s="379">
        <v>3</v>
      </c>
      <c r="K86" s="219">
        <v>33</v>
      </c>
      <c r="L86" s="219">
        <v>26</v>
      </c>
      <c r="M86" s="219">
        <v>0</v>
      </c>
      <c r="N86" s="380">
        <v>7</v>
      </c>
      <c r="O86" s="379">
        <v>5</v>
      </c>
      <c r="P86" s="380">
        <v>28</v>
      </c>
      <c r="Q86" s="379">
        <v>12</v>
      </c>
      <c r="R86" s="219">
        <v>2</v>
      </c>
      <c r="S86" s="247">
        <v>6</v>
      </c>
      <c r="T86" s="219">
        <v>5</v>
      </c>
      <c r="U86" s="219">
        <v>6</v>
      </c>
      <c r="V86" s="246">
        <v>2</v>
      </c>
      <c r="W86" s="380">
        <v>0</v>
      </c>
      <c r="X86" s="167">
        <f t="shared" si="7"/>
        <v>33</v>
      </c>
      <c r="Y86" s="167">
        <f t="shared" si="8"/>
        <v>33</v>
      </c>
      <c r="Z86" s="167">
        <f t="shared" si="9"/>
        <v>33</v>
      </c>
      <c r="AA86" s="4"/>
      <c r="AB86" s="4"/>
      <c r="AC86" s="4"/>
      <c r="AR86" s="4"/>
    </row>
    <row r="87" spans="1:44" ht="15" customHeight="1">
      <c r="A87" s="277"/>
      <c r="B87" s="375" t="s">
        <v>706</v>
      </c>
      <c r="C87" s="285" t="s">
        <v>846</v>
      </c>
      <c r="D87" s="381">
        <v>18</v>
      </c>
      <c r="E87" s="379"/>
      <c r="F87" s="219"/>
      <c r="G87" s="219"/>
      <c r="H87" s="219"/>
      <c r="I87" s="380"/>
      <c r="J87" s="379">
        <v>1</v>
      </c>
      <c r="K87" s="219">
        <v>10</v>
      </c>
      <c r="L87" s="219">
        <v>10</v>
      </c>
      <c r="M87" s="219">
        <v>0</v>
      </c>
      <c r="N87" s="380">
        <v>0</v>
      </c>
      <c r="O87" s="379">
        <v>5</v>
      </c>
      <c r="P87" s="380">
        <v>5</v>
      </c>
      <c r="Q87" s="379">
        <v>3</v>
      </c>
      <c r="R87" s="219">
        <v>0</v>
      </c>
      <c r="S87" s="247">
        <v>3</v>
      </c>
      <c r="T87" s="219">
        <v>2</v>
      </c>
      <c r="U87" s="219">
        <v>2</v>
      </c>
      <c r="V87" s="246">
        <v>0</v>
      </c>
      <c r="W87" s="380">
        <v>0</v>
      </c>
      <c r="X87" s="167">
        <f t="shared" si="7"/>
        <v>10</v>
      </c>
      <c r="Y87" s="167">
        <f t="shared" si="8"/>
        <v>10</v>
      </c>
      <c r="Z87" s="167">
        <f t="shared" si="9"/>
        <v>10</v>
      </c>
      <c r="AA87" s="4"/>
      <c r="AB87" s="4"/>
      <c r="AC87" s="4"/>
      <c r="AR87" s="4"/>
    </row>
    <row r="88" spans="1:44" ht="15" customHeight="1">
      <c r="A88" s="277"/>
      <c r="B88" s="375" t="s">
        <v>706</v>
      </c>
      <c r="C88" s="285" t="s">
        <v>847</v>
      </c>
      <c r="D88" s="381">
        <v>60</v>
      </c>
      <c r="E88" s="379"/>
      <c r="F88" s="219"/>
      <c r="G88" s="219"/>
      <c r="H88" s="219"/>
      <c r="I88" s="380"/>
      <c r="J88" s="379">
        <v>1</v>
      </c>
      <c r="K88" s="219">
        <v>14</v>
      </c>
      <c r="L88" s="219">
        <v>12</v>
      </c>
      <c r="M88" s="219">
        <v>0</v>
      </c>
      <c r="N88" s="380">
        <v>2</v>
      </c>
      <c r="O88" s="379">
        <v>2</v>
      </c>
      <c r="P88" s="380">
        <v>12</v>
      </c>
      <c r="Q88" s="379">
        <v>3</v>
      </c>
      <c r="R88" s="219">
        <v>0</v>
      </c>
      <c r="S88" s="247">
        <v>2</v>
      </c>
      <c r="T88" s="219">
        <v>4</v>
      </c>
      <c r="U88" s="219">
        <v>2</v>
      </c>
      <c r="V88" s="246">
        <v>3</v>
      </c>
      <c r="W88" s="380">
        <v>0</v>
      </c>
      <c r="X88" s="167">
        <f t="shared" si="7"/>
        <v>14</v>
      </c>
      <c r="Y88" s="167">
        <f t="shared" si="8"/>
        <v>14</v>
      </c>
      <c r="Z88" s="167">
        <f t="shared" si="9"/>
        <v>14</v>
      </c>
      <c r="AA88" s="4"/>
      <c r="AB88" s="4"/>
      <c r="AC88" s="4"/>
      <c r="AR88" s="4"/>
    </row>
    <row r="89" spans="1:44" ht="15" customHeight="1">
      <c r="A89" s="277"/>
      <c r="B89" s="375" t="s">
        <v>706</v>
      </c>
      <c r="C89" s="285" t="s">
        <v>848</v>
      </c>
      <c r="D89" s="381">
        <v>60</v>
      </c>
      <c r="E89" s="379"/>
      <c r="F89" s="219"/>
      <c r="G89" s="219"/>
      <c r="H89" s="219"/>
      <c r="I89" s="380"/>
      <c r="J89" s="379">
        <v>1</v>
      </c>
      <c r="K89" s="219">
        <v>19</v>
      </c>
      <c r="L89" s="219">
        <v>0</v>
      </c>
      <c r="M89" s="219">
        <v>0</v>
      </c>
      <c r="N89" s="380">
        <v>0</v>
      </c>
      <c r="O89" s="379">
        <v>2</v>
      </c>
      <c r="P89" s="380">
        <v>17</v>
      </c>
      <c r="Q89" s="379">
        <v>2</v>
      </c>
      <c r="R89" s="219">
        <v>2</v>
      </c>
      <c r="S89" s="247">
        <v>1</v>
      </c>
      <c r="T89" s="219">
        <v>11</v>
      </c>
      <c r="U89" s="219">
        <v>1</v>
      </c>
      <c r="V89" s="246">
        <v>2</v>
      </c>
      <c r="W89" s="380">
        <v>0</v>
      </c>
      <c r="X89" s="167">
        <f t="shared" si="7"/>
        <v>19</v>
      </c>
      <c r="Y89" s="167">
        <f t="shared" si="8"/>
        <v>19</v>
      </c>
      <c r="Z89" s="167">
        <f t="shared" si="9"/>
        <v>19</v>
      </c>
      <c r="AA89" s="4"/>
      <c r="AB89" s="4"/>
      <c r="AC89" s="4"/>
      <c r="AK89" s="81"/>
      <c r="AR89" s="4"/>
    </row>
    <row r="90" spans="1:44" ht="15" customHeight="1">
      <c r="A90" s="277"/>
      <c r="B90" s="375" t="s">
        <v>706</v>
      </c>
      <c r="C90" s="285" t="s">
        <v>849</v>
      </c>
      <c r="D90" s="381">
        <v>24</v>
      </c>
      <c r="E90" s="379"/>
      <c r="F90" s="219"/>
      <c r="G90" s="291"/>
      <c r="H90" s="219"/>
      <c r="I90" s="380"/>
      <c r="J90" s="379">
        <v>1</v>
      </c>
      <c r="K90" s="219">
        <v>10</v>
      </c>
      <c r="L90" s="219">
        <v>10</v>
      </c>
      <c r="M90" s="219">
        <v>0</v>
      </c>
      <c r="N90" s="380">
        <v>0</v>
      </c>
      <c r="O90" s="379">
        <v>1</v>
      </c>
      <c r="P90" s="380">
        <v>9</v>
      </c>
      <c r="Q90" s="379">
        <v>5</v>
      </c>
      <c r="R90" s="219">
        <v>1</v>
      </c>
      <c r="S90" s="247">
        <v>2</v>
      </c>
      <c r="T90" s="219">
        <v>0</v>
      </c>
      <c r="U90" s="219">
        <v>2</v>
      </c>
      <c r="V90" s="246">
        <v>0</v>
      </c>
      <c r="W90" s="380">
        <v>0</v>
      </c>
      <c r="X90" s="167">
        <f t="shared" si="7"/>
        <v>10</v>
      </c>
      <c r="Y90" s="167">
        <f t="shared" si="8"/>
        <v>10</v>
      </c>
      <c r="Z90" s="167">
        <f t="shared" si="9"/>
        <v>10</v>
      </c>
      <c r="AA90" s="4"/>
      <c r="AB90" s="4"/>
      <c r="AC90" s="4"/>
      <c r="AR90" s="4"/>
    </row>
    <row r="91" spans="1:44" ht="15" customHeight="1">
      <c r="A91" s="277"/>
      <c r="B91" s="375" t="s">
        <v>706</v>
      </c>
      <c r="C91" s="285" t="s">
        <v>850</v>
      </c>
      <c r="D91" s="381">
        <v>24</v>
      </c>
      <c r="E91" s="379"/>
      <c r="F91" s="219"/>
      <c r="G91" s="219"/>
      <c r="H91" s="219"/>
      <c r="I91" s="380"/>
      <c r="J91" s="379">
        <v>1</v>
      </c>
      <c r="K91" s="219">
        <v>10</v>
      </c>
      <c r="L91" s="219">
        <v>10</v>
      </c>
      <c r="M91" s="219">
        <v>0</v>
      </c>
      <c r="N91" s="380">
        <v>0</v>
      </c>
      <c r="O91" s="379">
        <v>1</v>
      </c>
      <c r="P91" s="380">
        <v>9</v>
      </c>
      <c r="Q91" s="379">
        <v>5</v>
      </c>
      <c r="R91" s="219">
        <v>1</v>
      </c>
      <c r="S91" s="247">
        <v>2</v>
      </c>
      <c r="T91" s="219">
        <v>0</v>
      </c>
      <c r="U91" s="219">
        <v>2</v>
      </c>
      <c r="V91" s="246">
        <v>0</v>
      </c>
      <c r="W91" s="380">
        <v>0</v>
      </c>
      <c r="X91" s="167">
        <f t="shared" si="7"/>
        <v>10</v>
      </c>
      <c r="Y91" s="167">
        <f t="shared" si="8"/>
        <v>10</v>
      </c>
      <c r="Z91" s="167">
        <f t="shared" si="9"/>
        <v>10</v>
      </c>
      <c r="AA91" s="4"/>
      <c r="AB91" s="4"/>
      <c r="AC91" s="4"/>
      <c r="AR91" s="4"/>
    </row>
    <row r="92" spans="1:44" ht="15" customHeight="1">
      <c r="A92" s="277"/>
      <c r="B92" s="375" t="s">
        <v>706</v>
      </c>
      <c r="C92" s="285" t="s">
        <v>851</v>
      </c>
      <c r="D92" s="381">
        <v>35</v>
      </c>
      <c r="E92" s="379"/>
      <c r="F92" s="219"/>
      <c r="G92" s="219"/>
      <c r="H92" s="219"/>
      <c r="I92" s="380"/>
      <c r="J92" s="379">
        <v>2</v>
      </c>
      <c r="K92" s="219">
        <v>20</v>
      </c>
      <c r="L92" s="219">
        <v>19</v>
      </c>
      <c r="M92" s="219">
        <v>1</v>
      </c>
      <c r="N92" s="380">
        <v>0</v>
      </c>
      <c r="O92" s="379">
        <v>4</v>
      </c>
      <c r="P92" s="380">
        <v>16</v>
      </c>
      <c r="Q92" s="379">
        <v>3</v>
      </c>
      <c r="R92" s="219">
        <v>0</v>
      </c>
      <c r="S92" s="247">
        <v>6</v>
      </c>
      <c r="T92" s="219">
        <v>6</v>
      </c>
      <c r="U92" s="219">
        <v>2</v>
      </c>
      <c r="V92" s="246">
        <v>3</v>
      </c>
      <c r="W92" s="380">
        <v>0</v>
      </c>
      <c r="X92" s="167">
        <f t="shared" si="7"/>
        <v>20</v>
      </c>
      <c r="Y92" s="167">
        <f t="shared" si="8"/>
        <v>20</v>
      </c>
      <c r="Z92" s="167">
        <f t="shared" si="9"/>
        <v>20</v>
      </c>
      <c r="AA92" s="4"/>
      <c r="AB92" s="4"/>
      <c r="AC92" s="4"/>
      <c r="AR92" s="4"/>
    </row>
    <row r="93" spans="1:44" ht="15" customHeight="1">
      <c r="A93" s="277"/>
      <c r="B93" s="375" t="s">
        <v>408</v>
      </c>
      <c r="C93" s="285" t="s">
        <v>852</v>
      </c>
      <c r="D93" s="381">
        <v>36</v>
      </c>
      <c r="E93" s="379"/>
      <c r="F93" s="219"/>
      <c r="G93" s="219"/>
      <c r="H93" s="219"/>
      <c r="I93" s="380"/>
      <c r="J93" s="379">
        <v>2</v>
      </c>
      <c r="K93" s="219">
        <v>23</v>
      </c>
      <c r="L93" s="219">
        <v>13</v>
      </c>
      <c r="M93" s="219">
        <v>10</v>
      </c>
      <c r="N93" s="380">
        <v>0</v>
      </c>
      <c r="O93" s="379">
        <v>2</v>
      </c>
      <c r="P93" s="380">
        <v>21</v>
      </c>
      <c r="Q93" s="379">
        <v>3</v>
      </c>
      <c r="R93" s="219">
        <v>1</v>
      </c>
      <c r="S93" s="247">
        <v>2</v>
      </c>
      <c r="T93" s="219">
        <v>2</v>
      </c>
      <c r="U93" s="219">
        <v>13</v>
      </c>
      <c r="V93" s="246">
        <v>2</v>
      </c>
      <c r="W93" s="380">
        <v>0</v>
      </c>
      <c r="X93" s="167">
        <f t="shared" si="7"/>
        <v>23</v>
      </c>
      <c r="Y93" s="167">
        <f t="shared" si="8"/>
        <v>23</v>
      </c>
      <c r="Z93" s="167">
        <f t="shared" si="9"/>
        <v>23</v>
      </c>
      <c r="AA93" s="4"/>
      <c r="AB93" s="4"/>
      <c r="AC93" s="4"/>
      <c r="AR93" s="4"/>
    </row>
    <row r="94" spans="1:44" ht="15" customHeight="1">
      <c r="A94" s="277"/>
      <c r="B94" s="375" t="s">
        <v>408</v>
      </c>
      <c r="C94" s="285" t="s">
        <v>678</v>
      </c>
      <c r="D94" s="381">
        <v>24</v>
      </c>
      <c r="E94" s="379"/>
      <c r="F94" s="219"/>
      <c r="G94" s="219"/>
      <c r="H94" s="219"/>
      <c r="I94" s="380"/>
      <c r="J94" s="379">
        <v>1</v>
      </c>
      <c r="K94" s="219">
        <v>16</v>
      </c>
      <c r="L94" s="219">
        <v>14</v>
      </c>
      <c r="M94" s="219">
        <v>2</v>
      </c>
      <c r="N94" s="380">
        <v>0</v>
      </c>
      <c r="O94" s="379">
        <v>2</v>
      </c>
      <c r="P94" s="380">
        <v>14</v>
      </c>
      <c r="Q94" s="379">
        <v>1</v>
      </c>
      <c r="R94" s="219">
        <v>0</v>
      </c>
      <c r="S94" s="247">
        <v>0</v>
      </c>
      <c r="T94" s="219">
        <v>3</v>
      </c>
      <c r="U94" s="219">
        <v>11</v>
      </c>
      <c r="V94" s="246">
        <v>0</v>
      </c>
      <c r="W94" s="380">
        <v>1</v>
      </c>
      <c r="X94" s="167">
        <f t="shared" si="7"/>
        <v>16</v>
      </c>
      <c r="Y94" s="167">
        <f t="shared" si="8"/>
        <v>16</v>
      </c>
      <c r="Z94" s="167">
        <f t="shared" si="9"/>
        <v>16</v>
      </c>
      <c r="AA94" s="4"/>
      <c r="AB94" s="4"/>
      <c r="AC94" s="4"/>
      <c r="AR94" s="4"/>
    </row>
    <row r="95" spans="1:44" ht="15" customHeight="1">
      <c r="A95" s="277"/>
      <c r="B95" s="375" t="s">
        <v>408</v>
      </c>
      <c r="C95" s="285" t="s">
        <v>853</v>
      </c>
      <c r="D95" s="381">
        <v>72</v>
      </c>
      <c r="E95" s="379"/>
      <c r="F95" s="219"/>
      <c r="G95" s="219"/>
      <c r="H95" s="219"/>
      <c r="I95" s="380"/>
      <c r="J95" s="379">
        <v>3</v>
      </c>
      <c r="K95" s="219">
        <v>54</v>
      </c>
      <c r="L95" s="219">
        <v>43</v>
      </c>
      <c r="M95" s="219">
        <v>11</v>
      </c>
      <c r="N95" s="380">
        <v>0</v>
      </c>
      <c r="O95" s="379">
        <v>3</v>
      </c>
      <c r="P95" s="380">
        <v>51</v>
      </c>
      <c r="Q95" s="379">
        <v>3</v>
      </c>
      <c r="R95" s="219">
        <v>4</v>
      </c>
      <c r="S95" s="247">
        <v>3</v>
      </c>
      <c r="T95" s="219">
        <v>14</v>
      </c>
      <c r="U95" s="219">
        <v>23</v>
      </c>
      <c r="V95" s="246">
        <v>7</v>
      </c>
      <c r="W95" s="380">
        <v>0</v>
      </c>
      <c r="X95" s="167">
        <f t="shared" si="7"/>
        <v>54</v>
      </c>
      <c r="Y95" s="167">
        <f t="shared" si="8"/>
        <v>54</v>
      </c>
      <c r="Z95" s="167">
        <f t="shared" si="9"/>
        <v>54</v>
      </c>
      <c r="AA95" s="4"/>
      <c r="AB95" s="4"/>
      <c r="AC95" s="4"/>
      <c r="AR95" s="4"/>
    </row>
    <row r="96" spans="1:44" ht="15" customHeight="1">
      <c r="A96" s="292"/>
      <c r="B96" s="375" t="s">
        <v>408</v>
      </c>
      <c r="C96" s="285" t="s">
        <v>854</v>
      </c>
      <c r="D96" s="381">
        <v>75</v>
      </c>
      <c r="E96" s="379"/>
      <c r="F96" s="219"/>
      <c r="G96" s="219"/>
      <c r="H96" s="219"/>
      <c r="I96" s="380"/>
      <c r="J96" s="379">
        <v>3</v>
      </c>
      <c r="K96" s="219">
        <v>38</v>
      </c>
      <c r="L96" s="219">
        <v>20</v>
      </c>
      <c r="M96" s="219">
        <v>18</v>
      </c>
      <c r="N96" s="380">
        <v>0</v>
      </c>
      <c r="O96" s="379">
        <v>2</v>
      </c>
      <c r="P96" s="380">
        <v>36</v>
      </c>
      <c r="Q96" s="379">
        <v>2</v>
      </c>
      <c r="R96" s="219">
        <v>0</v>
      </c>
      <c r="S96" s="247">
        <v>3</v>
      </c>
      <c r="T96" s="219">
        <v>12</v>
      </c>
      <c r="U96" s="219">
        <v>18</v>
      </c>
      <c r="V96" s="246">
        <v>3</v>
      </c>
      <c r="W96" s="380">
        <v>0</v>
      </c>
      <c r="X96" s="167">
        <f t="shared" si="7"/>
        <v>38</v>
      </c>
      <c r="Y96" s="167">
        <f t="shared" si="8"/>
        <v>38</v>
      </c>
      <c r="Z96" s="167">
        <f t="shared" si="9"/>
        <v>38</v>
      </c>
      <c r="AA96" s="4"/>
      <c r="AB96" s="4"/>
      <c r="AC96" s="4"/>
      <c r="AR96" s="4"/>
    </row>
    <row r="97" spans="1:46" ht="15" customHeight="1">
      <c r="A97" s="292"/>
      <c r="B97" s="375" t="s">
        <v>408</v>
      </c>
      <c r="C97" s="285" t="s">
        <v>679</v>
      </c>
      <c r="D97" s="381">
        <v>66</v>
      </c>
      <c r="E97" s="379"/>
      <c r="F97" s="219"/>
      <c r="G97" s="219"/>
      <c r="H97" s="219"/>
      <c r="I97" s="380"/>
      <c r="J97" s="379">
        <v>3</v>
      </c>
      <c r="K97" s="219">
        <v>38</v>
      </c>
      <c r="L97" s="219">
        <v>35</v>
      </c>
      <c r="M97" s="219">
        <v>1</v>
      </c>
      <c r="N97" s="380">
        <v>2</v>
      </c>
      <c r="O97" s="379">
        <v>3</v>
      </c>
      <c r="P97" s="380">
        <v>35</v>
      </c>
      <c r="Q97" s="379">
        <v>5</v>
      </c>
      <c r="R97" s="219">
        <v>2</v>
      </c>
      <c r="S97" s="247">
        <v>2</v>
      </c>
      <c r="T97" s="219">
        <v>14</v>
      </c>
      <c r="U97" s="219">
        <v>12</v>
      </c>
      <c r="V97" s="246">
        <v>3</v>
      </c>
      <c r="W97" s="380">
        <v>0</v>
      </c>
      <c r="X97" s="167">
        <f t="shared" si="7"/>
        <v>38</v>
      </c>
      <c r="Y97" s="167">
        <f t="shared" si="8"/>
        <v>38</v>
      </c>
      <c r="Z97" s="167">
        <f t="shared" si="9"/>
        <v>38</v>
      </c>
      <c r="AA97" s="4"/>
      <c r="AB97" s="4"/>
      <c r="AC97" s="4"/>
      <c r="AR97" s="4"/>
    </row>
    <row r="98" spans="1:46" ht="15" customHeight="1">
      <c r="A98" s="292"/>
      <c r="B98" s="375" t="s">
        <v>408</v>
      </c>
      <c r="C98" s="285" t="s">
        <v>855</v>
      </c>
      <c r="D98" s="381">
        <v>60</v>
      </c>
      <c r="E98" s="379"/>
      <c r="F98" s="219"/>
      <c r="G98" s="219"/>
      <c r="H98" s="219"/>
      <c r="I98" s="380"/>
      <c r="J98" s="379">
        <v>3</v>
      </c>
      <c r="K98" s="219">
        <v>39</v>
      </c>
      <c r="L98" s="219">
        <v>34</v>
      </c>
      <c r="M98" s="219">
        <v>3</v>
      </c>
      <c r="N98" s="380">
        <v>2</v>
      </c>
      <c r="O98" s="379">
        <v>3</v>
      </c>
      <c r="P98" s="380">
        <v>36</v>
      </c>
      <c r="Q98" s="379">
        <v>6</v>
      </c>
      <c r="R98" s="219">
        <v>4</v>
      </c>
      <c r="S98" s="247">
        <v>4</v>
      </c>
      <c r="T98" s="219">
        <v>8</v>
      </c>
      <c r="U98" s="219">
        <v>11</v>
      </c>
      <c r="V98" s="246">
        <v>5</v>
      </c>
      <c r="W98" s="380">
        <v>1</v>
      </c>
      <c r="X98" s="167">
        <f t="shared" si="7"/>
        <v>39</v>
      </c>
      <c r="Y98" s="167">
        <f t="shared" si="8"/>
        <v>39</v>
      </c>
      <c r="Z98" s="167">
        <f t="shared" si="9"/>
        <v>39</v>
      </c>
      <c r="AA98" s="4"/>
      <c r="AB98" s="4"/>
      <c r="AC98" s="4"/>
      <c r="AR98" s="4"/>
    </row>
    <row r="99" spans="1:46" ht="15" customHeight="1">
      <c r="A99" s="292"/>
      <c r="B99" s="375" t="s">
        <v>408</v>
      </c>
      <c r="C99" s="285" t="s">
        <v>681</v>
      </c>
      <c r="D99" s="381">
        <v>18</v>
      </c>
      <c r="E99" s="379"/>
      <c r="F99" s="219"/>
      <c r="G99" s="219"/>
      <c r="H99" s="219"/>
      <c r="I99" s="380"/>
      <c r="J99" s="379">
        <v>1</v>
      </c>
      <c r="K99" s="219">
        <v>22</v>
      </c>
      <c r="L99" s="219">
        <v>19</v>
      </c>
      <c r="M99" s="219">
        <v>0</v>
      </c>
      <c r="N99" s="380">
        <v>3</v>
      </c>
      <c r="O99" s="379">
        <v>0</v>
      </c>
      <c r="P99" s="380">
        <v>22</v>
      </c>
      <c r="Q99" s="379">
        <v>3</v>
      </c>
      <c r="R99" s="219">
        <v>1</v>
      </c>
      <c r="S99" s="247">
        <v>2</v>
      </c>
      <c r="T99" s="219">
        <v>5</v>
      </c>
      <c r="U99" s="219">
        <v>7</v>
      </c>
      <c r="V99" s="246">
        <v>4</v>
      </c>
      <c r="W99" s="380">
        <v>0</v>
      </c>
      <c r="X99" s="167">
        <f t="shared" si="7"/>
        <v>22</v>
      </c>
      <c r="Y99" s="167">
        <f t="shared" si="8"/>
        <v>22</v>
      </c>
      <c r="Z99" s="167">
        <f t="shared" si="9"/>
        <v>22</v>
      </c>
      <c r="AA99" s="4"/>
      <c r="AB99" s="4"/>
      <c r="AC99" s="4"/>
      <c r="AR99" s="4"/>
    </row>
    <row r="100" spans="1:46" ht="15" customHeight="1">
      <c r="A100" s="292"/>
      <c r="B100" s="375" t="s">
        <v>408</v>
      </c>
      <c r="C100" s="285" t="s">
        <v>856</v>
      </c>
      <c r="D100" s="381">
        <v>18</v>
      </c>
      <c r="E100" s="379"/>
      <c r="F100" s="219"/>
      <c r="G100" s="219"/>
      <c r="H100" s="219"/>
      <c r="I100" s="380"/>
      <c r="J100" s="379">
        <v>1</v>
      </c>
      <c r="K100" s="219">
        <v>10</v>
      </c>
      <c r="L100" s="219">
        <v>4</v>
      </c>
      <c r="M100" s="219">
        <v>6</v>
      </c>
      <c r="N100" s="380">
        <v>0</v>
      </c>
      <c r="O100" s="379">
        <v>5</v>
      </c>
      <c r="P100" s="380">
        <v>5</v>
      </c>
      <c r="Q100" s="379">
        <v>1</v>
      </c>
      <c r="R100" s="219">
        <v>2</v>
      </c>
      <c r="S100" s="247">
        <v>1</v>
      </c>
      <c r="T100" s="219">
        <v>0</v>
      </c>
      <c r="U100" s="219">
        <v>3</v>
      </c>
      <c r="V100" s="246">
        <v>2</v>
      </c>
      <c r="W100" s="380">
        <v>1</v>
      </c>
      <c r="X100" s="167">
        <f t="shared" si="7"/>
        <v>10</v>
      </c>
      <c r="Y100" s="167">
        <f t="shared" si="8"/>
        <v>10</v>
      </c>
      <c r="Z100" s="167">
        <f t="shared" si="9"/>
        <v>10</v>
      </c>
      <c r="AA100" s="4"/>
      <c r="AB100" s="4"/>
      <c r="AC100" s="4"/>
      <c r="AR100" s="4"/>
    </row>
    <row r="101" spans="1:46" ht="15" customHeight="1">
      <c r="A101" s="292"/>
      <c r="B101" s="375" t="s">
        <v>408</v>
      </c>
      <c r="C101" s="285" t="s">
        <v>857</v>
      </c>
      <c r="D101" s="381">
        <v>90</v>
      </c>
      <c r="E101" s="379"/>
      <c r="F101" s="219"/>
      <c r="G101" s="219"/>
      <c r="H101" s="219"/>
      <c r="I101" s="380"/>
      <c r="J101" s="379">
        <v>4</v>
      </c>
      <c r="K101" s="219">
        <v>79</v>
      </c>
      <c r="L101" s="219">
        <v>61</v>
      </c>
      <c r="M101" s="219">
        <v>15</v>
      </c>
      <c r="N101" s="380">
        <v>3</v>
      </c>
      <c r="O101" s="379">
        <v>4</v>
      </c>
      <c r="P101" s="380">
        <v>75</v>
      </c>
      <c r="Q101" s="379">
        <v>4</v>
      </c>
      <c r="R101" s="219">
        <v>12</v>
      </c>
      <c r="S101" s="247">
        <v>5</v>
      </c>
      <c r="T101" s="219">
        <v>20</v>
      </c>
      <c r="U101" s="219">
        <v>27</v>
      </c>
      <c r="V101" s="246">
        <v>10</v>
      </c>
      <c r="W101" s="380">
        <v>1</v>
      </c>
      <c r="X101" s="167">
        <f t="shared" si="7"/>
        <v>79</v>
      </c>
      <c r="Y101" s="167">
        <f t="shared" si="8"/>
        <v>79</v>
      </c>
      <c r="Z101" s="167">
        <f t="shared" si="9"/>
        <v>79</v>
      </c>
      <c r="AA101" s="4"/>
      <c r="AB101" s="4"/>
      <c r="AC101" s="4"/>
      <c r="AR101" s="4"/>
    </row>
    <row r="102" spans="1:46" ht="15" customHeight="1">
      <c r="A102" s="277"/>
      <c r="B102" s="375" t="s">
        <v>408</v>
      </c>
      <c r="C102" s="285" t="s">
        <v>741</v>
      </c>
      <c r="D102" s="376">
        <v>24</v>
      </c>
      <c r="E102" s="377"/>
      <c r="F102" s="243"/>
      <c r="G102" s="243"/>
      <c r="H102" s="243"/>
      <c r="I102" s="378"/>
      <c r="J102" s="377">
        <v>1</v>
      </c>
      <c r="K102" s="243">
        <v>15</v>
      </c>
      <c r="L102" s="243">
        <v>13</v>
      </c>
      <c r="M102" s="243">
        <v>2</v>
      </c>
      <c r="N102" s="378">
        <v>0</v>
      </c>
      <c r="O102" s="377">
        <v>1</v>
      </c>
      <c r="P102" s="378">
        <v>14</v>
      </c>
      <c r="Q102" s="379">
        <v>2</v>
      </c>
      <c r="R102" s="219">
        <v>0</v>
      </c>
      <c r="S102" s="247">
        <v>2</v>
      </c>
      <c r="T102" s="219">
        <v>5</v>
      </c>
      <c r="U102" s="219">
        <v>5</v>
      </c>
      <c r="V102" s="246">
        <v>1</v>
      </c>
      <c r="W102" s="380">
        <v>0</v>
      </c>
      <c r="X102" s="167">
        <f t="shared" si="7"/>
        <v>15</v>
      </c>
      <c r="Y102" s="167">
        <f t="shared" si="8"/>
        <v>15</v>
      </c>
      <c r="Z102" s="167">
        <f t="shared" si="9"/>
        <v>15</v>
      </c>
      <c r="AA102" s="4"/>
      <c r="AT102" s="4"/>
    </row>
    <row r="103" spans="1:46" ht="15" customHeight="1">
      <c r="A103" s="277"/>
      <c r="B103" s="375" t="s">
        <v>357</v>
      </c>
      <c r="C103" s="285" t="s">
        <v>685</v>
      </c>
      <c r="D103" s="376">
        <v>42</v>
      </c>
      <c r="E103" s="377"/>
      <c r="F103" s="243"/>
      <c r="G103" s="243"/>
      <c r="H103" s="243"/>
      <c r="I103" s="378"/>
      <c r="J103" s="377">
        <v>2</v>
      </c>
      <c r="K103" s="243">
        <v>22</v>
      </c>
      <c r="L103" s="243">
        <v>20</v>
      </c>
      <c r="M103" s="243">
        <v>2</v>
      </c>
      <c r="N103" s="378">
        <v>0</v>
      </c>
      <c r="O103" s="377">
        <v>0</v>
      </c>
      <c r="P103" s="378">
        <v>22</v>
      </c>
      <c r="Q103" s="379">
        <v>0</v>
      </c>
      <c r="R103" s="219">
        <v>1</v>
      </c>
      <c r="S103" s="247">
        <v>4</v>
      </c>
      <c r="T103" s="219">
        <v>9</v>
      </c>
      <c r="U103" s="219">
        <v>6</v>
      </c>
      <c r="V103" s="246">
        <v>2</v>
      </c>
      <c r="W103" s="380">
        <v>0</v>
      </c>
      <c r="X103" s="167">
        <f t="shared" si="7"/>
        <v>22</v>
      </c>
      <c r="Y103" s="167">
        <f t="shared" si="8"/>
        <v>22</v>
      </c>
      <c r="Z103" s="167">
        <f t="shared" si="9"/>
        <v>22</v>
      </c>
      <c r="AA103" s="4"/>
      <c r="AT103" s="4"/>
    </row>
    <row r="104" spans="1:46" ht="15" customHeight="1">
      <c r="A104" s="277"/>
      <c r="B104" s="375" t="s">
        <v>357</v>
      </c>
      <c r="C104" s="285" t="s">
        <v>684</v>
      </c>
      <c r="D104" s="376">
        <v>18</v>
      </c>
      <c r="E104" s="377"/>
      <c r="F104" s="243"/>
      <c r="G104" s="243"/>
      <c r="H104" s="243"/>
      <c r="I104" s="378"/>
      <c r="J104" s="377">
        <v>1</v>
      </c>
      <c r="K104" s="243">
        <v>10</v>
      </c>
      <c r="L104" s="243">
        <v>9</v>
      </c>
      <c r="M104" s="243">
        <v>1</v>
      </c>
      <c r="N104" s="378">
        <v>0</v>
      </c>
      <c r="O104" s="377">
        <v>0</v>
      </c>
      <c r="P104" s="378">
        <v>10</v>
      </c>
      <c r="Q104" s="379">
        <v>0</v>
      </c>
      <c r="R104" s="219">
        <v>1</v>
      </c>
      <c r="S104" s="247">
        <v>3</v>
      </c>
      <c r="T104" s="219">
        <v>4</v>
      </c>
      <c r="U104" s="219">
        <v>2</v>
      </c>
      <c r="V104" s="246">
        <v>0</v>
      </c>
      <c r="W104" s="380">
        <v>0</v>
      </c>
      <c r="X104" s="167">
        <f t="shared" si="7"/>
        <v>10</v>
      </c>
      <c r="Y104" s="167">
        <f t="shared" si="8"/>
        <v>10</v>
      </c>
      <c r="Z104" s="167">
        <f t="shared" si="9"/>
        <v>10</v>
      </c>
      <c r="AA104" s="4"/>
      <c r="AT104" s="4"/>
    </row>
    <row r="105" spans="1:46" ht="15" customHeight="1">
      <c r="A105" s="277"/>
      <c r="B105" s="375" t="s">
        <v>357</v>
      </c>
      <c r="C105" s="285" t="s">
        <v>742</v>
      </c>
      <c r="D105" s="376">
        <v>66</v>
      </c>
      <c r="E105" s="377"/>
      <c r="F105" s="243"/>
      <c r="G105" s="243"/>
      <c r="H105" s="243"/>
      <c r="I105" s="378"/>
      <c r="J105" s="377">
        <v>3</v>
      </c>
      <c r="K105" s="243">
        <v>30</v>
      </c>
      <c r="L105" s="243">
        <v>17</v>
      </c>
      <c r="M105" s="243">
        <v>0</v>
      </c>
      <c r="N105" s="378">
        <v>13</v>
      </c>
      <c r="O105" s="377">
        <v>0</v>
      </c>
      <c r="P105" s="378">
        <v>30</v>
      </c>
      <c r="Q105" s="379">
        <v>0</v>
      </c>
      <c r="R105" s="219">
        <v>1</v>
      </c>
      <c r="S105" s="247">
        <v>1</v>
      </c>
      <c r="T105" s="219">
        <v>13</v>
      </c>
      <c r="U105" s="219">
        <v>8</v>
      </c>
      <c r="V105" s="246">
        <v>5</v>
      </c>
      <c r="W105" s="380">
        <v>2</v>
      </c>
      <c r="X105" s="167">
        <f t="shared" si="7"/>
        <v>30</v>
      </c>
      <c r="Y105" s="167">
        <f t="shared" si="8"/>
        <v>30</v>
      </c>
      <c r="Z105" s="167">
        <f t="shared" si="9"/>
        <v>30</v>
      </c>
      <c r="AA105" s="4"/>
      <c r="AT105" s="4"/>
    </row>
    <row r="106" spans="1:46" ht="15" customHeight="1">
      <c r="A106" s="277"/>
      <c r="B106" s="375" t="s">
        <v>357</v>
      </c>
      <c r="C106" s="285" t="s">
        <v>858</v>
      </c>
      <c r="D106" s="376">
        <v>66</v>
      </c>
      <c r="E106" s="377"/>
      <c r="F106" s="243"/>
      <c r="G106" s="243"/>
      <c r="H106" s="243"/>
      <c r="I106" s="378"/>
      <c r="J106" s="377">
        <v>3</v>
      </c>
      <c r="K106" s="243">
        <v>33</v>
      </c>
      <c r="L106" s="243">
        <v>22</v>
      </c>
      <c r="M106" s="243">
        <v>0</v>
      </c>
      <c r="N106" s="378">
        <v>11</v>
      </c>
      <c r="O106" s="377">
        <v>0</v>
      </c>
      <c r="P106" s="378">
        <v>33</v>
      </c>
      <c r="Q106" s="379">
        <v>1</v>
      </c>
      <c r="R106" s="219">
        <v>0</v>
      </c>
      <c r="S106" s="247">
        <v>3</v>
      </c>
      <c r="T106" s="219">
        <v>14</v>
      </c>
      <c r="U106" s="219">
        <v>7</v>
      </c>
      <c r="V106" s="246">
        <v>5</v>
      </c>
      <c r="W106" s="380">
        <v>3</v>
      </c>
      <c r="X106" s="167">
        <f t="shared" si="7"/>
        <v>33</v>
      </c>
      <c r="Y106" s="167">
        <f t="shared" si="8"/>
        <v>33</v>
      </c>
      <c r="Z106" s="167">
        <f t="shared" si="9"/>
        <v>33</v>
      </c>
      <c r="AA106" s="4"/>
      <c r="AT106" s="4"/>
    </row>
    <row r="107" spans="1:46" ht="15" customHeight="1">
      <c r="A107" s="277"/>
      <c r="B107" s="375" t="s">
        <v>357</v>
      </c>
      <c r="C107" s="285" t="s">
        <v>859</v>
      </c>
      <c r="D107" s="376">
        <v>87</v>
      </c>
      <c r="E107" s="377"/>
      <c r="F107" s="243"/>
      <c r="G107" s="243"/>
      <c r="H107" s="243"/>
      <c r="I107" s="378"/>
      <c r="J107" s="377">
        <v>4</v>
      </c>
      <c r="K107" s="243">
        <v>44</v>
      </c>
      <c r="L107" s="243">
        <v>36</v>
      </c>
      <c r="M107" s="243">
        <v>4</v>
      </c>
      <c r="N107" s="378">
        <v>4</v>
      </c>
      <c r="O107" s="377">
        <v>0</v>
      </c>
      <c r="P107" s="378">
        <v>44</v>
      </c>
      <c r="Q107" s="379">
        <v>0</v>
      </c>
      <c r="R107" s="219">
        <v>1</v>
      </c>
      <c r="S107" s="247">
        <v>7</v>
      </c>
      <c r="T107" s="219">
        <v>13</v>
      </c>
      <c r="U107" s="219">
        <v>18</v>
      </c>
      <c r="V107" s="246">
        <v>5</v>
      </c>
      <c r="W107" s="380">
        <v>0</v>
      </c>
      <c r="X107" s="167">
        <f t="shared" si="7"/>
        <v>44</v>
      </c>
      <c r="Y107" s="167">
        <f t="shared" si="8"/>
        <v>44</v>
      </c>
      <c r="Z107" s="167">
        <f t="shared" si="9"/>
        <v>44</v>
      </c>
      <c r="AA107" s="4"/>
      <c r="AT107" s="4"/>
    </row>
    <row r="108" spans="1:46" ht="15" customHeight="1">
      <c r="A108" s="277"/>
      <c r="B108" s="375" t="s">
        <v>357</v>
      </c>
      <c r="C108" s="285" t="s">
        <v>860</v>
      </c>
      <c r="D108" s="381">
        <v>108</v>
      </c>
      <c r="E108" s="379"/>
      <c r="F108" s="219"/>
      <c r="G108" s="219"/>
      <c r="H108" s="219"/>
      <c r="I108" s="380"/>
      <c r="J108" s="379">
        <v>5</v>
      </c>
      <c r="K108" s="219">
        <v>51</v>
      </c>
      <c r="L108" s="219">
        <v>37</v>
      </c>
      <c r="M108" s="219">
        <v>2</v>
      </c>
      <c r="N108" s="380">
        <v>12</v>
      </c>
      <c r="O108" s="379">
        <v>0</v>
      </c>
      <c r="P108" s="380">
        <v>51</v>
      </c>
      <c r="Q108" s="379">
        <v>0</v>
      </c>
      <c r="R108" s="219">
        <v>5</v>
      </c>
      <c r="S108" s="247">
        <v>7</v>
      </c>
      <c r="T108" s="219">
        <v>14</v>
      </c>
      <c r="U108" s="219">
        <v>12</v>
      </c>
      <c r="V108" s="246">
        <v>10</v>
      </c>
      <c r="W108" s="380">
        <v>3</v>
      </c>
      <c r="X108" s="167">
        <f t="shared" ref="X108:X114" si="10">SUM(F108,K108)</f>
        <v>51</v>
      </c>
      <c r="Y108" s="167">
        <f t="shared" ref="Y108:Y114" si="11">SUM(O108:P108)</f>
        <v>51</v>
      </c>
      <c r="Z108" s="167">
        <f t="shared" ref="Z108:Z114" si="12">SUM(Q108:W108)</f>
        <v>51</v>
      </c>
      <c r="AA108" s="4"/>
      <c r="AT108" s="4"/>
    </row>
    <row r="109" spans="1:46" ht="15" customHeight="1">
      <c r="A109" s="277"/>
      <c r="B109" s="375" t="s">
        <v>357</v>
      </c>
      <c r="C109" s="285" t="s">
        <v>861</v>
      </c>
      <c r="D109" s="381">
        <v>90</v>
      </c>
      <c r="E109" s="379"/>
      <c r="F109" s="219"/>
      <c r="G109" s="219"/>
      <c r="H109" s="219"/>
      <c r="I109" s="380"/>
      <c r="J109" s="379">
        <v>4</v>
      </c>
      <c r="K109" s="219">
        <v>41</v>
      </c>
      <c r="L109" s="219">
        <v>30</v>
      </c>
      <c r="M109" s="219">
        <v>0</v>
      </c>
      <c r="N109" s="380">
        <v>11</v>
      </c>
      <c r="O109" s="379">
        <v>0</v>
      </c>
      <c r="P109" s="380">
        <v>41</v>
      </c>
      <c r="Q109" s="379">
        <v>0</v>
      </c>
      <c r="R109" s="219">
        <v>1</v>
      </c>
      <c r="S109" s="247">
        <v>5</v>
      </c>
      <c r="T109" s="219">
        <v>14</v>
      </c>
      <c r="U109" s="219">
        <v>14</v>
      </c>
      <c r="V109" s="246">
        <v>6</v>
      </c>
      <c r="W109" s="380">
        <v>1</v>
      </c>
      <c r="X109" s="167">
        <f t="shared" si="10"/>
        <v>41</v>
      </c>
      <c r="Y109" s="167">
        <f t="shared" si="11"/>
        <v>41</v>
      </c>
      <c r="Z109" s="167">
        <f t="shared" si="12"/>
        <v>41</v>
      </c>
      <c r="AA109" s="4"/>
      <c r="AT109" s="4"/>
    </row>
    <row r="110" spans="1:46" ht="15" customHeight="1">
      <c r="A110" s="277"/>
      <c r="B110" s="375" t="s">
        <v>357</v>
      </c>
      <c r="C110" s="285" t="s">
        <v>862</v>
      </c>
      <c r="D110" s="381">
        <v>45</v>
      </c>
      <c r="E110" s="379"/>
      <c r="F110" s="219"/>
      <c r="G110" s="219"/>
      <c r="H110" s="219"/>
      <c r="I110" s="380"/>
      <c r="J110" s="379">
        <v>2</v>
      </c>
      <c r="K110" s="219">
        <v>20</v>
      </c>
      <c r="L110" s="219">
        <v>19</v>
      </c>
      <c r="M110" s="219">
        <v>1</v>
      </c>
      <c r="N110" s="380">
        <v>0</v>
      </c>
      <c r="O110" s="379">
        <v>0</v>
      </c>
      <c r="P110" s="380">
        <v>20</v>
      </c>
      <c r="Q110" s="379">
        <v>0</v>
      </c>
      <c r="R110" s="219">
        <v>2</v>
      </c>
      <c r="S110" s="247">
        <v>4</v>
      </c>
      <c r="T110" s="219">
        <v>7</v>
      </c>
      <c r="U110" s="219">
        <v>4</v>
      </c>
      <c r="V110" s="246">
        <v>3</v>
      </c>
      <c r="W110" s="380">
        <v>0</v>
      </c>
      <c r="X110" s="167">
        <f t="shared" si="10"/>
        <v>20</v>
      </c>
      <c r="Y110" s="167">
        <f t="shared" si="11"/>
        <v>20</v>
      </c>
      <c r="Z110" s="167">
        <f t="shared" si="12"/>
        <v>20</v>
      </c>
      <c r="AA110" s="4"/>
      <c r="AB110" s="4"/>
      <c r="AC110" s="4"/>
      <c r="AR110" s="4"/>
    </row>
    <row r="111" spans="1:46" ht="15" customHeight="1">
      <c r="A111" s="277"/>
      <c r="B111" s="284"/>
      <c r="C111" s="285"/>
      <c r="D111" s="288"/>
      <c r="E111" s="218"/>
      <c r="F111" s="219"/>
      <c r="G111" s="219"/>
      <c r="H111" s="219"/>
      <c r="I111" s="220"/>
      <c r="J111" s="218"/>
      <c r="K111" s="219"/>
      <c r="L111" s="219"/>
      <c r="M111" s="219"/>
      <c r="N111" s="220"/>
      <c r="O111" s="218"/>
      <c r="P111" s="220"/>
      <c r="Q111" s="218"/>
      <c r="R111" s="219"/>
      <c r="S111" s="247"/>
      <c r="T111" s="219"/>
      <c r="U111" s="219"/>
      <c r="V111" s="246"/>
      <c r="W111" s="220"/>
      <c r="X111" s="167">
        <f t="shared" si="10"/>
        <v>0</v>
      </c>
      <c r="Y111" s="167">
        <f t="shared" si="11"/>
        <v>0</v>
      </c>
      <c r="Z111" s="167">
        <f t="shared" si="12"/>
        <v>0</v>
      </c>
      <c r="AA111" s="4"/>
      <c r="AB111" s="4"/>
      <c r="AC111" s="4"/>
      <c r="AR111" s="4"/>
    </row>
    <row r="112" spans="1:46" ht="14.25" customHeight="1" thickBot="1">
      <c r="A112" s="292"/>
      <c r="B112" s="293"/>
      <c r="C112" s="294"/>
      <c r="D112" s="295"/>
      <c r="E112" s="157"/>
      <c r="F112" s="221"/>
      <c r="G112" s="221"/>
      <c r="H112" s="221"/>
      <c r="I112" s="222"/>
      <c r="J112" s="157"/>
      <c r="K112" s="221"/>
      <c r="L112" s="221"/>
      <c r="M112" s="221"/>
      <c r="N112" s="222"/>
      <c r="O112" s="157"/>
      <c r="P112" s="222"/>
      <c r="Q112" s="157"/>
      <c r="R112" s="221"/>
      <c r="S112" s="239"/>
      <c r="T112" s="221"/>
      <c r="U112" s="221"/>
      <c r="V112" s="240"/>
      <c r="W112" s="222"/>
      <c r="X112" s="167">
        <f t="shared" si="10"/>
        <v>0</v>
      </c>
      <c r="Y112" s="167">
        <f t="shared" si="11"/>
        <v>0</v>
      </c>
      <c r="Z112" s="167">
        <f t="shared" si="12"/>
        <v>0</v>
      </c>
      <c r="AA112" s="4"/>
      <c r="AB112" s="4"/>
      <c r="AC112" s="4"/>
      <c r="AR112" s="4"/>
    </row>
    <row r="113" spans="1:32">
      <c r="A113" s="96"/>
      <c r="B113" s="96"/>
      <c r="C113" s="96"/>
      <c r="D113" s="9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167">
        <f t="shared" si="10"/>
        <v>0</v>
      </c>
      <c r="Y113" s="167">
        <f t="shared" si="11"/>
        <v>0</v>
      </c>
      <c r="Z113" s="167">
        <f t="shared" si="12"/>
        <v>0</v>
      </c>
    </row>
    <row r="114" spans="1:32" ht="19.5" customHeight="1">
      <c r="A114" s="96"/>
      <c r="B114" s="96"/>
      <c r="C114" s="96"/>
      <c r="D114" s="23" t="s">
        <v>74</v>
      </c>
      <c r="E114" s="40">
        <f t="shared" ref="E114:W114" si="13">SUM(E43:E112)</f>
        <v>0</v>
      </c>
      <c r="F114" s="40">
        <f t="shared" si="13"/>
        <v>0</v>
      </c>
      <c r="G114" s="40">
        <f t="shared" si="13"/>
        <v>0</v>
      </c>
      <c r="H114" s="40">
        <f t="shared" si="13"/>
        <v>0</v>
      </c>
      <c r="I114" s="40">
        <f t="shared" si="13"/>
        <v>0</v>
      </c>
      <c r="J114" s="40">
        <f t="shared" si="13"/>
        <v>181</v>
      </c>
      <c r="K114" s="40">
        <f t="shared" si="13"/>
        <v>2002</v>
      </c>
      <c r="L114" s="40">
        <f t="shared" si="13"/>
        <v>1542</v>
      </c>
      <c r="M114" s="40">
        <f t="shared" si="13"/>
        <v>232</v>
      </c>
      <c r="N114" s="40">
        <f t="shared" si="13"/>
        <v>209</v>
      </c>
      <c r="O114" s="40">
        <f t="shared" si="13"/>
        <v>424</v>
      </c>
      <c r="P114" s="40">
        <f t="shared" si="13"/>
        <v>1578</v>
      </c>
      <c r="Q114" s="40">
        <f t="shared" si="13"/>
        <v>192</v>
      </c>
      <c r="R114" s="40">
        <f t="shared" si="13"/>
        <v>191</v>
      </c>
      <c r="S114" s="40">
        <f t="shared" si="13"/>
        <v>431</v>
      </c>
      <c r="T114" s="40">
        <f t="shared" si="13"/>
        <v>532</v>
      </c>
      <c r="U114" s="40">
        <f t="shared" si="13"/>
        <v>435</v>
      </c>
      <c r="V114" s="40">
        <f t="shared" si="13"/>
        <v>180</v>
      </c>
      <c r="W114" s="40">
        <f t="shared" si="13"/>
        <v>41</v>
      </c>
      <c r="X114" s="167">
        <f t="shared" si="10"/>
        <v>2002</v>
      </c>
      <c r="Y114" s="167">
        <f t="shared" si="11"/>
        <v>2002</v>
      </c>
      <c r="Z114" s="167">
        <f t="shared" si="12"/>
        <v>2002</v>
      </c>
    </row>
    <row r="115" spans="1:32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32" customFormat="1" ht="30">
      <c r="D116" s="725" t="s">
        <v>89</v>
      </c>
      <c r="E116" s="248" t="s">
        <v>92</v>
      </c>
      <c r="F116" s="248" t="s">
        <v>72</v>
      </c>
      <c r="G116" s="248" t="s">
        <v>93</v>
      </c>
      <c r="H116" s="248" t="s">
        <v>70</v>
      </c>
      <c r="I116" s="248" t="s">
        <v>71</v>
      </c>
      <c r="J116" s="249" t="s">
        <v>94</v>
      </c>
      <c r="K116" s="248" t="s">
        <v>95</v>
      </c>
      <c r="L116" s="250" t="s">
        <v>189</v>
      </c>
      <c r="M116" s="250" t="s">
        <v>190</v>
      </c>
      <c r="N116" s="250" t="s">
        <v>191</v>
      </c>
      <c r="O116" s="250" t="s">
        <v>192</v>
      </c>
      <c r="P116" s="250" t="s">
        <v>193</v>
      </c>
      <c r="Q116" s="251" t="s">
        <v>194</v>
      </c>
      <c r="R116" s="251" t="s">
        <v>195</v>
      </c>
    </row>
    <row r="117" spans="1:32" customFormat="1" ht="15" customHeight="1">
      <c r="D117" s="726"/>
      <c r="E117" s="241">
        <f>SUM(E114,J114,E38,J38)</f>
        <v>181</v>
      </c>
      <c r="F117" s="241">
        <f>SUM(F114+K114+F38+K38+O38+S38+AG38)</f>
        <v>2002</v>
      </c>
      <c r="G117" s="241">
        <f>SUM(G114+L114+G38+L38+P38+T38+AH38)</f>
        <v>1542</v>
      </c>
      <c r="H117" s="241">
        <f>SUM(H114+M114+H38+M38+Q38+U38+AI38)</f>
        <v>232</v>
      </c>
      <c r="I117" s="241">
        <f>SUM(I114+N114+I38+N38+R38+V38+AJ38)</f>
        <v>209</v>
      </c>
      <c r="J117" s="241">
        <f t="shared" ref="J117:R117" si="14">SUM(O114+W38+AK38)</f>
        <v>424</v>
      </c>
      <c r="K117" s="241">
        <f t="shared" si="14"/>
        <v>1578</v>
      </c>
      <c r="L117" s="241">
        <f t="shared" si="14"/>
        <v>192</v>
      </c>
      <c r="M117" s="241">
        <f t="shared" si="14"/>
        <v>191</v>
      </c>
      <c r="N117" s="241">
        <f t="shared" si="14"/>
        <v>431</v>
      </c>
      <c r="O117" s="241">
        <f t="shared" si="14"/>
        <v>532</v>
      </c>
      <c r="P117" s="241">
        <f t="shared" si="14"/>
        <v>435</v>
      </c>
      <c r="Q117" s="241">
        <f t="shared" si="14"/>
        <v>180</v>
      </c>
      <c r="R117" s="241">
        <f t="shared" si="14"/>
        <v>41</v>
      </c>
    </row>
    <row r="118" spans="1:32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32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32">
      <c r="A120" s="1" t="s">
        <v>97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32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32">
      <c r="A122" s="1" t="s">
        <v>98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32" ht="15.75">
      <c r="AF123" s="81"/>
    </row>
    <row r="129" spans="32:32" ht="15.75">
      <c r="AF129" s="81"/>
    </row>
    <row r="134" spans="32:32" ht="15.75">
      <c r="AF134" s="81"/>
    </row>
    <row r="141" spans="32:32" ht="15.75">
      <c r="AF141" s="81"/>
    </row>
    <row r="147" spans="32:32" ht="15.75">
      <c r="AF147" s="81"/>
    </row>
    <row r="200" spans="36:36">
      <c r="AJ200" s="4"/>
    </row>
    <row r="201" spans="36:36">
      <c r="AJ201" s="4"/>
    </row>
    <row r="202" spans="36:36">
      <c r="AJ202" s="4"/>
    </row>
    <row r="203" spans="36:36">
      <c r="AJ203" s="4"/>
    </row>
    <row r="204" spans="36:36">
      <c r="AJ204" s="4"/>
    </row>
    <row r="205" spans="36:36">
      <c r="AJ205" s="4"/>
    </row>
    <row r="206" spans="36:36">
      <c r="AJ206" s="4"/>
    </row>
    <row r="207" spans="36:36">
      <c r="AJ207" s="4"/>
    </row>
    <row r="208" spans="36:36">
      <c r="AJ208" s="4"/>
    </row>
    <row r="209" spans="36:36">
      <c r="AJ209" s="4"/>
    </row>
    <row r="210" spans="36:36">
      <c r="AJ210" s="4"/>
    </row>
    <row r="211" spans="36:36">
      <c r="AJ211" s="4"/>
    </row>
    <row r="212" spans="36:36">
      <c r="AJ212" s="4"/>
    </row>
    <row r="213" spans="36:36">
      <c r="AJ213" s="4"/>
    </row>
    <row r="214" spans="36:36">
      <c r="AJ214" s="4"/>
    </row>
    <row r="215" spans="36:36">
      <c r="AJ215" s="4"/>
    </row>
    <row r="216" spans="36:36">
      <c r="AJ216" s="4"/>
    </row>
    <row r="217" spans="36:36">
      <c r="AJ217" s="4"/>
    </row>
    <row r="218" spans="36:36">
      <c r="AJ218" s="4"/>
    </row>
    <row r="219" spans="36:36">
      <c r="AJ219" s="4"/>
    </row>
    <row r="220" spans="36:36">
      <c r="AJ220" s="4"/>
    </row>
    <row r="221" spans="36:36">
      <c r="AJ221" s="4"/>
    </row>
    <row r="222" spans="36:36">
      <c r="AJ222" s="4"/>
    </row>
    <row r="223" spans="36:36">
      <c r="AJ223" s="4"/>
    </row>
    <row r="224" spans="36:36">
      <c r="AJ224" s="4"/>
    </row>
    <row r="225" spans="36:36">
      <c r="AJ225" s="4"/>
    </row>
    <row r="226" spans="36:36">
      <c r="AJ226" s="4"/>
    </row>
    <row r="227" spans="36:36">
      <c r="AJ227" s="4"/>
    </row>
    <row r="228" spans="36:36">
      <c r="AJ228" s="4"/>
    </row>
    <row r="229" spans="36:36">
      <c r="AJ229" s="4"/>
    </row>
    <row r="230" spans="36:36">
      <c r="AJ230" s="4"/>
    </row>
    <row r="231" spans="36:36">
      <c r="AJ231" s="4"/>
    </row>
    <row r="232" spans="36:36">
      <c r="AJ232" s="4"/>
    </row>
  </sheetData>
  <sheetProtection algorithmName="SHA-512" hashValue="MzdNyZt+82MbsHs7psUQh3aZ3Kbvo5FUNW8X7IDaMPJGoFsKORr18HQdpk7EQTUt7SifeqKV3mvPBV/oYgzAjQ==" saltValue="AH+ueMyNH5zXojfMKhTZvA==" spinCount="100000" sheet="1" formatCells="0" formatRows="0" selectLockedCells="1"/>
  <mergeCells count="79">
    <mergeCell ref="B40:B42"/>
    <mergeCell ref="C40:C42"/>
    <mergeCell ref="AP31:AP35"/>
    <mergeCell ref="AQ31:AQ35"/>
    <mergeCell ref="AR31:AR35"/>
    <mergeCell ref="AS31:AS35"/>
    <mergeCell ref="AG31:AG35"/>
    <mergeCell ref="AH31:AH35"/>
    <mergeCell ref="AI31:AI35"/>
    <mergeCell ref="AJ31:AJ35"/>
    <mergeCell ref="AK31:AK35"/>
    <mergeCell ref="AL31:AL35"/>
    <mergeCell ref="AM31:AM35"/>
    <mergeCell ref="AN31:AN35"/>
    <mergeCell ref="AO31:AO35"/>
    <mergeCell ref="AR24:AR28"/>
    <mergeCell ref="AS24:AS28"/>
    <mergeCell ref="AI11:AI21"/>
    <mergeCell ref="AJ11:AJ21"/>
    <mergeCell ref="AK11:AK21"/>
    <mergeCell ref="AL11:AL21"/>
    <mergeCell ref="AM11:AM21"/>
    <mergeCell ref="AN11:AN21"/>
    <mergeCell ref="AO11:AO21"/>
    <mergeCell ref="AP11:AP21"/>
    <mergeCell ref="AQ11:AQ21"/>
    <mergeCell ref="AR11:AR21"/>
    <mergeCell ref="AS11:AS21"/>
    <mergeCell ref="AM24:AM28"/>
    <mergeCell ref="AN24:AN28"/>
    <mergeCell ref="AL24:AL28"/>
    <mergeCell ref="B11:B21"/>
    <mergeCell ref="C11:C21"/>
    <mergeCell ref="AG11:AG21"/>
    <mergeCell ref="AH11:AH21"/>
    <mergeCell ref="AQ24:AQ28"/>
    <mergeCell ref="A22:D22"/>
    <mergeCell ref="A24:A28"/>
    <mergeCell ref="B24:B28"/>
    <mergeCell ref="C24:C28"/>
    <mergeCell ref="AG24:AG28"/>
    <mergeCell ref="AO24:AO28"/>
    <mergeCell ref="AP24:AP28"/>
    <mergeCell ref="AH24:AH28"/>
    <mergeCell ref="AI24:AI28"/>
    <mergeCell ref="AJ24:AJ28"/>
    <mergeCell ref="AK24:AK28"/>
    <mergeCell ref="A1:AL1"/>
    <mergeCell ref="A2:AL2"/>
    <mergeCell ref="A3:AL3"/>
    <mergeCell ref="AG8:AJ8"/>
    <mergeCell ref="AK8:AL8"/>
    <mergeCell ref="E8:I8"/>
    <mergeCell ref="J8:N8"/>
    <mergeCell ref="A7:A9"/>
    <mergeCell ref="B7:B9"/>
    <mergeCell ref="C7:C9"/>
    <mergeCell ref="E7:AE7"/>
    <mergeCell ref="O8:R8"/>
    <mergeCell ref="AG7:AS7"/>
    <mergeCell ref="Y8:AE8"/>
    <mergeCell ref="AM8:AS8"/>
    <mergeCell ref="S8:V8"/>
    <mergeCell ref="W8:X8"/>
    <mergeCell ref="D116:D117"/>
    <mergeCell ref="A40:A42"/>
    <mergeCell ref="D40:D42"/>
    <mergeCell ref="O41:P41"/>
    <mergeCell ref="E40:W40"/>
    <mergeCell ref="Q41:W41"/>
    <mergeCell ref="A36:D36"/>
    <mergeCell ref="A29:D29"/>
    <mergeCell ref="A31:A35"/>
    <mergeCell ref="B31:B35"/>
    <mergeCell ref="C31:C35"/>
    <mergeCell ref="E41:I41"/>
    <mergeCell ref="J41:N41"/>
    <mergeCell ref="D7:D9"/>
    <mergeCell ref="A11:A21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>
    <tabColor theme="3" tint="0.59999389629810485"/>
  </sheetPr>
  <dimension ref="A1:AT225"/>
  <sheetViews>
    <sheetView showGridLines="0" topLeftCell="E1" zoomScale="70" zoomScaleNormal="70" workbookViewId="0">
      <pane ySplit="9" topLeftCell="A139" activePane="bottomLeft" state="frozen"/>
      <selection activeCell="W47" sqref="O47:W51"/>
      <selection pane="bottomLeft" activeCell="W47" sqref="O47:W5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701" t="s">
        <v>44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111"/>
      <c r="AN1" s="111"/>
      <c r="AO1" s="111"/>
      <c r="AP1" s="111"/>
      <c r="AQ1" s="111"/>
      <c r="AR1" s="111"/>
      <c r="AS1" s="111"/>
    </row>
    <row r="2" spans="1:45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 ht="15.75">
      <c r="A3" s="701" t="s">
        <v>7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6.5" thickBot="1"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5" customFormat="1">
      <c r="A11" s="753" t="s">
        <v>243</v>
      </c>
      <c r="B11" s="750" t="s">
        <v>53</v>
      </c>
      <c r="C11" s="746" t="s">
        <v>443</v>
      </c>
      <c r="D11" s="212" t="s">
        <v>244</v>
      </c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26"/>
      <c r="AG11" s="743"/>
      <c r="AH11" s="743"/>
      <c r="AI11" s="743"/>
      <c r="AJ11" s="743"/>
      <c r="AK11" s="743"/>
      <c r="AL11" s="743"/>
      <c r="AM11" s="743"/>
      <c r="AN11" s="743"/>
      <c r="AO11" s="743"/>
      <c r="AP11" s="743"/>
      <c r="AQ11" s="743"/>
      <c r="AR11" s="743"/>
      <c r="AS11" s="743"/>
    </row>
    <row r="12" spans="1:45" customFormat="1">
      <c r="A12" s="754"/>
      <c r="B12" s="767"/>
      <c r="C12" s="768"/>
      <c r="D12" s="298" t="s">
        <v>245</v>
      </c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26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>
      <c r="A13" s="754"/>
      <c r="B13" s="767"/>
      <c r="C13" s="768"/>
      <c r="D13" s="298" t="s">
        <v>246</v>
      </c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26"/>
      <c r="AG13" s="744"/>
      <c r="AH13" s="744"/>
      <c r="AI13" s="744"/>
      <c r="AJ13" s="744"/>
      <c r="AK13" s="744"/>
      <c r="AL13" s="744"/>
      <c r="AM13" s="744"/>
      <c r="AN13" s="744"/>
      <c r="AO13" s="744"/>
      <c r="AP13" s="744"/>
      <c r="AQ13" s="744"/>
      <c r="AR13" s="744"/>
      <c r="AS13" s="744"/>
    </row>
    <row r="14" spans="1:45" customFormat="1" ht="15.75" thickBot="1">
      <c r="A14" s="755"/>
      <c r="B14" s="752"/>
      <c r="C14" s="748"/>
      <c r="D14" s="214" t="s">
        <v>247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26"/>
      <c r="AG14" s="745"/>
      <c r="AH14" s="745"/>
      <c r="AI14" s="745"/>
      <c r="AJ14" s="745"/>
      <c r="AK14" s="745"/>
      <c r="AL14" s="745"/>
      <c r="AM14" s="745"/>
      <c r="AN14" s="745"/>
      <c r="AO14" s="745"/>
      <c r="AP14" s="745"/>
      <c r="AQ14" s="745"/>
      <c r="AR14" s="745"/>
      <c r="AS14" s="745"/>
    </row>
    <row r="15" spans="1:45" ht="14.45" customHeight="1">
      <c r="A15" s="749"/>
      <c r="B15" s="749"/>
      <c r="C15" s="749"/>
      <c r="D15" s="749"/>
      <c r="E15" s="3">
        <f t="shared" ref="E15:AE15" si="0">SUM(E11:E14)</f>
        <v>0</v>
      </c>
      <c r="F15" s="3">
        <f t="shared" si="0"/>
        <v>0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3">
        <f t="shared" si="0"/>
        <v>0</v>
      </c>
      <c r="O15" s="3">
        <f t="shared" si="0"/>
        <v>0</v>
      </c>
      <c r="P15" s="3">
        <f t="shared" si="0"/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  <c r="AC15" s="3">
        <f t="shared" si="0"/>
        <v>0</v>
      </c>
      <c r="AD15" s="3">
        <f t="shared" si="0"/>
        <v>0</v>
      </c>
      <c r="AE15" s="3">
        <f t="shared" si="0"/>
        <v>0</v>
      </c>
      <c r="AF15" s="4"/>
      <c r="AG15" s="82">
        <f t="shared" ref="AG15:AS15" si="1">SUM(AG11)</f>
        <v>0</v>
      </c>
      <c r="AH15" s="82">
        <f t="shared" si="1"/>
        <v>0</v>
      </c>
      <c r="AI15" s="82">
        <f t="shared" si="1"/>
        <v>0</v>
      </c>
      <c r="AJ15" s="82">
        <f t="shared" si="1"/>
        <v>0</v>
      </c>
      <c r="AK15" s="82">
        <f t="shared" si="1"/>
        <v>0</v>
      </c>
      <c r="AL15" s="82">
        <f t="shared" si="1"/>
        <v>0</v>
      </c>
      <c r="AM15" s="82">
        <f t="shared" si="1"/>
        <v>0</v>
      </c>
      <c r="AN15" s="82">
        <f t="shared" si="1"/>
        <v>0</v>
      </c>
      <c r="AO15" s="82">
        <f t="shared" si="1"/>
        <v>0</v>
      </c>
      <c r="AP15" s="82">
        <f t="shared" si="1"/>
        <v>0</v>
      </c>
      <c r="AQ15" s="82">
        <f t="shared" si="1"/>
        <v>0</v>
      </c>
      <c r="AR15" s="82">
        <f t="shared" si="1"/>
        <v>0</v>
      </c>
      <c r="AS15" s="82">
        <f t="shared" si="1"/>
        <v>0</v>
      </c>
    </row>
    <row r="16" spans="1:45" customFormat="1" ht="15.75" thickBot="1">
      <c r="D16" s="269"/>
    </row>
    <row r="17" spans="1:45" customFormat="1">
      <c r="A17" s="753" t="s">
        <v>243</v>
      </c>
      <c r="B17" s="750" t="s">
        <v>58</v>
      </c>
      <c r="C17" s="746" t="s">
        <v>448</v>
      </c>
      <c r="D17" s="212" t="s">
        <v>273</v>
      </c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26"/>
      <c r="AG17" s="743"/>
      <c r="AH17" s="743"/>
      <c r="AI17" s="743"/>
      <c r="AJ17" s="743"/>
      <c r="AK17" s="743"/>
      <c r="AL17" s="743"/>
      <c r="AM17" s="743"/>
      <c r="AN17" s="743"/>
      <c r="AO17" s="743"/>
      <c r="AP17" s="743"/>
      <c r="AQ17" s="743"/>
      <c r="AR17" s="743"/>
      <c r="AS17" s="743"/>
    </row>
    <row r="18" spans="1:45" customFormat="1">
      <c r="A18" s="754"/>
      <c r="B18" s="767"/>
      <c r="C18" s="768"/>
      <c r="D18" s="298" t="s">
        <v>274</v>
      </c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26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 ht="15.75" thickBot="1">
      <c r="A19" s="755"/>
      <c r="B19" s="752"/>
      <c r="C19" s="748"/>
      <c r="D19" s="214" t="s">
        <v>275</v>
      </c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26"/>
      <c r="AG19" s="745"/>
      <c r="AH19" s="745"/>
      <c r="AI19" s="745"/>
      <c r="AJ19" s="745"/>
      <c r="AK19" s="745"/>
      <c r="AL19" s="745"/>
      <c r="AM19" s="745"/>
      <c r="AN19" s="745"/>
      <c r="AO19" s="745"/>
      <c r="AP19" s="745"/>
      <c r="AQ19" s="745"/>
      <c r="AR19" s="745"/>
      <c r="AS19" s="745"/>
    </row>
    <row r="20" spans="1:45" ht="14.45" customHeight="1">
      <c r="A20" s="749"/>
      <c r="B20" s="749"/>
      <c r="C20" s="749"/>
      <c r="D20" s="749"/>
      <c r="E20" s="3">
        <f t="shared" ref="E20:AE20" si="2">SUM(E17:E19)</f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3">
        <f t="shared" si="2"/>
        <v>0</v>
      </c>
      <c r="P20" s="3">
        <f t="shared" si="2"/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  <c r="AC20" s="3">
        <f t="shared" si="2"/>
        <v>0</v>
      </c>
      <c r="AD20" s="3">
        <f t="shared" si="2"/>
        <v>0</v>
      </c>
      <c r="AE20" s="3">
        <f t="shared" si="2"/>
        <v>0</v>
      </c>
      <c r="AF20" s="4"/>
      <c r="AG20" s="82">
        <f t="shared" ref="AG20:AS20" si="3">SUM(AG17)</f>
        <v>0</v>
      </c>
      <c r="AH20" s="82">
        <f t="shared" si="3"/>
        <v>0</v>
      </c>
      <c r="AI20" s="82">
        <f t="shared" si="3"/>
        <v>0</v>
      </c>
      <c r="AJ20" s="82">
        <f t="shared" si="3"/>
        <v>0</v>
      </c>
      <c r="AK20" s="82">
        <f t="shared" si="3"/>
        <v>0</v>
      </c>
      <c r="AL20" s="82">
        <f t="shared" si="3"/>
        <v>0</v>
      </c>
      <c r="AM20" s="82">
        <f t="shared" si="3"/>
        <v>0</v>
      </c>
      <c r="AN20" s="82">
        <f t="shared" si="3"/>
        <v>0</v>
      </c>
      <c r="AO20" s="82">
        <f t="shared" si="3"/>
        <v>0</v>
      </c>
      <c r="AP20" s="82">
        <f t="shared" si="3"/>
        <v>0</v>
      </c>
      <c r="AQ20" s="82">
        <f t="shared" si="3"/>
        <v>0</v>
      </c>
      <c r="AR20" s="82">
        <f t="shared" si="3"/>
        <v>0</v>
      </c>
      <c r="AS20" s="82">
        <f t="shared" si="3"/>
        <v>0</v>
      </c>
    </row>
    <row r="21" spans="1:45" customFormat="1" ht="15.75" thickBot="1">
      <c r="D21" s="269"/>
    </row>
    <row r="22" spans="1:45" customFormat="1">
      <c r="A22" s="756" t="s">
        <v>46</v>
      </c>
      <c r="B22" s="759" t="s">
        <v>157</v>
      </c>
      <c r="C22" s="762"/>
      <c r="D22" s="304" t="s">
        <v>150</v>
      </c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26"/>
      <c r="AG22" s="743"/>
      <c r="AH22" s="743"/>
      <c r="AI22" s="743"/>
      <c r="AJ22" s="743"/>
      <c r="AK22" s="743"/>
      <c r="AL22" s="743"/>
      <c r="AM22" s="743"/>
      <c r="AN22" s="743"/>
      <c r="AO22" s="743"/>
      <c r="AP22" s="743"/>
      <c r="AQ22" s="743"/>
      <c r="AR22" s="743"/>
      <c r="AS22" s="743"/>
    </row>
    <row r="23" spans="1:45" customFormat="1">
      <c r="A23" s="757"/>
      <c r="B23" s="760"/>
      <c r="C23" s="763"/>
      <c r="D23" s="300" t="s">
        <v>151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26"/>
      <c r="AG23" s="744"/>
      <c r="AH23" s="744"/>
      <c r="AI23" s="744"/>
      <c r="AJ23" s="744"/>
      <c r="AK23" s="744"/>
      <c r="AL23" s="744"/>
      <c r="AM23" s="744"/>
      <c r="AN23" s="744"/>
      <c r="AO23" s="744"/>
      <c r="AP23" s="744"/>
      <c r="AQ23" s="744"/>
      <c r="AR23" s="744"/>
      <c r="AS23" s="744"/>
    </row>
    <row r="24" spans="1:45" customFormat="1">
      <c r="A24" s="757"/>
      <c r="B24" s="760"/>
      <c r="C24" s="763"/>
      <c r="D24" s="300" t="s">
        <v>49</v>
      </c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26"/>
      <c r="AG24" s="744"/>
      <c r="AH24" s="744"/>
      <c r="AI24" s="744"/>
      <c r="AJ24" s="744"/>
      <c r="AK24" s="744"/>
      <c r="AL24" s="744"/>
      <c r="AM24" s="744"/>
      <c r="AN24" s="744"/>
      <c r="AO24" s="744"/>
      <c r="AP24" s="744"/>
      <c r="AQ24" s="744"/>
      <c r="AR24" s="744"/>
      <c r="AS24" s="744"/>
    </row>
    <row r="25" spans="1:45" customFormat="1" ht="15.75" thickBot="1">
      <c r="A25" s="758"/>
      <c r="B25" s="761"/>
      <c r="C25" s="764"/>
      <c r="D25" s="305" t="s">
        <v>48</v>
      </c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26"/>
      <c r="AG25" s="745"/>
      <c r="AH25" s="745"/>
      <c r="AI25" s="745"/>
      <c r="AJ25" s="745"/>
      <c r="AK25" s="745"/>
      <c r="AL25" s="745"/>
      <c r="AM25" s="745"/>
      <c r="AN25" s="745"/>
      <c r="AO25" s="745"/>
      <c r="AP25" s="745"/>
      <c r="AQ25" s="745"/>
      <c r="AR25" s="745"/>
      <c r="AS25" s="745"/>
    </row>
    <row r="26" spans="1:45" ht="14.45" customHeight="1">
      <c r="A26" s="749"/>
      <c r="B26" s="749"/>
      <c r="C26" s="749"/>
      <c r="D26" s="749"/>
      <c r="E26" s="3">
        <f t="shared" ref="E26:AE26" si="4">SUM(E22:E25)</f>
        <v>0</v>
      </c>
      <c r="F26" s="3">
        <f t="shared" si="4"/>
        <v>0</v>
      </c>
      <c r="G26" s="3">
        <f t="shared" si="4"/>
        <v>0</v>
      </c>
      <c r="H26" s="3">
        <f t="shared" si="4"/>
        <v>0</v>
      </c>
      <c r="I26" s="3">
        <f t="shared" si="4"/>
        <v>0</v>
      </c>
      <c r="J26" s="3">
        <f t="shared" si="4"/>
        <v>0</v>
      </c>
      <c r="K26" s="3">
        <f t="shared" si="4"/>
        <v>0</v>
      </c>
      <c r="L26" s="3">
        <f t="shared" si="4"/>
        <v>0</v>
      </c>
      <c r="M26" s="3">
        <f t="shared" si="4"/>
        <v>0</v>
      </c>
      <c r="N26" s="3">
        <f t="shared" si="4"/>
        <v>0</v>
      </c>
      <c r="O26" s="3">
        <f t="shared" si="4"/>
        <v>0</v>
      </c>
      <c r="P26" s="3">
        <f t="shared" si="4"/>
        <v>0</v>
      </c>
      <c r="Q26" s="3">
        <f t="shared" si="4"/>
        <v>0</v>
      </c>
      <c r="R26" s="3">
        <f t="shared" si="4"/>
        <v>0</v>
      </c>
      <c r="S26" s="3">
        <f t="shared" si="4"/>
        <v>0</v>
      </c>
      <c r="T26" s="3">
        <f t="shared" si="4"/>
        <v>0</v>
      </c>
      <c r="U26" s="3">
        <f t="shared" si="4"/>
        <v>0</v>
      </c>
      <c r="V26" s="3">
        <f t="shared" si="4"/>
        <v>0</v>
      </c>
      <c r="W26" s="3">
        <f t="shared" si="4"/>
        <v>0</v>
      </c>
      <c r="X26" s="3">
        <f t="shared" si="4"/>
        <v>0</v>
      </c>
      <c r="Y26" s="3">
        <f t="shared" si="4"/>
        <v>0</v>
      </c>
      <c r="Z26" s="3">
        <f t="shared" si="4"/>
        <v>0</v>
      </c>
      <c r="AA26" s="3">
        <f t="shared" si="4"/>
        <v>0</v>
      </c>
      <c r="AB26" s="3">
        <f t="shared" si="4"/>
        <v>0</v>
      </c>
      <c r="AC26" s="3">
        <f t="shared" si="4"/>
        <v>0</v>
      </c>
      <c r="AD26" s="3">
        <f t="shared" si="4"/>
        <v>0</v>
      </c>
      <c r="AE26" s="3">
        <f t="shared" si="4"/>
        <v>0</v>
      </c>
      <c r="AF26" s="4"/>
      <c r="AG26" s="82">
        <f t="shared" ref="AG26:AS26" si="5">SUM(AG22)</f>
        <v>0</v>
      </c>
      <c r="AH26" s="82">
        <f t="shared" si="5"/>
        <v>0</v>
      </c>
      <c r="AI26" s="82">
        <f t="shared" si="5"/>
        <v>0</v>
      </c>
      <c r="AJ26" s="82">
        <f t="shared" si="5"/>
        <v>0</v>
      </c>
      <c r="AK26" s="82">
        <f t="shared" si="5"/>
        <v>0</v>
      </c>
      <c r="AL26" s="82">
        <f t="shared" si="5"/>
        <v>0</v>
      </c>
      <c r="AM26" s="82">
        <f t="shared" si="5"/>
        <v>0</v>
      </c>
      <c r="AN26" s="82">
        <f t="shared" si="5"/>
        <v>0</v>
      </c>
      <c r="AO26" s="82">
        <f t="shared" si="5"/>
        <v>0</v>
      </c>
      <c r="AP26" s="82">
        <f t="shared" si="5"/>
        <v>0</v>
      </c>
      <c r="AQ26" s="82">
        <f t="shared" si="5"/>
        <v>0</v>
      </c>
      <c r="AR26" s="82">
        <f t="shared" si="5"/>
        <v>0</v>
      </c>
      <c r="AS26" s="82">
        <f t="shared" si="5"/>
        <v>0</v>
      </c>
    </row>
    <row r="27" spans="1:45" customFormat="1" ht="15.75" thickBot="1">
      <c r="D27" s="269"/>
    </row>
    <row r="28" spans="1:45" customFormat="1">
      <c r="A28" s="756" t="s">
        <v>46</v>
      </c>
      <c r="B28" s="759" t="s">
        <v>158</v>
      </c>
      <c r="C28" s="762"/>
      <c r="D28" s="304" t="s">
        <v>152</v>
      </c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26"/>
      <c r="AG28" s="743"/>
      <c r="AH28" s="743"/>
      <c r="AI28" s="743"/>
      <c r="AJ28" s="743"/>
      <c r="AK28" s="743"/>
      <c r="AL28" s="743"/>
      <c r="AM28" s="743"/>
      <c r="AN28" s="743"/>
      <c r="AO28" s="743"/>
      <c r="AP28" s="743"/>
      <c r="AQ28" s="743"/>
      <c r="AR28" s="743"/>
      <c r="AS28" s="743"/>
    </row>
    <row r="29" spans="1:45" customFormat="1">
      <c r="A29" s="757"/>
      <c r="B29" s="760"/>
      <c r="C29" s="763"/>
      <c r="D29" s="300" t="s">
        <v>47</v>
      </c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26"/>
      <c r="AG29" s="744"/>
      <c r="AH29" s="744"/>
      <c r="AI29" s="744"/>
      <c r="AJ29" s="744"/>
      <c r="AK29" s="744"/>
      <c r="AL29" s="744"/>
      <c r="AM29" s="744"/>
      <c r="AN29" s="744"/>
      <c r="AO29" s="744"/>
      <c r="AP29" s="744"/>
      <c r="AQ29" s="744"/>
      <c r="AR29" s="744"/>
      <c r="AS29" s="744"/>
    </row>
    <row r="30" spans="1:45" customFormat="1">
      <c r="A30" s="757"/>
      <c r="B30" s="760"/>
      <c r="C30" s="763"/>
      <c r="D30" s="300" t="s">
        <v>153</v>
      </c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26"/>
      <c r="AG30" s="744"/>
      <c r="AH30" s="744"/>
      <c r="AI30" s="744"/>
      <c r="AJ30" s="744"/>
      <c r="AK30" s="744"/>
      <c r="AL30" s="744"/>
      <c r="AM30" s="744"/>
      <c r="AN30" s="744"/>
      <c r="AO30" s="744"/>
      <c r="AP30" s="744"/>
      <c r="AQ30" s="744"/>
      <c r="AR30" s="744"/>
      <c r="AS30" s="744"/>
    </row>
    <row r="31" spans="1:45" customFormat="1">
      <c r="A31" s="757"/>
      <c r="B31" s="760"/>
      <c r="C31" s="763"/>
      <c r="D31" s="300" t="s">
        <v>154</v>
      </c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26"/>
      <c r="AG31" s="744"/>
      <c r="AH31" s="744"/>
      <c r="AI31" s="744"/>
      <c r="AJ31" s="744"/>
      <c r="AK31" s="744"/>
      <c r="AL31" s="744"/>
      <c r="AM31" s="744"/>
      <c r="AN31" s="744"/>
      <c r="AO31" s="744"/>
      <c r="AP31" s="744"/>
      <c r="AQ31" s="744"/>
      <c r="AR31" s="744"/>
      <c r="AS31" s="744"/>
    </row>
    <row r="32" spans="1:45" customFormat="1">
      <c r="A32" s="757"/>
      <c r="B32" s="760"/>
      <c r="C32" s="763"/>
      <c r="D32" s="300" t="s">
        <v>50</v>
      </c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26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5" customFormat="1" ht="15.75" thickBot="1">
      <c r="A33" s="758"/>
      <c r="B33" s="761"/>
      <c r="C33" s="764"/>
      <c r="D33" s="305" t="s">
        <v>438</v>
      </c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26"/>
      <c r="AG33" s="745"/>
      <c r="AH33" s="745"/>
      <c r="AI33" s="745"/>
      <c r="AJ33" s="745"/>
      <c r="AK33" s="745"/>
      <c r="AL33" s="745"/>
      <c r="AM33" s="745"/>
      <c r="AN33" s="745"/>
      <c r="AO33" s="745"/>
      <c r="AP33" s="745"/>
      <c r="AQ33" s="745"/>
      <c r="AR33" s="745"/>
      <c r="AS33" s="745"/>
    </row>
    <row r="34" spans="1:45" ht="14.45" customHeight="1">
      <c r="A34" s="749"/>
      <c r="B34" s="749"/>
      <c r="C34" s="749"/>
      <c r="D34" s="749"/>
      <c r="E34" s="3">
        <f t="shared" ref="E34:AE34" si="6">SUM(E28:E33)</f>
        <v>0</v>
      </c>
      <c r="F34" s="3">
        <f t="shared" si="6"/>
        <v>0</v>
      </c>
      <c r="G34" s="3">
        <f t="shared" si="6"/>
        <v>0</v>
      </c>
      <c r="H34" s="3">
        <f t="shared" si="6"/>
        <v>0</v>
      </c>
      <c r="I34" s="3">
        <f t="shared" si="6"/>
        <v>0</v>
      </c>
      <c r="J34" s="3">
        <f t="shared" si="6"/>
        <v>0</v>
      </c>
      <c r="K34" s="3">
        <f t="shared" si="6"/>
        <v>0</v>
      </c>
      <c r="L34" s="3">
        <f t="shared" si="6"/>
        <v>0</v>
      </c>
      <c r="M34" s="3">
        <f t="shared" si="6"/>
        <v>0</v>
      </c>
      <c r="N34" s="3">
        <f t="shared" si="6"/>
        <v>0</v>
      </c>
      <c r="O34" s="3">
        <f t="shared" si="6"/>
        <v>0</v>
      </c>
      <c r="P34" s="3">
        <f t="shared" si="6"/>
        <v>0</v>
      </c>
      <c r="Q34" s="3">
        <f t="shared" si="6"/>
        <v>0</v>
      </c>
      <c r="R34" s="3">
        <f t="shared" si="6"/>
        <v>0</v>
      </c>
      <c r="S34" s="3">
        <f t="shared" si="6"/>
        <v>0</v>
      </c>
      <c r="T34" s="3">
        <f t="shared" si="6"/>
        <v>0</v>
      </c>
      <c r="U34" s="3">
        <f t="shared" si="6"/>
        <v>0</v>
      </c>
      <c r="V34" s="3">
        <f t="shared" si="6"/>
        <v>0</v>
      </c>
      <c r="W34" s="3">
        <f t="shared" si="6"/>
        <v>0</v>
      </c>
      <c r="X34" s="3">
        <f t="shared" si="6"/>
        <v>0</v>
      </c>
      <c r="Y34" s="3">
        <f t="shared" si="6"/>
        <v>0</v>
      </c>
      <c r="Z34" s="3">
        <f t="shared" si="6"/>
        <v>0</v>
      </c>
      <c r="AA34" s="3">
        <f t="shared" si="6"/>
        <v>0</v>
      </c>
      <c r="AB34" s="3">
        <f t="shared" si="6"/>
        <v>0</v>
      </c>
      <c r="AC34" s="3">
        <f t="shared" si="6"/>
        <v>0</v>
      </c>
      <c r="AD34" s="3">
        <f t="shared" si="6"/>
        <v>0</v>
      </c>
      <c r="AE34" s="3">
        <f t="shared" si="6"/>
        <v>0</v>
      </c>
      <c r="AF34" s="4"/>
      <c r="AG34" s="82">
        <f t="shared" ref="AG34:AS34" si="7">SUM(AG28)</f>
        <v>0</v>
      </c>
      <c r="AH34" s="82">
        <f t="shared" si="7"/>
        <v>0</v>
      </c>
      <c r="AI34" s="82">
        <f t="shared" si="7"/>
        <v>0</v>
      </c>
      <c r="AJ34" s="82">
        <f t="shared" si="7"/>
        <v>0</v>
      </c>
      <c r="AK34" s="82">
        <f t="shared" si="7"/>
        <v>0</v>
      </c>
      <c r="AL34" s="82">
        <f t="shared" si="7"/>
        <v>0</v>
      </c>
      <c r="AM34" s="82">
        <f t="shared" si="7"/>
        <v>0</v>
      </c>
      <c r="AN34" s="82">
        <f t="shared" si="7"/>
        <v>0</v>
      </c>
      <c r="AO34" s="82">
        <f t="shared" si="7"/>
        <v>0</v>
      </c>
      <c r="AP34" s="82">
        <f t="shared" si="7"/>
        <v>0</v>
      </c>
      <c r="AQ34" s="82">
        <f t="shared" si="7"/>
        <v>0</v>
      </c>
      <c r="AR34" s="82">
        <f t="shared" si="7"/>
        <v>0</v>
      </c>
      <c r="AS34" s="82">
        <f t="shared" si="7"/>
        <v>0</v>
      </c>
    </row>
    <row r="35" spans="1:45" customFormat="1" ht="15.75" thickBot="1">
      <c r="D35" s="269"/>
    </row>
    <row r="36" spans="1:45" customFormat="1">
      <c r="A36" s="753" t="s">
        <v>55</v>
      </c>
      <c r="B36" s="750" t="s">
        <v>216</v>
      </c>
      <c r="C36" s="746" t="s">
        <v>414</v>
      </c>
      <c r="D36" s="212" t="s">
        <v>217</v>
      </c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26"/>
      <c r="AG36" s="743"/>
      <c r="AH36" s="743"/>
      <c r="AI36" s="743"/>
      <c r="AJ36" s="743"/>
      <c r="AK36" s="743"/>
      <c r="AL36" s="743"/>
      <c r="AM36" s="743"/>
      <c r="AN36" s="743"/>
      <c r="AO36" s="743"/>
      <c r="AP36" s="743"/>
      <c r="AQ36" s="743"/>
      <c r="AR36" s="743"/>
      <c r="AS36" s="743"/>
    </row>
    <row r="37" spans="1:45" customFormat="1">
      <c r="A37" s="754"/>
      <c r="B37" s="767"/>
      <c r="C37" s="768"/>
      <c r="D37" s="298" t="s">
        <v>218</v>
      </c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26"/>
      <c r="AG37" s="744"/>
      <c r="AH37" s="744"/>
      <c r="AI37" s="744"/>
      <c r="AJ37" s="744"/>
      <c r="AK37" s="744"/>
      <c r="AL37" s="744"/>
      <c r="AM37" s="744"/>
      <c r="AN37" s="744"/>
      <c r="AO37" s="744"/>
      <c r="AP37" s="744"/>
      <c r="AQ37" s="744"/>
      <c r="AR37" s="744"/>
      <c r="AS37" s="744"/>
    </row>
    <row r="38" spans="1:45" customFormat="1">
      <c r="A38" s="754"/>
      <c r="B38" s="767"/>
      <c r="C38" s="768"/>
      <c r="D38" s="298" t="s">
        <v>219</v>
      </c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26"/>
      <c r="AG38" s="744"/>
      <c r="AH38" s="744"/>
      <c r="AI38" s="744"/>
      <c r="AJ38" s="744"/>
      <c r="AK38" s="744"/>
      <c r="AL38" s="744"/>
      <c r="AM38" s="744"/>
      <c r="AN38" s="744"/>
      <c r="AO38" s="744"/>
      <c r="AP38" s="744"/>
      <c r="AQ38" s="744"/>
      <c r="AR38" s="744"/>
      <c r="AS38" s="744"/>
    </row>
    <row r="39" spans="1:45" customFormat="1">
      <c r="A39" s="754"/>
      <c r="B39" s="767"/>
      <c r="C39" s="768"/>
      <c r="D39" s="298" t="s">
        <v>220</v>
      </c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26"/>
      <c r="AG39" s="744"/>
      <c r="AH39" s="744"/>
      <c r="AI39" s="744"/>
      <c r="AJ39" s="744"/>
      <c r="AK39" s="744"/>
      <c r="AL39" s="744"/>
      <c r="AM39" s="744"/>
      <c r="AN39" s="744"/>
      <c r="AO39" s="744"/>
      <c r="AP39" s="744"/>
      <c r="AQ39" s="744"/>
      <c r="AR39" s="744"/>
      <c r="AS39" s="744"/>
    </row>
    <row r="40" spans="1:45" customFormat="1">
      <c r="A40" s="754"/>
      <c r="B40" s="767"/>
      <c r="C40" s="768"/>
      <c r="D40" s="298" t="s">
        <v>221</v>
      </c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26"/>
      <c r="AG40" s="744"/>
      <c r="AH40" s="744"/>
      <c r="AI40" s="744"/>
      <c r="AJ40" s="744"/>
      <c r="AK40" s="744"/>
      <c r="AL40" s="744"/>
      <c r="AM40" s="744"/>
      <c r="AN40" s="744"/>
      <c r="AO40" s="744"/>
      <c r="AP40" s="744"/>
      <c r="AQ40" s="744"/>
      <c r="AR40" s="744"/>
      <c r="AS40" s="744"/>
    </row>
    <row r="41" spans="1:45" customFormat="1">
      <c r="A41" s="754"/>
      <c r="B41" s="767"/>
      <c r="C41" s="768"/>
      <c r="D41" s="298" t="s">
        <v>222</v>
      </c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26"/>
      <c r="AG41" s="744"/>
      <c r="AH41" s="744"/>
      <c r="AI41" s="744"/>
      <c r="AJ41" s="744"/>
      <c r="AK41" s="744"/>
      <c r="AL41" s="744"/>
      <c r="AM41" s="744"/>
      <c r="AN41" s="744"/>
      <c r="AO41" s="744"/>
      <c r="AP41" s="744"/>
      <c r="AQ41" s="744"/>
      <c r="AR41" s="744"/>
      <c r="AS41" s="744"/>
    </row>
    <row r="42" spans="1:45" customFormat="1" ht="19.5" customHeight="1">
      <c r="A42" s="754"/>
      <c r="B42" s="767"/>
      <c r="C42" s="768"/>
      <c r="D42" s="298" t="s">
        <v>223</v>
      </c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26"/>
      <c r="AG42" s="744"/>
      <c r="AH42" s="744"/>
      <c r="AI42" s="744"/>
      <c r="AJ42" s="744"/>
      <c r="AK42" s="744"/>
      <c r="AL42" s="744"/>
      <c r="AM42" s="744"/>
      <c r="AN42" s="744"/>
      <c r="AO42" s="744"/>
      <c r="AP42" s="744"/>
      <c r="AQ42" s="744"/>
      <c r="AR42" s="744"/>
      <c r="AS42" s="744"/>
    </row>
    <row r="43" spans="1:45" customFormat="1" ht="18.75" customHeight="1">
      <c r="A43" s="754"/>
      <c r="B43" s="767"/>
      <c r="C43" s="768"/>
      <c r="D43" s="298" t="s">
        <v>224</v>
      </c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26"/>
      <c r="AG43" s="744"/>
      <c r="AH43" s="744"/>
      <c r="AI43" s="744"/>
      <c r="AJ43" s="744"/>
      <c r="AK43" s="744"/>
      <c r="AL43" s="744"/>
      <c r="AM43" s="744"/>
      <c r="AN43" s="744"/>
      <c r="AO43" s="744"/>
      <c r="AP43" s="744"/>
      <c r="AQ43" s="744"/>
      <c r="AR43" s="744"/>
      <c r="AS43" s="744"/>
    </row>
    <row r="44" spans="1:45" customFormat="1" ht="18.75" customHeight="1">
      <c r="A44" s="754"/>
      <c r="B44" s="767"/>
      <c r="C44" s="768"/>
      <c r="D44" s="298" t="s">
        <v>225</v>
      </c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26"/>
      <c r="AG44" s="744"/>
      <c r="AH44" s="744"/>
      <c r="AI44" s="744"/>
      <c r="AJ44" s="744"/>
      <c r="AK44" s="744"/>
      <c r="AL44" s="744"/>
      <c r="AM44" s="744"/>
      <c r="AN44" s="744"/>
      <c r="AO44" s="744"/>
      <c r="AP44" s="744"/>
      <c r="AQ44" s="744"/>
      <c r="AR44" s="744"/>
      <c r="AS44" s="744"/>
    </row>
    <row r="45" spans="1:45" customFormat="1" ht="18.75" customHeight="1">
      <c r="A45" s="754"/>
      <c r="B45" s="767"/>
      <c r="C45" s="768"/>
      <c r="D45" s="298" t="s">
        <v>226</v>
      </c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26"/>
      <c r="AG45" s="744"/>
      <c r="AH45" s="744"/>
      <c r="AI45" s="744"/>
      <c r="AJ45" s="744"/>
      <c r="AK45" s="744"/>
      <c r="AL45" s="744"/>
      <c r="AM45" s="744"/>
      <c r="AN45" s="744"/>
      <c r="AO45" s="744"/>
      <c r="AP45" s="744"/>
      <c r="AQ45" s="744"/>
      <c r="AR45" s="744"/>
      <c r="AS45" s="744"/>
    </row>
    <row r="46" spans="1:45" customFormat="1" ht="15.75" thickBot="1">
      <c r="A46" s="755"/>
      <c r="B46" s="752"/>
      <c r="C46" s="748"/>
      <c r="D46" s="299" t="s">
        <v>227</v>
      </c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26"/>
      <c r="AG46" s="745"/>
      <c r="AH46" s="745"/>
      <c r="AI46" s="745"/>
      <c r="AJ46" s="745"/>
      <c r="AK46" s="745"/>
      <c r="AL46" s="745"/>
      <c r="AM46" s="745"/>
      <c r="AN46" s="745"/>
      <c r="AO46" s="745"/>
      <c r="AP46" s="745"/>
      <c r="AQ46" s="745"/>
      <c r="AR46" s="745"/>
      <c r="AS46" s="745"/>
    </row>
    <row r="47" spans="1:45" ht="14.45" customHeight="1">
      <c r="A47" s="749"/>
      <c r="B47" s="749"/>
      <c r="C47" s="749"/>
      <c r="D47" s="749"/>
      <c r="E47" s="3">
        <f t="shared" ref="E47:AE47" si="8">SUM(E36:E46)</f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  <c r="N47" s="3">
        <f t="shared" si="8"/>
        <v>0</v>
      </c>
      <c r="O47" s="3">
        <f t="shared" si="8"/>
        <v>0</v>
      </c>
      <c r="P47" s="3">
        <f t="shared" si="8"/>
        <v>0</v>
      </c>
      <c r="Q47" s="3">
        <f t="shared" si="8"/>
        <v>0</v>
      </c>
      <c r="R47" s="3">
        <f t="shared" si="8"/>
        <v>0</v>
      </c>
      <c r="S47" s="3">
        <f t="shared" si="8"/>
        <v>0</v>
      </c>
      <c r="T47" s="3">
        <f t="shared" si="8"/>
        <v>0</v>
      </c>
      <c r="U47" s="3">
        <f t="shared" si="8"/>
        <v>0</v>
      </c>
      <c r="V47" s="3">
        <f t="shared" si="8"/>
        <v>0</v>
      </c>
      <c r="W47" s="3">
        <f t="shared" si="8"/>
        <v>0</v>
      </c>
      <c r="X47" s="3">
        <f t="shared" si="8"/>
        <v>0</v>
      </c>
      <c r="Y47" s="3">
        <f t="shared" si="8"/>
        <v>0</v>
      </c>
      <c r="Z47" s="3">
        <f t="shared" si="8"/>
        <v>0</v>
      </c>
      <c r="AA47" s="3">
        <f t="shared" si="8"/>
        <v>0</v>
      </c>
      <c r="AB47" s="3">
        <f t="shared" si="8"/>
        <v>0</v>
      </c>
      <c r="AC47" s="3">
        <f t="shared" si="8"/>
        <v>0</v>
      </c>
      <c r="AD47" s="3">
        <f t="shared" si="8"/>
        <v>0</v>
      </c>
      <c r="AE47" s="3">
        <f t="shared" si="8"/>
        <v>0</v>
      </c>
      <c r="AF47" s="4"/>
      <c r="AG47" s="82">
        <f t="shared" ref="AG47:AS47" si="9">SUM(AG36)</f>
        <v>0</v>
      </c>
      <c r="AH47" s="82">
        <f t="shared" si="9"/>
        <v>0</v>
      </c>
      <c r="AI47" s="82">
        <f t="shared" si="9"/>
        <v>0</v>
      </c>
      <c r="AJ47" s="82">
        <f t="shared" si="9"/>
        <v>0</v>
      </c>
      <c r="AK47" s="82">
        <f t="shared" si="9"/>
        <v>0</v>
      </c>
      <c r="AL47" s="82">
        <f t="shared" si="9"/>
        <v>0</v>
      </c>
      <c r="AM47" s="82">
        <f t="shared" si="9"/>
        <v>0</v>
      </c>
      <c r="AN47" s="82">
        <f t="shared" si="9"/>
        <v>0</v>
      </c>
      <c r="AO47" s="82">
        <f t="shared" si="9"/>
        <v>0</v>
      </c>
      <c r="AP47" s="82">
        <f t="shared" si="9"/>
        <v>0</v>
      </c>
      <c r="AQ47" s="82">
        <f t="shared" si="9"/>
        <v>0</v>
      </c>
      <c r="AR47" s="82">
        <f t="shared" si="9"/>
        <v>0</v>
      </c>
      <c r="AS47" s="82">
        <f t="shared" si="9"/>
        <v>0</v>
      </c>
    </row>
    <row r="48" spans="1:45" customFormat="1" ht="15.75" thickBot="1">
      <c r="D48" s="269"/>
    </row>
    <row r="49" spans="1:45" customFormat="1" ht="30">
      <c r="A49" s="753" t="s">
        <v>228</v>
      </c>
      <c r="B49" s="750" t="s">
        <v>415</v>
      </c>
      <c r="C49" s="746" t="s">
        <v>416</v>
      </c>
      <c r="D49" s="212" t="s">
        <v>417</v>
      </c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26"/>
      <c r="AG49" s="743"/>
      <c r="AH49" s="743"/>
      <c r="AI49" s="743"/>
      <c r="AJ49" s="743"/>
      <c r="AK49" s="743"/>
      <c r="AL49" s="743"/>
      <c r="AM49" s="743"/>
      <c r="AN49" s="743"/>
      <c r="AO49" s="743"/>
      <c r="AP49" s="743"/>
      <c r="AQ49" s="743"/>
      <c r="AR49" s="743"/>
      <c r="AS49" s="743"/>
    </row>
    <row r="50" spans="1:45" customFormat="1">
      <c r="A50" s="754"/>
      <c r="B50" s="767"/>
      <c r="C50" s="768"/>
      <c r="D50" s="298" t="s">
        <v>418</v>
      </c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26"/>
      <c r="AG50" s="744"/>
      <c r="AH50" s="744"/>
      <c r="AI50" s="744"/>
      <c r="AJ50" s="744"/>
      <c r="AK50" s="744"/>
      <c r="AL50" s="744"/>
      <c r="AM50" s="744"/>
      <c r="AN50" s="744"/>
      <c r="AO50" s="744"/>
      <c r="AP50" s="744"/>
      <c r="AQ50" s="744"/>
      <c r="AR50" s="744"/>
      <c r="AS50" s="744"/>
    </row>
    <row r="51" spans="1:45" customFormat="1">
      <c r="A51" s="754"/>
      <c r="B51" s="767"/>
      <c r="C51" s="768"/>
      <c r="D51" s="298" t="s">
        <v>419</v>
      </c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26"/>
      <c r="AG51" s="744"/>
      <c r="AH51" s="744"/>
      <c r="AI51" s="744"/>
      <c r="AJ51" s="744"/>
      <c r="AK51" s="744"/>
      <c r="AL51" s="744"/>
      <c r="AM51" s="744"/>
      <c r="AN51" s="744"/>
      <c r="AO51" s="744"/>
      <c r="AP51" s="744"/>
      <c r="AQ51" s="744"/>
      <c r="AR51" s="744"/>
      <c r="AS51" s="744"/>
    </row>
    <row r="52" spans="1:45" customFormat="1">
      <c r="A52" s="754"/>
      <c r="B52" s="767"/>
      <c r="C52" s="768"/>
      <c r="D52" s="298" t="s">
        <v>420</v>
      </c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26"/>
      <c r="AG52" s="744"/>
      <c r="AH52" s="744"/>
      <c r="AI52" s="744"/>
      <c r="AJ52" s="744"/>
      <c r="AK52" s="744"/>
      <c r="AL52" s="744"/>
      <c r="AM52" s="744"/>
      <c r="AN52" s="744"/>
      <c r="AO52" s="744"/>
      <c r="AP52" s="744"/>
      <c r="AQ52" s="744"/>
      <c r="AR52" s="744"/>
      <c r="AS52" s="744"/>
    </row>
    <row r="53" spans="1:45" customFormat="1" ht="15.75" thickBot="1">
      <c r="A53" s="755"/>
      <c r="B53" s="752"/>
      <c r="C53" s="748"/>
      <c r="D53" s="214" t="s">
        <v>421</v>
      </c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26"/>
      <c r="AG53" s="745"/>
      <c r="AH53" s="745"/>
      <c r="AI53" s="745"/>
      <c r="AJ53" s="745"/>
      <c r="AK53" s="745"/>
      <c r="AL53" s="745"/>
      <c r="AM53" s="745"/>
      <c r="AN53" s="745"/>
      <c r="AO53" s="745"/>
      <c r="AP53" s="745"/>
      <c r="AQ53" s="745"/>
      <c r="AR53" s="745"/>
      <c r="AS53" s="745"/>
    </row>
    <row r="54" spans="1:45" ht="14.45" customHeight="1">
      <c r="A54" s="749"/>
      <c r="B54" s="749"/>
      <c r="C54" s="749"/>
      <c r="D54" s="749"/>
      <c r="E54" s="3">
        <f t="shared" ref="E54:AE54" si="10">SUM(E49:E53)</f>
        <v>0</v>
      </c>
      <c r="F54" s="3">
        <f t="shared" si="10"/>
        <v>0</v>
      </c>
      <c r="G54" s="3">
        <f t="shared" si="10"/>
        <v>0</v>
      </c>
      <c r="H54" s="3">
        <f t="shared" si="10"/>
        <v>0</v>
      </c>
      <c r="I54" s="3">
        <f t="shared" si="10"/>
        <v>0</v>
      </c>
      <c r="J54" s="3">
        <f t="shared" si="10"/>
        <v>0</v>
      </c>
      <c r="K54" s="3">
        <f t="shared" si="10"/>
        <v>0</v>
      </c>
      <c r="L54" s="3">
        <f t="shared" si="10"/>
        <v>0</v>
      </c>
      <c r="M54" s="3">
        <f t="shared" si="10"/>
        <v>0</v>
      </c>
      <c r="N54" s="3">
        <f t="shared" si="10"/>
        <v>0</v>
      </c>
      <c r="O54" s="3">
        <f t="shared" si="10"/>
        <v>0</v>
      </c>
      <c r="P54" s="3">
        <f t="shared" si="10"/>
        <v>0</v>
      </c>
      <c r="Q54" s="3">
        <f t="shared" si="10"/>
        <v>0</v>
      </c>
      <c r="R54" s="3">
        <f t="shared" si="10"/>
        <v>0</v>
      </c>
      <c r="S54" s="3">
        <f t="shared" si="10"/>
        <v>0</v>
      </c>
      <c r="T54" s="3">
        <f t="shared" si="10"/>
        <v>0</v>
      </c>
      <c r="U54" s="3">
        <f t="shared" si="10"/>
        <v>0</v>
      </c>
      <c r="V54" s="3">
        <f t="shared" si="10"/>
        <v>0</v>
      </c>
      <c r="W54" s="3">
        <f t="shared" si="10"/>
        <v>0</v>
      </c>
      <c r="X54" s="3">
        <f t="shared" si="10"/>
        <v>0</v>
      </c>
      <c r="Y54" s="3">
        <f t="shared" si="10"/>
        <v>0</v>
      </c>
      <c r="Z54" s="3">
        <f t="shared" si="10"/>
        <v>0</v>
      </c>
      <c r="AA54" s="3">
        <f t="shared" si="10"/>
        <v>0</v>
      </c>
      <c r="AB54" s="3">
        <f t="shared" si="10"/>
        <v>0</v>
      </c>
      <c r="AC54" s="3">
        <f t="shared" si="10"/>
        <v>0</v>
      </c>
      <c r="AD54" s="3">
        <f t="shared" si="10"/>
        <v>0</v>
      </c>
      <c r="AE54" s="3">
        <f t="shared" si="10"/>
        <v>0</v>
      </c>
      <c r="AF54" s="4"/>
      <c r="AG54" s="82">
        <f t="shared" ref="AG54:AS54" si="11">SUM(AG49)</f>
        <v>0</v>
      </c>
      <c r="AH54" s="82">
        <f t="shared" si="11"/>
        <v>0</v>
      </c>
      <c r="AI54" s="82">
        <f t="shared" si="11"/>
        <v>0</v>
      </c>
      <c r="AJ54" s="82">
        <f t="shared" si="11"/>
        <v>0</v>
      </c>
      <c r="AK54" s="82">
        <f t="shared" si="11"/>
        <v>0</v>
      </c>
      <c r="AL54" s="82">
        <f t="shared" si="11"/>
        <v>0</v>
      </c>
      <c r="AM54" s="82">
        <f t="shared" si="11"/>
        <v>0</v>
      </c>
      <c r="AN54" s="82">
        <f t="shared" si="11"/>
        <v>0</v>
      </c>
      <c r="AO54" s="82">
        <f t="shared" si="11"/>
        <v>0</v>
      </c>
      <c r="AP54" s="82">
        <f t="shared" si="11"/>
        <v>0</v>
      </c>
      <c r="AQ54" s="82">
        <f t="shared" si="11"/>
        <v>0</v>
      </c>
      <c r="AR54" s="82">
        <f t="shared" si="11"/>
        <v>0</v>
      </c>
      <c r="AS54" s="82">
        <f t="shared" si="11"/>
        <v>0</v>
      </c>
    </row>
    <row r="55" spans="1:45" customFormat="1" ht="15.75" thickBot="1">
      <c r="D55" s="269"/>
    </row>
    <row r="56" spans="1:45" customFormat="1">
      <c r="A56" s="756" t="s">
        <v>51</v>
      </c>
      <c r="B56" s="759" t="s">
        <v>159</v>
      </c>
      <c r="C56" s="762"/>
      <c r="D56" s="304" t="s">
        <v>52</v>
      </c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26"/>
      <c r="AG56" s="743"/>
      <c r="AH56" s="743"/>
      <c r="AI56" s="743"/>
      <c r="AJ56" s="743"/>
      <c r="AK56" s="743"/>
      <c r="AL56" s="743"/>
      <c r="AM56" s="743"/>
      <c r="AN56" s="743"/>
      <c r="AO56" s="743"/>
      <c r="AP56" s="743"/>
      <c r="AQ56" s="743"/>
      <c r="AR56" s="743"/>
      <c r="AS56" s="743"/>
    </row>
    <row r="57" spans="1:45" customFormat="1">
      <c r="A57" s="757"/>
      <c r="B57" s="760"/>
      <c r="C57" s="763"/>
      <c r="D57" s="300" t="s">
        <v>248</v>
      </c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26"/>
      <c r="AG57" s="744"/>
      <c r="AH57" s="744"/>
      <c r="AI57" s="744"/>
      <c r="AJ57" s="744"/>
      <c r="AK57" s="744"/>
      <c r="AL57" s="744"/>
      <c r="AM57" s="744"/>
      <c r="AN57" s="744"/>
      <c r="AO57" s="744"/>
      <c r="AP57" s="744"/>
      <c r="AQ57" s="744"/>
      <c r="AR57" s="744"/>
      <c r="AS57" s="744"/>
    </row>
    <row r="58" spans="1:45" customFormat="1" ht="15.75" thickBot="1">
      <c r="A58" s="758"/>
      <c r="B58" s="761"/>
      <c r="C58" s="764"/>
      <c r="D58" s="305" t="s">
        <v>439</v>
      </c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26"/>
      <c r="AG58" s="745"/>
      <c r="AH58" s="745"/>
      <c r="AI58" s="745"/>
      <c r="AJ58" s="745"/>
      <c r="AK58" s="745"/>
      <c r="AL58" s="745"/>
      <c r="AM58" s="745"/>
      <c r="AN58" s="745"/>
      <c r="AO58" s="745"/>
      <c r="AP58" s="745"/>
      <c r="AQ58" s="745"/>
      <c r="AR58" s="745"/>
      <c r="AS58" s="745"/>
    </row>
    <row r="59" spans="1:45" ht="14.45" customHeight="1">
      <c r="A59" s="749"/>
      <c r="B59" s="749"/>
      <c r="C59" s="749"/>
      <c r="D59" s="749"/>
      <c r="E59" s="3">
        <f t="shared" ref="E59:AE59" si="12">SUM(E56:E58)</f>
        <v>0</v>
      </c>
      <c r="F59" s="3">
        <f t="shared" si="12"/>
        <v>0</v>
      </c>
      <c r="G59" s="3">
        <f t="shared" si="12"/>
        <v>0</v>
      </c>
      <c r="H59" s="3">
        <f t="shared" si="12"/>
        <v>0</v>
      </c>
      <c r="I59" s="3">
        <f t="shared" si="12"/>
        <v>0</v>
      </c>
      <c r="J59" s="3">
        <f t="shared" si="12"/>
        <v>0</v>
      </c>
      <c r="K59" s="3">
        <f t="shared" si="12"/>
        <v>0</v>
      </c>
      <c r="L59" s="3">
        <f t="shared" si="12"/>
        <v>0</v>
      </c>
      <c r="M59" s="3">
        <f t="shared" si="12"/>
        <v>0</v>
      </c>
      <c r="N59" s="3">
        <f t="shared" si="12"/>
        <v>0</v>
      </c>
      <c r="O59" s="3">
        <f t="shared" si="12"/>
        <v>0</v>
      </c>
      <c r="P59" s="3">
        <f t="shared" si="12"/>
        <v>0</v>
      </c>
      <c r="Q59" s="3">
        <f t="shared" si="12"/>
        <v>0</v>
      </c>
      <c r="R59" s="3">
        <f t="shared" si="12"/>
        <v>0</v>
      </c>
      <c r="S59" s="3">
        <f t="shared" si="12"/>
        <v>0</v>
      </c>
      <c r="T59" s="3">
        <f t="shared" si="12"/>
        <v>0</v>
      </c>
      <c r="U59" s="3">
        <f t="shared" si="12"/>
        <v>0</v>
      </c>
      <c r="V59" s="3">
        <f t="shared" si="12"/>
        <v>0</v>
      </c>
      <c r="W59" s="3">
        <f t="shared" si="12"/>
        <v>0</v>
      </c>
      <c r="X59" s="3">
        <f t="shared" si="12"/>
        <v>0</v>
      </c>
      <c r="Y59" s="3">
        <f t="shared" si="12"/>
        <v>0</v>
      </c>
      <c r="Z59" s="3">
        <f t="shared" si="12"/>
        <v>0</v>
      </c>
      <c r="AA59" s="3">
        <f t="shared" si="12"/>
        <v>0</v>
      </c>
      <c r="AB59" s="3">
        <f t="shared" si="12"/>
        <v>0</v>
      </c>
      <c r="AC59" s="3">
        <f t="shared" si="12"/>
        <v>0</v>
      </c>
      <c r="AD59" s="3">
        <f t="shared" si="12"/>
        <v>0</v>
      </c>
      <c r="AE59" s="3">
        <f t="shared" si="12"/>
        <v>0</v>
      </c>
      <c r="AF59" s="4"/>
      <c r="AG59" s="82">
        <f t="shared" ref="AG59:AS59" si="13">SUM(AG56)</f>
        <v>0</v>
      </c>
      <c r="AH59" s="82">
        <f t="shared" si="13"/>
        <v>0</v>
      </c>
      <c r="AI59" s="82">
        <f t="shared" si="13"/>
        <v>0</v>
      </c>
      <c r="AJ59" s="82">
        <f t="shared" si="13"/>
        <v>0</v>
      </c>
      <c r="AK59" s="82">
        <f t="shared" si="13"/>
        <v>0</v>
      </c>
      <c r="AL59" s="82">
        <f t="shared" si="13"/>
        <v>0</v>
      </c>
      <c r="AM59" s="82">
        <f t="shared" si="13"/>
        <v>0</v>
      </c>
      <c r="AN59" s="82">
        <f t="shared" si="13"/>
        <v>0</v>
      </c>
      <c r="AO59" s="82">
        <f t="shared" si="13"/>
        <v>0</v>
      </c>
      <c r="AP59" s="82">
        <f t="shared" si="13"/>
        <v>0</v>
      </c>
      <c r="AQ59" s="82">
        <f t="shared" si="13"/>
        <v>0</v>
      </c>
      <c r="AR59" s="82">
        <f t="shared" si="13"/>
        <v>0</v>
      </c>
      <c r="AS59" s="82">
        <f t="shared" si="13"/>
        <v>0</v>
      </c>
    </row>
    <row r="60" spans="1:45" customFormat="1" ht="15.75" thickBot="1">
      <c r="D60" s="269"/>
    </row>
    <row r="61" spans="1:45" customFormat="1">
      <c r="A61" s="753" t="s">
        <v>51</v>
      </c>
      <c r="B61" s="750" t="s">
        <v>212</v>
      </c>
      <c r="C61" s="746" t="s">
        <v>422</v>
      </c>
      <c r="D61" s="212" t="s">
        <v>213</v>
      </c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26"/>
      <c r="AG61" s="743"/>
      <c r="AH61" s="743"/>
      <c r="AI61" s="743"/>
      <c r="AJ61" s="743"/>
      <c r="AK61" s="743"/>
      <c r="AL61" s="743"/>
      <c r="AM61" s="743"/>
      <c r="AN61" s="743"/>
      <c r="AO61" s="743"/>
      <c r="AP61" s="743"/>
      <c r="AQ61" s="743"/>
      <c r="AR61" s="743"/>
      <c r="AS61" s="743"/>
    </row>
    <row r="62" spans="1:45" customFormat="1">
      <c r="A62" s="754"/>
      <c r="B62" s="767"/>
      <c r="C62" s="768"/>
      <c r="D62" s="298" t="s">
        <v>214</v>
      </c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26"/>
      <c r="AG62" s="744"/>
      <c r="AH62" s="744"/>
      <c r="AI62" s="744"/>
      <c r="AJ62" s="744"/>
      <c r="AK62" s="744"/>
      <c r="AL62" s="744"/>
      <c r="AM62" s="744"/>
      <c r="AN62" s="744"/>
      <c r="AO62" s="744"/>
      <c r="AP62" s="744"/>
      <c r="AQ62" s="744"/>
      <c r="AR62" s="744"/>
      <c r="AS62" s="744"/>
    </row>
    <row r="63" spans="1:45" customFormat="1">
      <c r="A63" s="754"/>
      <c r="B63" s="767"/>
      <c r="C63" s="768"/>
      <c r="D63" s="298" t="s">
        <v>215</v>
      </c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26"/>
      <c r="AG63" s="744"/>
      <c r="AH63" s="744"/>
      <c r="AI63" s="744"/>
      <c r="AJ63" s="744"/>
      <c r="AK63" s="744"/>
      <c r="AL63" s="744"/>
      <c r="AM63" s="744"/>
      <c r="AN63" s="744"/>
      <c r="AO63" s="744"/>
      <c r="AP63" s="744"/>
      <c r="AQ63" s="744"/>
      <c r="AR63" s="744"/>
      <c r="AS63" s="744"/>
    </row>
    <row r="64" spans="1:45" customFormat="1">
      <c r="A64" s="754"/>
      <c r="B64" s="767"/>
      <c r="C64" s="768"/>
      <c r="D64" s="298" t="s">
        <v>229</v>
      </c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26"/>
      <c r="AG64" s="744"/>
      <c r="AH64" s="744"/>
      <c r="AI64" s="744"/>
      <c r="AJ64" s="744"/>
      <c r="AK64" s="744"/>
      <c r="AL64" s="744"/>
      <c r="AM64" s="744"/>
      <c r="AN64" s="744"/>
      <c r="AO64" s="744"/>
      <c r="AP64" s="744"/>
      <c r="AQ64" s="744"/>
      <c r="AR64" s="744"/>
      <c r="AS64" s="744"/>
    </row>
    <row r="65" spans="1:45" customFormat="1" ht="15.75" thickBot="1">
      <c r="A65" s="755"/>
      <c r="B65" s="752"/>
      <c r="C65" s="748"/>
      <c r="D65" s="214" t="s">
        <v>230</v>
      </c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26"/>
      <c r="AG65" s="745"/>
      <c r="AH65" s="745"/>
      <c r="AI65" s="745"/>
      <c r="AJ65" s="745"/>
      <c r="AK65" s="745"/>
      <c r="AL65" s="745"/>
      <c r="AM65" s="745"/>
      <c r="AN65" s="745"/>
      <c r="AO65" s="745"/>
      <c r="AP65" s="745"/>
      <c r="AQ65" s="745"/>
      <c r="AR65" s="745"/>
      <c r="AS65" s="745"/>
    </row>
    <row r="66" spans="1:45" ht="14.45" customHeight="1">
      <c r="A66" s="749"/>
      <c r="B66" s="749"/>
      <c r="C66" s="749"/>
      <c r="D66" s="749"/>
      <c r="E66" s="3">
        <f t="shared" ref="E66:AE66" si="14">SUM(E61:E65)</f>
        <v>0</v>
      </c>
      <c r="F66" s="3">
        <f t="shared" si="14"/>
        <v>0</v>
      </c>
      <c r="G66" s="3">
        <f t="shared" si="14"/>
        <v>0</v>
      </c>
      <c r="H66" s="3">
        <f t="shared" si="14"/>
        <v>0</v>
      </c>
      <c r="I66" s="3">
        <f t="shared" si="14"/>
        <v>0</v>
      </c>
      <c r="J66" s="3">
        <f t="shared" si="14"/>
        <v>0</v>
      </c>
      <c r="K66" s="3">
        <f t="shared" si="14"/>
        <v>0</v>
      </c>
      <c r="L66" s="3">
        <f t="shared" si="14"/>
        <v>0</v>
      </c>
      <c r="M66" s="3">
        <f t="shared" si="14"/>
        <v>0</v>
      </c>
      <c r="N66" s="3">
        <f t="shared" si="14"/>
        <v>0</v>
      </c>
      <c r="O66" s="3">
        <f t="shared" si="14"/>
        <v>0</v>
      </c>
      <c r="P66" s="3">
        <f t="shared" si="14"/>
        <v>0</v>
      </c>
      <c r="Q66" s="3">
        <f t="shared" si="14"/>
        <v>0</v>
      </c>
      <c r="R66" s="3">
        <f t="shared" si="14"/>
        <v>0</v>
      </c>
      <c r="S66" s="3">
        <f t="shared" si="14"/>
        <v>0</v>
      </c>
      <c r="T66" s="3">
        <f t="shared" si="14"/>
        <v>0</v>
      </c>
      <c r="U66" s="3">
        <f t="shared" si="14"/>
        <v>0</v>
      </c>
      <c r="V66" s="3">
        <f t="shared" si="14"/>
        <v>0</v>
      </c>
      <c r="W66" s="3">
        <f t="shared" si="14"/>
        <v>0</v>
      </c>
      <c r="X66" s="3">
        <f t="shared" si="14"/>
        <v>0</v>
      </c>
      <c r="Y66" s="3">
        <f t="shared" si="14"/>
        <v>0</v>
      </c>
      <c r="Z66" s="3">
        <f t="shared" si="14"/>
        <v>0</v>
      </c>
      <c r="AA66" s="3">
        <f t="shared" si="14"/>
        <v>0</v>
      </c>
      <c r="AB66" s="3">
        <f t="shared" si="14"/>
        <v>0</v>
      </c>
      <c r="AC66" s="3">
        <f t="shared" si="14"/>
        <v>0</v>
      </c>
      <c r="AD66" s="3">
        <f t="shared" si="14"/>
        <v>0</v>
      </c>
      <c r="AE66" s="3">
        <f t="shared" si="14"/>
        <v>0</v>
      </c>
      <c r="AF66" s="4"/>
      <c r="AG66" s="82">
        <f t="shared" ref="AG66:AS66" si="15">SUM(AG61)</f>
        <v>0</v>
      </c>
      <c r="AH66" s="82">
        <f t="shared" si="15"/>
        <v>0</v>
      </c>
      <c r="AI66" s="82">
        <f t="shared" si="15"/>
        <v>0</v>
      </c>
      <c r="AJ66" s="82">
        <f t="shared" si="15"/>
        <v>0</v>
      </c>
      <c r="AK66" s="82">
        <f t="shared" si="15"/>
        <v>0</v>
      </c>
      <c r="AL66" s="82">
        <f t="shared" si="15"/>
        <v>0</v>
      </c>
      <c r="AM66" s="82">
        <f t="shared" si="15"/>
        <v>0</v>
      </c>
      <c r="AN66" s="82">
        <f t="shared" si="15"/>
        <v>0</v>
      </c>
      <c r="AO66" s="82">
        <f t="shared" si="15"/>
        <v>0</v>
      </c>
      <c r="AP66" s="82">
        <f t="shared" si="15"/>
        <v>0</v>
      </c>
      <c r="AQ66" s="82">
        <f t="shared" si="15"/>
        <v>0</v>
      </c>
      <c r="AR66" s="82">
        <f t="shared" si="15"/>
        <v>0</v>
      </c>
      <c r="AS66" s="82">
        <f t="shared" si="15"/>
        <v>0</v>
      </c>
    </row>
    <row r="67" spans="1:45" customFormat="1" ht="15.75" thickBot="1">
      <c r="D67" s="269"/>
    </row>
    <row r="68" spans="1:45" customFormat="1">
      <c r="A68" s="753" t="s">
        <v>51</v>
      </c>
      <c r="B68" s="750" t="s">
        <v>249</v>
      </c>
      <c r="C68" s="746" t="s">
        <v>444</v>
      </c>
      <c r="D68" s="212" t="s">
        <v>250</v>
      </c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26"/>
      <c r="AG68" s="743"/>
      <c r="AH68" s="743"/>
      <c r="AI68" s="743"/>
      <c r="AJ68" s="743"/>
      <c r="AK68" s="743"/>
      <c r="AL68" s="743"/>
      <c r="AM68" s="743"/>
      <c r="AN68" s="743"/>
      <c r="AO68" s="743"/>
      <c r="AP68" s="743"/>
      <c r="AQ68" s="743"/>
      <c r="AR68" s="743"/>
      <c r="AS68" s="743"/>
    </row>
    <row r="69" spans="1:45" customFormat="1">
      <c r="A69" s="754"/>
      <c r="B69" s="767"/>
      <c r="C69" s="768"/>
      <c r="D69" s="298" t="s">
        <v>251</v>
      </c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26"/>
      <c r="AG69" s="744"/>
      <c r="AH69" s="744"/>
      <c r="AI69" s="744"/>
      <c r="AJ69" s="744"/>
      <c r="AK69" s="744"/>
      <c r="AL69" s="744"/>
      <c r="AM69" s="744"/>
      <c r="AN69" s="744"/>
      <c r="AO69" s="744"/>
      <c r="AP69" s="744"/>
      <c r="AQ69" s="744"/>
      <c r="AR69" s="744"/>
      <c r="AS69" s="744"/>
    </row>
    <row r="70" spans="1:45" customFormat="1" ht="15.75" thickBot="1">
      <c r="A70" s="755"/>
      <c r="B70" s="752"/>
      <c r="C70" s="748"/>
      <c r="D70" s="214" t="s">
        <v>252</v>
      </c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26"/>
      <c r="AG70" s="745"/>
      <c r="AH70" s="745"/>
      <c r="AI70" s="745"/>
      <c r="AJ70" s="745"/>
      <c r="AK70" s="745"/>
      <c r="AL70" s="745"/>
      <c r="AM70" s="745"/>
      <c r="AN70" s="745"/>
      <c r="AO70" s="745"/>
      <c r="AP70" s="745"/>
      <c r="AQ70" s="745"/>
      <c r="AR70" s="745"/>
      <c r="AS70" s="745"/>
    </row>
    <row r="71" spans="1:45" ht="14.45" customHeight="1">
      <c r="A71" s="749"/>
      <c r="B71" s="749"/>
      <c r="C71" s="749"/>
      <c r="D71" s="749"/>
      <c r="E71" s="3">
        <f t="shared" ref="E71:AE71" si="16">SUM(E68:E70)</f>
        <v>0</v>
      </c>
      <c r="F71" s="3">
        <f t="shared" si="16"/>
        <v>0</v>
      </c>
      <c r="G71" s="3">
        <f t="shared" si="16"/>
        <v>0</v>
      </c>
      <c r="H71" s="3">
        <f t="shared" si="16"/>
        <v>0</v>
      </c>
      <c r="I71" s="3">
        <f t="shared" si="16"/>
        <v>0</v>
      </c>
      <c r="J71" s="3">
        <f t="shared" si="16"/>
        <v>0</v>
      </c>
      <c r="K71" s="3">
        <f t="shared" si="16"/>
        <v>0</v>
      </c>
      <c r="L71" s="3">
        <f t="shared" si="16"/>
        <v>0</v>
      </c>
      <c r="M71" s="3">
        <f t="shared" si="16"/>
        <v>0</v>
      </c>
      <c r="N71" s="3">
        <f t="shared" si="16"/>
        <v>0</v>
      </c>
      <c r="O71" s="3">
        <f t="shared" si="16"/>
        <v>0</v>
      </c>
      <c r="P71" s="3">
        <f t="shared" si="16"/>
        <v>0</v>
      </c>
      <c r="Q71" s="3">
        <f t="shared" si="16"/>
        <v>0</v>
      </c>
      <c r="R71" s="3">
        <f t="shared" si="16"/>
        <v>0</v>
      </c>
      <c r="S71" s="3">
        <f t="shared" si="16"/>
        <v>0</v>
      </c>
      <c r="T71" s="3">
        <f t="shared" si="16"/>
        <v>0</v>
      </c>
      <c r="U71" s="3">
        <f t="shared" si="16"/>
        <v>0</v>
      </c>
      <c r="V71" s="3">
        <f t="shared" si="16"/>
        <v>0</v>
      </c>
      <c r="W71" s="3">
        <f t="shared" si="16"/>
        <v>0</v>
      </c>
      <c r="X71" s="3">
        <f t="shared" si="16"/>
        <v>0</v>
      </c>
      <c r="Y71" s="3">
        <f t="shared" si="16"/>
        <v>0</v>
      </c>
      <c r="Z71" s="3">
        <f t="shared" si="16"/>
        <v>0</v>
      </c>
      <c r="AA71" s="3">
        <f t="shared" si="16"/>
        <v>0</v>
      </c>
      <c r="AB71" s="3">
        <f t="shared" si="16"/>
        <v>0</v>
      </c>
      <c r="AC71" s="3">
        <f t="shared" si="16"/>
        <v>0</v>
      </c>
      <c r="AD71" s="3">
        <f t="shared" si="16"/>
        <v>0</v>
      </c>
      <c r="AE71" s="3">
        <f t="shared" si="16"/>
        <v>0</v>
      </c>
      <c r="AF71" s="4"/>
      <c r="AG71" s="82">
        <f t="shared" ref="AG71:AS71" si="17">SUM(AG68)</f>
        <v>0</v>
      </c>
      <c r="AH71" s="82">
        <f t="shared" si="17"/>
        <v>0</v>
      </c>
      <c r="AI71" s="82">
        <f t="shared" si="17"/>
        <v>0</v>
      </c>
      <c r="AJ71" s="82">
        <f t="shared" si="17"/>
        <v>0</v>
      </c>
      <c r="AK71" s="82">
        <f t="shared" si="17"/>
        <v>0</v>
      </c>
      <c r="AL71" s="82">
        <f t="shared" si="17"/>
        <v>0</v>
      </c>
      <c r="AM71" s="82">
        <f t="shared" si="17"/>
        <v>0</v>
      </c>
      <c r="AN71" s="82">
        <f t="shared" si="17"/>
        <v>0</v>
      </c>
      <c r="AO71" s="82">
        <f t="shared" si="17"/>
        <v>0</v>
      </c>
      <c r="AP71" s="82">
        <f t="shared" si="17"/>
        <v>0</v>
      </c>
      <c r="AQ71" s="82">
        <f t="shared" si="17"/>
        <v>0</v>
      </c>
      <c r="AR71" s="82">
        <f t="shared" si="17"/>
        <v>0</v>
      </c>
      <c r="AS71" s="82">
        <f t="shared" si="17"/>
        <v>0</v>
      </c>
    </row>
    <row r="72" spans="1:45" customFormat="1" ht="15.75" thickBot="1">
      <c r="D72" s="269"/>
    </row>
    <row r="73" spans="1:45" customFormat="1">
      <c r="A73" s="753" t="s">
        <v>253</v>
      </c>
      <c r="B73" s="750" t="s">
        <v>256</v>
      </c>
      <c r="C73" s="746" t="s">
        <v>445</v>
      </c>
      <c r="D73" s="212" t="s">
        <v>257</v>
      </c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26"/>
      <c r="AG73" s="743"/>
      <c r="AH73" s="743"/>
      <c r="AI73" s="743"/>
      <c r="AJ73" s="743"/>
      <c r="AK73" s="743"/>
      <c r="AL73" s="743"/>
      <c r="AM73" s="743"/>
      <c r="AN73" s="743"/>
      <c r="AO73" s="743"/>
      <c r="AP73" s="743"/>
      <c r="AQ73" s="743"/>
      <c r="AR73" s="743"/>
      <c r="AS73" s="743"/>
    </row>
    <row r="74" spans="1:45" customFormat="1">
      <c r="A74" s="754"/>
      <c r="B74" s="767"/>
      <c r="C74" s="768"/>
      <c r="D74" s="298" t="s">
        <v>258</v>
      </c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26"/>
      <c r="AG74" s="744"/>
      <c r="AH74" s="744"/>
      <c r="AI74" s="744"/>
      <c r="AJ74" s="744"/>
      <c r="AK74" s="744"/>
      <c r="AL74" s="744"/>
      <c r="AM74" s="744"/>
      <c r="AN74" s="744"/>
      <c r="AO74" s="744"/>
      <c r="AP74" s="744"/>
      <c r="AQ74" s="744"/>
      <c r="AR74" s="744"/>
      <c r="AS74" s="744"/>
    </row>
    <row r="75" spans="1:45" customFormat="1">
      <c r="A75" s="754"/>
      <c r="B75" s="767"/>
      <c r="C75" s="768"/>
      <c r="D75" s="298" t="s">
        <v>179</v>
      </c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26"/>
      <c r="AG75" s="744"/>
      <c r="AH75" s="744"/>
      <c r="AI75" s="744"/>
      <c r="AJ75" s="744"/>
      <c r="AK75" s="744"/>
      <c r="AL75" s="744"/>
      <c r="AM75" s="744"/>
      <c r="AN75" s="744"/>
      <c r="AO75" s="744"/>
      <c r="AP75" s="744"/>
      <c r="AQ75" s="744"/>
      <c r="AR75" s="744"/>
      <c r="AS75" s="744"/>
    </row>
    <row r="76" spans="1:45" customFormat="1" ht="30">
      <c r="A76" s="754"/>
      <c r="B76" s="767"/>
      <c r="C76" s="768"/>
      <c r="D76" s="298" t="s">
        <v>259</v>
      </c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26"/>
      <c r="AG76" s="744"/>
      <c r="AH76" s="744"/>
      <c r="AI76" s="744"/>
      <c r="AJ76" s="744"/>
      <c r="AK76" s="744"/>
      <c r="AL76" s="744"/>
      <c r="AM76" s="744"/>
      <c r="AN76" s="744"/>
      <c r="AO76" s="744"/>
      <c r="AP76" s="744"/>
      <c r="AQ76" s="744"/>
      <c r="AR76" s="744"/>
      <c r="AS76" s="744"/>
    </row>
    <row r="77" spans="1:45" customFormat="1">
      <c r="A77" s="754"/>
      <c r="B77" s="767"/>
      <c r="C77" s="768"/>
      <c r="D77" s="298" t="s">
        <v>136</v>
      </c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26"/>
      <c r="AG77" s="744"/>
      <c r="AH77" s="744"/>
      <c r="AI77" s="744"/>
      <c r="AJ77" s="744"/>
      <c r="AK77" s="744"/>
      <c r="AL77" s="744"/>
      <c r="AM77" s="744"/>
      <c r="AN77" s="744"/>
      <c r="AO77" s="744"/>
      <c r="AP77" s="744"/>
      <c r="AQ77" s="744"/>
      <c r="AR77" s="744"/>
      <c r="AS77" s="744"/>
    </row>
    <row r="78" spans="1:45" customFormat="1">
      <c r="A78" s="754"/>
      <c r="B78" s="767"/>
      <c r="C78" s="768"/>
      <c r="D78" s="298" t="s">
        <v>260</v>
      </c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26"/>
      <c r="AG78" s="744"/>
      <c r="AH78" s="744"/>
      <c r="AI78" s="744"/>
      <c r="AJ78" s="744"/>
      <c r="AK78" s="744"/>
      <c r="AL78" s="744"/>
      <c r="AM78" s="744"/>
      <c r="AN78" s="744"/>
      <c r="AO78" s="744"/>
      <c r="AP78" s="744"/>
      <c r="AQ78" s="744"/>
      <c r="AR78" s="744"/>
      <c r="AS78" s="744"/>
    </row>
    <row r="79" spans="1:45" customFormat="1" ht="19.5" customHeight="1">
      <c r="A79" s="754"/>
      <c r="B79" s="767"/>
      <c r="C79" s="768"/>
      <c r="D79" s="298" t="s">
        <v>261</v>
      </c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26"/>
      <c r="AG79" s="744"/>
      <c r="AH79" s="744"/>
      <c r="AI79" s="744"/>
      <c r="AJ79" s="744"/>
      <c r="AK79" s="744"/>
      <c r="AL79" s="744"/>
      <c r="AM79" s="744"/>
      <c r="AN79" s="744"/>
      <c r="AO79" s="744"/>
      <c r="AP79" s="744"/>
      <c r="AQ79" s="744"/>
      <c r="AR79" s="744"/>
      <c r="AS79" s="744"/>
    </row>
    <row r="80" spans="1:45" customFormat="1" ht="18.75" customHeight="1">
      <c r="A80" s="754"/>
      <c r="B80" s="767"/>
      <c r="C80" s="768"/>
      <c r="D80" s="298" t="s">
        <v>262</v>
      </c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26"/>
      <c r="AG80" s="744"/>
      <c r="AH80" s="744"/>
      <c r="AI80" s="744"/>
      <c r="AJ80" s="744"/>
      <c r="AK80" s="744"/>
      <c r="AL80" s="744"/>
      <c r="AM80" s="744"/>
      <c r="AN80" s="744"/>
      <c r="AO80" s="744"/>
      <c r="AP80" s="744"/>
      <c r="AQ80" s="744"/>
      <c r="AR80" s="744"/>
      <c r="AS80" s="744"/>
    </row>
    <row r="81" spans="1:45" customFormat="1">
      <c r="A81" s="754"/>
      <c r="B81" s="767"/>
      <c r="C81" s="768"/>
      <c r="D81" s="299" t="s">
        <v>263</v>
      </c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26"/>
      <c r="AG81" s="744"/>
      <c r="AH81" s="744"/>
      <c r="AI81" s="744"/>
      <c r="AJ81" s="744"/>
      <c r="AK81" s="744"/>
      <c r="AL81" s="744"/>
      <c r="AM81" s="744"/>
      <c r="AN81" s="744"/>
      <c r="AO81" s="744"/>
      <c r="AP81" s="744"/>
      <c r="AQ81" s="744"/>
      <c r="AR81" s="744"/>
      <c r="AS81" s="744"/>
    </row>
    <row r="82" spans="1:45" customFormat="1" ht="15.75" thickBot="1">
      <c r="A82" s="755"/>
      <c r="B82" s="752"/>
      <c r="C82" s="748"/>
      <c r="D82" s="214" t="s">
        <v>264</v>
      </c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26"/>
      <c r="AG82" s="745"/>
      <c r="AH82" s="745"/>
      <c r="AI82" s="745"/>
      <c r="AJ82" s="745"/>
      <c r="AK82" s="745"/>
      <c r="AL82" s="745"/>
      <c r="AM82" s="745"/>
      <c r="AN82" s="745"/>
      <c r="AO82" s="745"/>
      <c r="AP82" s="745"/>
      <c r="AQ82" s="745"/>
      <c r="AR82" s="745"/>
      <c r="AS82" s="745"/>
    </row>
    <row r="83" spans="1:45" ht="14.45" customHeight="1">
      <c r="A83" s="749"/>
      <c r="B83" s="749"/>
      <c r="C83" s="749"/>
      <c r="D83" s="749"/>
      <c r="E83" s="3">
        <f t="shared" ref="E83:AE83" si="18">SUM(E73:E82)</f>
        <v>0</v>
      </c>
      <c r="F83" s="3">
        <f t="shared" si="18"/>
        <v>0</v>
      </c>
      <c r="G83" s="3">
        <f t="shared" si="18"/>
        <v>0</v>
      </c>
      <c r="H83" s="3">
        <f t="shared" si="18"/>
        <v>0</v>
      </c>
      <c r="I83" s="3">
        <f t="shared" si="18"/>
        <v>0</v>
      </c>
      <c r="J83" s="3">
        <f t="shared" si="18"/>
        <v>0</v>
      </c>
      <c r="K83" s="3">
        <f t="shared" si="18"/>
        <v>0</v>
      </c>
      <c r="L83" s="3">
        <f t="shared" si="18"/>
        <v>0</v>
      </c>
      <c r="M83" s="3">
        <f t="shared" si="18"/>
        <v>0</v>
      </c>
      <c r="N83" s="3">
        <f t="shared" si="18"/>
        <v>0</v>
      </c>
      <c r="O83" s="3">
        <f t="shared" si="18"/>
        <v>0</v>
      </c>
      <c r="P83" s="3">
        <f t="shared" si="18"/>
        <v>0</v>
      </c>
      <c r="Q83" s="3">
        <f t="shared" si="18"/>
        <v>0</v>
      </c>
      <c r="R83" s="3">
        <f t="shared" si="18"/>
        <v>0</v>
      </c>
      <c r="S83" s="3">
        <f t="shared" si="18"/>
        <v>0</v>
      </c>
      <c r="T83" s="3">
        <f t="shared" si="18"/>
        <v>0</v>
      </c>
      <c r="U83" s="3">
        <f t="shared" si="18"/>
        <v>0</v>
      </c>
      <c r="V83" s="3">
        <f t="shared" si="18"/>
        <v>0</v>
      </c>
      <c r="W83" s="3">
        <f t="shared" si="18"/>
        <v>0</v>
      </c>
      <c r="X83" s="3">
        <f t="shared" si="18"/>
        <v>0</v>
      </c>
      <c r="Y83" s="3">
        <f t="shared" si="18"/>
        <v>0</v>
      </c>
      <c r="Z83" s="3">
        <f t="shared" si="18"/>
        <v>0</v>
      </c>
      <c r="AA83" s="3">
        <f t="shared" si="18"/>
        <v>0</v>
      </c>
      <c r="AB83" s="3">
        <f t="shared" si="18"/>
        <v>0</v>
      </c>
      <c r="AC83" s="3">
        <f t="shared" si="18"/>
        <v>0</v>
      </c>
      <c r="AD83" s="3">
        <f t="shared" si="18"/>
        <v>0</v>
      </c>
      <c r="AE83" s="3">
        <f t="shared" si="18"/>
        <v>0</v>
      </c>
      <c r="AF83" s="4"/>
      <c r="AG83" s="82">
        <f t="shared" ref="AG83:AS83" si="19">SUM(AG73)</f>
        <v>0</v>
      </c>
      <c r="AH83" s="82">
        <f t="shared" si="19"/>
        <v>0</v>
      </c>
      <c r="AI83" s="82">
        <f t="shared" si="19"/>
        <v>0</v>
      </c>
      <c r="AJ83" s="82">
        <f t="shared" si="19"/>
        <v>0</v>
      </c>
      <c r="AK83" s="82">
        <f t="shared" si="19"/>
        <v>0</v>
      </c>
      <c r="AL83" s="82">
        <f t="shared" si="19"/>
        <v>0</v>
      </c>
      <c r="AM83" s="82">
        <f t="shared" si="19"/>
        <v>0</v>
      </c>
      <c r="AN83" s="82">
        <f t="shared" si="19"/>
        <v>0</v>
      </c>
      <c r="AO83" s="82">
        <f t="shared" si="19"/>
        <v>0</v>
      </c>
      <c r="AP83" s="82">
        <f t="shared" si="19"/>
        <v>0</v>
      </c>
      <c r="AQ83" s="82">
        <f t="shared" si="19"/>
        <v>0</v>
      </c>
      <c r="AR83" s="82">
        <f t="shared" si="19"/>
        <v>0</v>
      </c>
      <c r="AS83" s="82">
        <f t="shared" si="19"/>
        <v>0</v>
      </c>
    </row>
    <row r="84" spans="1:45" customFormat="1" ht="15.75" thickBot="1">
      <c r="D84" s="269"/>
    </row>
    <row r="85" spans="1:45" customFormat="1">
      <c r="A85" s="753" t="s">
        <v>253</v>
      </c>
      <c r="B85" s="750" t="s">
        <v>254</v>
      </c>
      <c r="C85" s="746" t="s">
        <v>446</v>
      </c>
      <c r="D85" s="212" t="s">
        <v>255</v>
      </c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26"/>
      <c r="AG85" s="743"/>
      <c r="AH85" s="743"/>
      <c r="AI85" s="743"/>
      <c r="AJ85" s="743"/>
      <c r="AK85" s="743"/>
      <c r="AL85" s="743"/>
      <c r="AM85" s="743"/>
      <c r="AN85" s="743"/>
      <c r="AO85" s="743"/>
      <c r="AP85" s="743"/>
      <c r="AQ85" s="743"/>
      <c r="AR85" s="743"/>
      <c r="AS85" s="743"/>
    </row>
    <row r="86" spans="1:45" customFormat="1">
      <c r="A86" s="754"/>
      <c r="B86" s="767"/>
      <c r="C86" s="768"/>
      <c r="D86" s="298" t="s">
        <v>155</v>
      </c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26"/>
      <c r="AG86" s="744"/>
      <c r="AH86" s="744"/>
      <c r="AI86" s="744"/>
      <c r="AJ86" s="744"/>
      <c r="AK86" s="744"/>
      <c r="AL86" s="744"/>
      <c r="AM86" s="744"/>
      <c r="AN86" s="744"/>
      <c r="AO86" s="744"/>
      <c r="AP86" s="744"/>
      <c r="AQ86" s="744"/>
      <c r="AR86" s="744"/>
      <c r="AS86" s="744"/>
    </row>
    <row r="87" spans="1:45" customFormat="1">
      <c r="A87" s="754"/>
      <c r="B87" s="767"/>
      <c r="C87" s="768"/>
      <c r="D87" s="298" t="s">
        <v>135</v>
      </c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26"/>
      <c r="AG87" s="744"/>
      <c r="AH87" s="744"/>
      <c r="AI87" s="744"/>
      <c r="AJ87" s="744"/>
      <c r="AK87" s="744"/>
      <c r="AL87" s="744"/>
      <c r="AM87" s="744"/>
      <c r="AN87" s="744"/>
      <c r="AO87" s="744"/>
      <c r="AP87" s="744"/>
      <c r="AQ87" s="744"/>
      <c r="AR87" s="744"/>
      <c r="AS87" s="744"/>
    </row>
    <row r="88" spans="1:45" customFormat="1" ht="15.75" thickBot="1">
      <c r="A88" s="755"/>
      <c r="B88" s="752"/>
      <c r="C88" s="748"/>
      <c r="D88" s="214" t="s">
        <v>156</v>
      </c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26"/>
      <c r="AG88" s="745"/>
      <c r="AH88" s="745"/>
      <c r="AI88" s="745"/>
      <c r="AJ88" s="745"/>
      <c r="AK88" s="745"/>
      <c r="AL88" s="745"/>
      <c r="AM88" s="745"/>
      <c r="AN88" s="745"/>
      <c r="AO88" s="745"/>
      <c r="AP88" s="745"/>
      <c r="AQ88" s="745"/>
      <c r="AR88" s="745"/>
      <c r="AS88" s="745"/>
    </row>
    <row r="89" spans="1:45" ht="14.45" customHeight="1">
      <c r="A89" s="749"/>
      <c r="B89" s="749"/>
      <c r="C89" s="749"/>
      <c r="D89" s="749"/>
      <c r="E89" s="3">
        <f t="shared" ref="E89:AE89" si="20">SUM(E85:E88)</f>
        <v>0</v>
      </c>
      <c r="F89" s="3">
        <f t="shared" si="20"/>
        <v>0</v>
      </c>
      <c r="G89" s="3">
        <f t="shared" si="20"/>
        <v>0</v>
      </c>
      <c r="H89" s="3">
        <f t="shared" si="20"/>
        <v>0</v>
      </c>
      <c r="I89" s="3">
        <f t="shared" si="20"/>
        <v>0</v>
      </c>
      <c r="J89" s="3">
        <f t="shared" si="20"/>
        <v>0</v>
      </c>
      <c r="K89" s="3">
        <f t="shared" si="20"/>
        <v>0</v>
      </c>
      <c r="L89" s="3">
        <f t="shared" si="20"/>
        <v>0</v>
      </c>
      <c r="M89" s="3">
        <f t="shared" si="20"/>
        <v>0</v>
      </c>
      <c r="N89" s="3">
        <f t="shared" si="20"/>
        <v>0</v>
      </c>
      <c r="O89" s="3">
        <f t="shared" si="20"/>
        <v>0</v>
      </c>
      <c r="P89" s="3">
        <f t="shared" si="20"/>
        <v>0</v>
      </c>
      <c r="Q89" s="3">
        <f t="shared" si="20"/>
        <v>0</v>
      </c>
      <c r="R89" s="3">
        <f t="shared" si="20"/>
        <v>0</v>
      </c>
      <c r="S89" s="3">
        <f t="shared" si="20"/>
        <v>0</v>
      </c>
      <c r="T89" s="3">
        <f t="shared" si="20"/>
        <v>0</v>
      </c>
      <c r="U89" s="3">
        <f t="shared" si="20"/>
        <v>0</v>
      </c>
      <c r="V89" s="3">
        <f t="shared" si="20"/>
        <v>0</v>
      </c>
      <c r="W89" s="3">
        <f t="shared" si="20"/>
        <v>0</v>
      </c>
      <c r="X89" s="3">
        <f t="shared" si="20"/>
        <v>0</v>
      </c>
      <c r="Y89" s="3">
        <f t="shared" si="20"/>
        <v>0</v>
      </c>
      <c r="Z89" s="3">
        <f t="shared" si="20"/>
        <v>0</v>
      </c>
      <c r="AA89" s="3">
        <f t="shared" si="20"/>
        <v>0</v>
      </c>
      <c r="AB89" s="3">
        <f t="shared" si="20"/>
        <v>0</v>
      </c>
      <c r="AC89" s="3">
        <f t="shared" si="20"/>
        <v>0</v>
      </c>
      <c r="AD89" s="3">
        <f t="shared" si="20"/>
        <v>0</v>
      </c>
      <c r="AE89" s="3">
        <f t="shared" si="20"/>
        <v>0</v>
      </c>
      <c r="AF89" s="4"/>
      <c r="AG89" s="82">
        <f t="shared" ref="AG89:AS89" si="21">SUM(AG85)</f>
        <v>0</v>
      </c>
      <c r="AH89" s="82">
        <f t="shared" si="21"/>
        <v>0</v>
      </c>
      <c r="AI89" s="82">
        <f t="shared" si="21"/>
        <v>0</v>
      </c>
      <c r="AJ89" s="82">
        <f t="shared" si="21"/>
        <v>0</v>
      </c>
      <c r="AK89" s="82">
        <f t="shared" si="21"/>
        <v>0</v>
      </c>
      <c r="AL89" s="82">
        <f t="shared" si="21"/>
        <v>0</v>
      </c>
      <c r="AM89" s="82">
        <f t="shared" si="21"/>
        <v>0</v>
      </c>
      <c r="AN89" s="82">
        <f t="shared" si="21"/>
        <v>0</v>
      </c>
      <c r="AO89" s="82">
        <f t="shared" si="21"/>
        <v>0</v>
      </c>
      <c r="AP89" s="82">
        <f t="shared" si="21"/>
        <v>0</v>
      </c>
      <c r="AQ89" s="82">
        <f t="shared" si="21"/>
        <v>0</v>
      </c>
      <c r="AR89" s="82">
        <f t="shared" si="21"/>
        <v>0</v>
      </c>
      <c r="AS89" s="82">
        <f t="shared" si="21"/>
        <v>0</v>
      </c>
    </row>
    <row r="90" spans="1:45" customFormat="1" ht="15.75" thickBot="1">
      <c r="D90" s="269"/>
    </row>
    <row r="91" spans="1:45" customFormat="1">
      <c r="A91" s="753" t="s">
        <v>57</v>
      </c>
      <c r="B91" s="750" t="s">
        <v>113</v>
      </c>
      <c r="C91" s="746" t="s">
        <v>447</v>
      </c>
      <c r="D91" s="212" t="s">
        <v>269</v>
      </c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26"/>
      <c r="AG91" s="743"/>
      <c r="AH91" s="743"/>
      <c r="AI91" s="743"/>
      <c r="AJ91" s="743"/>
      <c r="AK91" s="743"/>
      <c r="AL91" s="743"/>
      <c r="AM91" s="743"/>
      <c r="AN91" s="743"/>
      <c r="AO91" s="743"/>
      <c r="AP91" s="743"/>
      <c r="AQ91" s="743"/>
      <c r="AR91" s="743"/>
      <c r="AS91" s="743"/>
    </row>
    <row r="92" spans="1:45" customFormat="1">
      <c r="A92" s="754"/>
      <c r="B92" s="767"/>
      <c r="C92" s="768"/>
      <c r="D92" s="298" t="s">
        <v>270</v>
      </c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26"/>
      <c r="AG92" s="744"/>
      <c r="AH92" s="744"/>
      <c r="AI92" s="744"/>
      <c r="AJ92" s="744"/>
      <c r="AK92" s="744"/>
      <c r="AL92" s="744"/>
      <c r="AM92" s="744"/>
      <c r="AN92" s="744"/>
      <c r="AO92" s="744"/>
      <c r="AP92" s="744"/>
      <c r="AQ92" s="744"/>
      <c r="AR92" s="744"/>
      <c r="AS92" s="744"/>
    </row>
    <row r="93" spans="1:45" customFormat="1">
      <c r="A93" s="754"/>
      <c r="B93" s="767"/>
      <c r="C93" s="768"/>
      <c r="D93" s="298" t="s">
        <v>271</v>
      </c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26"/>
      <c r="AG93" s="744"/>
      <c r="AH93" s="744"/>
      <c r="AI93" s="744"/>
      <c r="AJ93" s="744"/>
      <c r="AK93" s="744"/>
      <c r="AL93" s="744"/>
      <c r="AM93" s="744"/>
      <c r="AN93" s="744"/>
      <c r="AO93" s="744"/>
      <c r="AP93" s="744"/>
      <c r="AQ93" s="744"/>
      <c r="AR93" s="744"/>
      <c r="AS93" s="744"/>
    </row>
    <row r="94" spans="1:45" customFormat="1">
      <c r="A94" s="754"/>
      <c r="B94" s="767"/>
      <c r="C94" s="768"/>
      <c r="D94" s="298" t="s">
        <v>272</v>
      </c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26"/>
      <c r="AG94" s="744"/>
      <c r="AH94" s="744"/>
      <c r="AI94" s="744"/>
      <c r="AJ94" s="744"/>
      <c r="AK94" s="744"/>
      <c r="AL94" s="744"/>
      <c r="AM94" s="744"/>
      <c r="AN94" s="744"/>
      <c r="AO94" s="744"/>
      <c r="AP94" s="744"/>
      <c r="AQ94" s="744"/>
      <c r="AR94" s="744"/>
      <c r="AS94" s="744"/>
    </row>
    <row r="95" spans="1:45" customFormat="1">
      <c r="A95" s="754"/>
      <c r="B95" s="767"/>
      <c r="C95" s="768"/>
      <c r="D95" s="298" t="s">
        <v>114</v>
      </c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26"/>
      <c r="AG95" s="744"/>
      <c r="AH95" s="744"/>
      <c r="AI95" s="744"/>
      <c r="AJ95" s="744"/>
      <c r="AK95" s="744"/>
      <c r="AL95" s="744"/>
      <c r="AM95" s="744"/>
      <c r="AN95" s="744"/>
      <c r="AO95" s="744"/>
      <c r="AP95" s="744"/>
      <c r="AQ95" s="744"/>
      <c r="AR95" s="744"/>
      <c r="AS95" s="744"/>
    </row>
    <row r="96" spans="1:45" customFormat="1">
      <c r="A96" s="754"/>
      <c r="B96" s="767"/>
      <c r="C96" s="768"/>
      <c r="D96" s="298" t="s">
        <v>115</v>
      </c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26"/>
      <c r="AG96" s="744"/>
      <c r="AH96" s="744"/>
      <c r="AI96" s="744"/>
      <c r="AJ96" s="744"/>
      <c r="AK96" s="744"/>
      <c r="AL96" s="744"/>
      <c r="AM96" s="744"/>
      <c r="AN96" s="744"/>
      <c r="AO96" s="744"/>
      <c r="AP96" s="744"/>
      <c r="AQ96" s="744"/>
      <c r="AR96" s="744"/>
      <c r="AS96" s="744"/>
    </row>
    <row r="97" spans="1:45" customFormat="1" ht="19.5" customHeight="1">
      <c r="A97" s="754"/>
      <c r="B97" s="767"/>
      <c r="C97" s="768"/>
      <c r="D97" s="298" t="s">
        <v>116</v>
      </c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26"/>
      <c r="AG97" s="744"/>
      <c r="AH97" s="744"/>
      <c r="AI97" s="744"/>
      <c r="AJ97" s="744"/>
      <c r="AK97" s="744"/>
      <c r="AL97" s="744"/>
      <c r="AM97" s="744"/>
      <c r="AN97" s="744"/>
      <c r="AO97" s="744"/>
      <c r="AP97" s="744"/>
      <c r="AQ97" s="744"/>
      <c r="AR97" s="744"/>
      <c r="AS97" s="744"/>
    </row>
    <row r="98" spans="1:45" customFormat="1" ht="18.75" customHeight="1">
      <c r="A98" s="754"/>
      <c r="B98" s="767"/>
      <c r="C98" s="768"/>
      <c r="D98" s="298" t="s">
        <v>117</v>
      </c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26"/>
      <c r="AG98" s="744"/>
      <c r="AH98" s="744"/>
      <c r="AI98" s="744"/>
      <c r="AJ98" s="744"/>
      <c r="AK98" s="744"/>
      <c r="AL98" s="744"/>
      <c r="AM98" s="744"/>
      <c r="AN98" s="744"/>
      <c r="AO98" s="744"/>
      <c r="AP98" s="744"/>
      <c r="AQ98" s="744"/>
      <c r="AR98" s="744"/>
      <c r="AS98" s="744"/>
    </row>
    <row r="99" spans="1:45" customFormat="1">
      <c r="A99" s="754"/>
      <c r="B99" s="767"/>
      <c r="C99" s="768"/>
      <c r="D99" s="299" t="s">
        <v>118</v>
      </c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26"/>
      <c r="AG99" s="744"/>
      <c r="AH99" s="744"/>
      <c r="AI99" s="744"/>
      <c r="AJ99" s="744"/>
      <c r="AK99" s="744"/>
      <c r="AL99" s="744"/>
      <c r="AM99" s="744"/>
      <c r="AN99" s="744"/>
      <c r="AO99" s="744"/>
      <c r="AP99" s="744"/>
      <c r="AQ99" s="744"/>
      <c r="AR99" s="744"/>
      <c r="AS99" s="744"/>
    </row>
    <row r="100" spans="1:45" customFormat="1">
      <c r="A100" s="754"/>
      <c r="B100" s="767"/>
      <c r="C100" s="768"/>
      <c r="D100" s="299" t="s">
        <v>119</v>
      </c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26"/>
      <c r="AG100" s="744"/>
      <c r="AH100" s="744"/>
      <c r="AI100" s="744"/>
      <c r="AJ100" s="744"/>
      <c r="AK100" s="744"/>
      <c r="AL100" s="744"/>
      <c r="AM100" s="744"/>
      <c r="AN100" s="744"/>
      <c r="AO100" s="744"/>
      <c r="AP100" s="744"/>
      <c r="AQ100" s="744"/>
      <c r="AR100" s="744"/>
      <c r="AS100" s="744"/>
    </row>
    <row r="101" spans="1:45" customFormat="1">
      <c r="A101" s="754"/>
      <c r="B101" s="767"/>
      <c r="C101" s="768"/>
      <c r="D101" s="299" t="s">
        <v>120</v>
      </c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26"/>
      <c r="AG101" s="744"/>
      <c r="AH101" s="744"/>
      <c r="AI101" s="744"/>
      <c r="AJ101" s="744"/>
      <c r="AK101" s="744"/>
      <c r="AL101" s="744"/>
      <c r="AM101" s="744"/>
      <c r="AN101" s="744"/>
      <c r="AO101" s="744"/>
      <c r="AP101" s="744"/>
      <c r="AQ101" s="744"/>
      <c r="AR101" s="744"/>
      <c r="AS101" s="744"/>
    </row>
    <row r="102" spans="1:45" customFormat="1" ht="15.75" thickBot="1">
      <c r="A102" s="755"/>
      <c r="B102" s="752"/>
      <c r="C102" s="748"/>
      <c r="D102" s="214" t="s">
        <v>149</v>
      </c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26"/>
      <c r="AG102" s="745"/>
      <c r="AH102" s="745"/>
      <c r="AI102" s="745"/>
      <c r="AJ102" s="745"/>
      <c r="AK102" s="745"/>
      <c r="AL102" s="745"/>
      <c r="AM102" s="745"/>
      <c r="AN102" s="745"/>
      <c r="AO102" s="745"/>
      <c r="AP102" s="745"/>
      <c r="AQ102" s="745"/>
      <c r="AR102" s="745"/>
      <c r="AS102" s="745"/>
    </row>
    <row r="103" spans="1:45" ht="14.45" customHeight="1">
      <c r="A103" s="749"/>
      <c r="B103" s="749"/>
      <c r="C103" s="749"/>
      <c r="D103" s="749"/>
      <c r="E103" s="3">
        <f t="shared" ref="E103:AE103" si="22">SUM(E91:E102)</f>
        <v>0</v>
      </c>
      <c r="F103" s="3">
        <f t="shared" si="22"/>
        <v>0</v>
      </c>
      <c r="G103" s="3">
        <f t="shared" si="22"/>
        <v>0</v>
      </c>
      <c r="H103" s="3">
        <f t="shared" si="22"/>
        <v>0</v>
      </c>
      <c r="I103" s="3">
        <f t="shared" si="22"/>
        <v>0</v>
      </c>
      <c r="J103" s="3">
        <f t="shared" si="22"/>
        <v>0</v>
      </c>
      <c r="K103" s="3">
        <f t="shared" si="22"/>
        <v>0</v>
      </c>
      <c r="L103" s="3">
        <f t="shared" si="22"/>
        <v>0</v>
      </c>
      <c r="M103" s="3">
        <f t="shared" si="22"/>
        <v>0</v>
      </c>
      <c r="N103" s="3">
        <f t="shared" si="22"/>
        <v>0</v>
      </c>
      <c r="O103" s="3">
        <f t="shared" si="22"/>
        <v>0</v>
      </c>
      <c r="P103" s="3">
        <f t="shared" si="22"/>
        <v>0</v>
      </c>
      <c r="Q103" s="3">
        <f t="shared" si="22"/>
        <v>0</v>
      </c>
      <c r="R103" s="3">
        <f t="shared" si="22"/>
        <v>0</v>
      </c>
      <c r="S103" s="3">
        <f t="shared" si="22"/>
        <v>0</v>
      </c>
      <c r="T103" s="3">
        <f t="shared" si="22"/>
        <v>0</v>
      </c>
      <c r="U103" s="3">
        <f t="shared" si="22"/>
        <v>0</v>
      </c>
      <c r="V103" s="3">
        <f t="shared" si="22"/>
        <v>0</v>
      </c>
      <c r="W103" s="3">
        <f t="shared" si="22"/>
        <v>0</v>
      </c>
      <c r="X103" s="3">
        <f t="shared" si="22"/>
        <v>0</v>
      </c>
      <c r="Y103" s="3">
        <f t="shared" si="22"/>
        <v>0</v>
      </c>
      <c r="Z103" s="3">
        <f t="shared" si="22"/>
        <v>0</v>
      </c>
      <c r="AA103" s="3">
        <f t="shared" si="22"/>
        <v>0</v>
      </c>
      <c r="AB103" s="3">
        <f t="shared" si="22"/>
        <v>0</v>
      </c>
      <c r="AC103" s="3">
        <f t="shared" si="22"/>
        <v>0</v>
      </c>
      <c r="AD103" s="3">
        <f t="shared" si="22"/>
        <v>0</v>
      </c>
      <c r="AE103" s="3">
        <f t="shared" si="22"/>
        <v>0</v>
      </c>
      <c r="AF103" s="4"/>
      <c r="AG103" s="82">
        <f t="shared" ref="AG103:AS103" si="23">SUM(AG91)</f>
        <v>0</v>
      </c>
      <c r="AH103" s="82">
        <f t="shared" si="23"/>
        <v>0</v>
      </c>
      <c r="AI103" s="82">
        <f t="shared" si="23"/>
        <v>0</v>
      </c>
      <c r="AJ103" s="82">
        <f t="shared" si="23"/>
        <v>0</v>
      </c>
      <c r="AK103" s="82">
        <f t="shared" si="23"/>
        <v>0</v>
      </c>
      <c r="AL103" s="82">
        <f t="shared" si="23"/>
        <v>0</v>
      </c>
      <c r="AM103" s="82">
        <f t="shared" si="23"/>
        <v>0</v>
      </c>
      <c r="AN103" s="82">
        <f t="shared" si="23"/>
        <v>0</v>
      </c>
      <c r="AO103" s="82">
        <f t="shared" si="23"/>
        <v>0</v>
      </c>
      <c r="AP103" s="82">
        <f t="shared" si="23"/>
        <v>0</v>
      </c>
      <c r="AQ103" s="82">
        <f t="shared" si="23"/>
        <v>0</v>
      </c>
      <c r="AR103" s="82">
        <f t="shared" si="23"/>
        <v>0</v>
      </c>
      <c r="AS103" s="82">
        <f t="shared" si="23"/>
        <v>0</v>
      </c>
    </row>
    <row r="104" spans="1:45" customFormat="1" ht="15.75" thickBot="1">
      <c r="D104" s="269"/>
    </row>
    <row r="105" spans="1:45" customFormat="1">
      <c r="A105" s="753" t="s">
        <v>57</v>
      </c>
      <c r="B105" s="750" t="s">
        <v>121</v>
      </c>
      <c r="C105" s="746" t="s">
        <v>440</v>
      </c>
      <c r="D105" s="306" t="s">
        <v>265</v>
      </c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26"/>
      <c r="AG105" s="743"/>
      <c r="AH105" s="743"/>
      <c r="AI105" s="743"/>
      <c r="AJ105" s="743"/>
      <c r="AK105" s="743"/>
      <c r="AL105" s="743"/>
      <c r="AM105" s="743"/>
      <c r="AN105" s="743"/>
      <c r="AO105" s="743"/>
      <c r="AP105" s="743"/>
      <c r="AQ105" s="743"/>
      <c r="AR105" s="743"/>
      <c r="AS105" s="743"/>
    </row>
    <row r="106" spans="1:45" customFormat="1" ht="30">
      <c r="A106" s="754"/>
      <c r="B106" s="767"/>
      <c r="C106" s="768"/>
      <c r="D106" s="299" t="s">
        <v>266</v>
      </c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26"/>
      <c r="AG106" s="744"/>
      <c r="AH106" s="744"/>
      <c r="AI106" s="744"/>
      <c r="AJ106" s="744"/>
      <c r="AK106" s="744"/>
      <c r="AL106" s="744"/>
      <c r="AM106" s="744"/>
      <c r="AN106" s="744"/>
      <c r="AO106" s="744"/>
      <c r="AP106" s="744"/>
      <c r="AQ106" s="744"/>
      <c r="AR106" s="744"/>
      <c r="AS106" s="744"/>
    </row>
    <row r="107" spans="1:45" customFormat="1">
      <c r="A107" s="754"/>
      <c r="B107" s="767"/>
      <c r="C107" s="768"/>
      <c r="D107" s="299" t="s">
        <v>268</v>
      </c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26"/>
      <c r="AG107" s="744"/>
      <c r="AH107" s="744"/>
      <c r="AI107" s="744"/>
      <c r="AJ107" s="744"/>
      <c r="AK107" s="744"/>
      <c r="AL107" s="744"/>
      <c r="AM107" s="744"/>
      <c r="AN107" s="744"/>
      <c r="AO107" s="744"/>
      <c r="AP107" s="744"/>
      <c r="AQ107" s="744"/>
      <c r="AR107" s="744"/>
      <c r="AS107" s="744"/>
    </row>
    <row r="108" spans="1:45" customFormat="1" ht="30">
      <c r="A108" s="754"/>
      <c r="B108" s="767"/>
      <c r="C108" s="768"/>
      <c r="D108" s="299" t="s">
        <v>441</v>
      </c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26"/>
      <c r="AG108" s="744"/>
      <c r="AH108" s="744"/>
      <c r="AI108" s="744"/>
      <c r="AJ108" s="744"/>
      <c r="AK108" s="744"/>
      <c r="AL108" s="744"/>
      <c r="AM108" s="744"/>
      <c r="AN108" s="744"/>
      <c r="AO108" s="744"/>
      <c r="AP108" s="744"/>
      <c r="AQ108" s="744"/>
      <c r="AR108" s="744"/>
      <c r="AS108" s="744"/>
    </row>
    <row r="109" spans="1:45" customFormat="1">
      <c r="A109" s="754"/>
      <c r="B109" s="767"/>
      <c r="C109" s="768"/>
      <c r="D109" s="299" t="s">
        <v>267</v>
      </c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26"/>
      <c r="AG109" s="744"/>
      <c r="AH109" s="744"/>
      <c r="AI109" s="744"/>
      <c r="AJ109" s="744"/>
      <c r="AK109" s="744"/>
      <c r="AL109" s="744"/>
      <c r="AM109" s="744"/>
      <c r="AN109" s="744"/>
      <c r="AO109" s="744"/>
      <c r="AP109" s="744"/>
      <c r="AQ109" s="744"/>
      <c r="AR109" s="744"/>
      <c r="AS109" s="744"/>
    </row>
    <row r="110" spans="1:45" customFormat="1">
      <c r="A110" s="754"/>
      <c r="B110" s="767"/>
      <c r="C110" s="768"/>
      <c r="D110" s="299" t="s">
        <v>122</v>
      </c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26"/>
      <c r="AG110" s="744"/>
      <c r="AH110" s="744"/>
      <c r="AI110" s="744"/>
      <c r="AJ110" s="744"/>
      <c r="AK110" s="744"/>
      <c r="AL110" s="744"/>
      <c r="AM110" s="744"/>
      <c r="AN110" s="744"/>
      <c r="AO110" s="744"/>
      <c r="AP110" s="744"/>
      <c r="AQ110" s="744"/>
      <c r="AR110" s="744"/>
      <c r="AS110" s="744"/>
    </row>
    <row r="111" spans="1:45" customFormat="1" ht="19.5" customHeight="1">
      <c r="A111" s="754"/>
      <c r="B111" s="767"/>
      <c r="C111" s="768"/>
      <c r="D111" s="299" t="s">
        <v>123</v>
      </c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26"/>
      <c r="AG111" s="744"/>
      <c r="AH111" s="744"/>
      <c r="AI111" s="744"/>
      <c r="AJ111" s="744"/>
      <c r="AK111" s="744"/>
      <c r="AL111" s="744"/>
      <c r="AM111" s="744"/>
      <c r="AN111" s="744"/>
      <c r="AO111" s="744"/>
      <c r="AP111" s="744"/>
      <c r="AQ111" s="744"/>
      <c r="AR111" s="744"/>
      <c r="AS111" s="744"/>
    </row>
    <row r="112" spans="1:45" customFormat="1" ht="18.75" customHeight="1">
      <c r="A112" s="754"/>
      <c r="B112" s="767"/>
      <c r="C112" s="768"/>
      <c r="D112" s="299" t="s">
        <v>124</v>
      </c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26"/>
      <c r="AG112" s="744"/>
      <c r="AH112" s="744"/>
      <c r="AI112" s="744"/>
      <c r="AJ112" s="744"/>
      <c r="AK112" s="744"/>
      <c r="AL112" s="744"/>
      <c r="AM112" s="744"/>
      <c r="AN112" s="744"/>
      <c r="AO112" s="744"/>
      <c r="AP112" s="744"/>
      <c r="AQ112" s="744"/>
      <c r="AR112" s="744"/>
      <c r="AS112" s="744"/>
    </row>
    <row r="113" spans="1:45" customFormat="1">
      <c r="A113" s="754"/>
      <c r="B113" s="767"/>
      <c r="C113" s="768"/>
      <c r="D113" s="299" t="s">
        <v>125</v>
      </c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26"/>
      <c r="AG113" s="744"/>
      <c r="AH113" s="744"/>
      <c r="AI113" s="744"/>
      <c r="AJ113" s="744"/>
      <c r="AK113" s="744"/>
      <c r="AL113" s="744"/>
      <c r="AM113" s="744"/>
      <c r="AN113" s="744"/>
      <c r="AO113" s="744"/>
      <c r="AP113" s="744"/>
      <c r="AQ113" s="744"/>
      <c r="AR113" s="744"/>
      <c r="AS113" s="744"/>
    </row>
    <row r="114" spans="1:45" customFormat="1">
      <c r="A114" s="754"/>
      <c r="B114" s="767"/>
      <c r="C114" s="768"/>
      <c r="D114" s="299" t="s">
        <v>126</v>
      </c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26"/>
      <c r="AG114" s="744"/>
      <c r="AH114" s="744"/>
      <c r="AI114" s="744"/>
      <c r="AJ114" s="744"/>
      <c r="AK114" s="744"/>
      <c r="AL114" s="744"/>
      <c r="AM114" s="744"/>
      <c r="AN114" s="744"/>
      <c r="AO114" s="744"/>
      <c r="AP114" s="744"/>
      <c r="AQ114" s="744"/>
      <c r="AR114" s="744"/>
      <c r="AS114" s="744"/>
    </row>
    <row r="115" spans="1:45" customFormat="1">
      <c r="A115" s="754"/>
      <c r="B115" s="767"/>
      <c r="C115" s="768"/>
      <c r="D115" s="299" t="s">
        <v>127</v>
      </c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26"/>
      <c r="AG115" s="744"/>
      <c r="AH115" s="744"/>
      <c r="AI115" s="744"/>
      <c r="AJ115" s="744"/>
      <c r="AK115" s="744"/>
      <c r="AL115" s="744"/>
      <c r="AM115" s="744"/>
      <c r="AN115" s="744"/>
      <c r="AO115" s="744"/>
      <c r="AP115" s="744"/>
      <c r="AQ115" s="744"/>
      <c r="AR115" s="744"/>
      <c r="AS115" s="744"/>
    </row>
    <row r="116" spans="1:45" customFormat="1" ht="15.75" thickBot="1">
      <c r="A116" s="754"/>
      <c r="B116" s="767"/>
      <c r="C116" s="768"/>
      <c r="D116" s="307" t="s">
        <v>128</v>
      </c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26"/>
      <c r="AG116" s="744"/>
      <c r="AH116" s="744"/>
      <c r="AI116" s="744"/>
      <c r="AJ116" s="744"/>
      <c r="AK116" s="744"/>
      <c r="AL116" s="744"/>
      <c r="AM116" s="744"/>
      <c r="AN116" s="744"/>
      <c r="AO116" s="744"/>
      <c r="AP116" s="744"/>
      <c r="AQ116" s="744"/>
      <c r="AR116" s="744"/>
      <c r="AS116" s="744"/>
    </row>
    <row r="117" spans="1:45" customFormat="1">
      <c r="A117" s="754"/>
      <c r="B117" s="767"/>
      <c r="C117" s="768"/>
      <c r="D117" s="308" t="s">
        <v>129</v>
      </c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26"/>
      <c r="AG117" s="744"/>
      <c r="AH117" s="744"/>
      <c r="AI117" s="744"/>
      <c r="AJ117" s="744"/>
      <c r="AK117" s="744"/>
      <c r="AL117" s="744"/>
      <c r="AM117" s="744"/>
      <c r="AN117" s="744"/>
      <c r="AO117" s="744"/>
      <c r="AP117" s="744"/>
      <c r="AQ117" s="744"/>
      <c r="AR117" s="744"/>
      <c r="AS117" s="744"/>
    </row>
    <row r="118" spans="1:45" customFormat="1" ht="30.75" thickBot="1">
      <c r="A118" s="755"/>
      <c r="B118" s="752"/>
      <c r="C118" s="748"/>
      <c r="D118" s="307" t="s">
        <v>130</v>
      </c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26"/>
      <c r="AG118" s="745"/>
      <c r="AH118" s="745"/>
      <c r="AI118" s="745"/>
      <c r="AJ118" s="745"/>
      <c r="AK118" s="745"/>
      <c r="AL118" s="745"/>
      <c r="AM118" s="745"/>
      <c r="AN118" s="745"/>
      <c r="AO118" s="745"/>
      <c r="AP118" s="745"/>
      <c r="AQ118" s="745"/>
      <c r="AR118" s="745"/>
      <c r="AS118" s="745"/>
    </row>
    <row r="119" spans="1:45" ht="14.45" customHeight="1">
      <c r="A119" s="749"/>
      <c r="B119" s="749"/>
      <c r="C119" s="749"/>
      <c r="D119" s="749"/>
      <c r="E119" s="3">
        <f t="shared" ref="E119:AE119" si="24">SUM(E105:E118)</f>
        <v>0</v>
      </c>
      <c r="F119" s="3">
        <f t="shared" si="24"/>
        <v>0</v>
      </c>
      <c r="G119" s="3">
        <f t="shared" si="24"/>
        <v>0</v>
      </c>
      <c r="H119" s="3">
        <f t="shared" si="24"/>
        <v>0</v>
      </c>
      <c r="I119" s="3">
        <f t="shared" si="24"/>
        <v>0</v>
      </c>
      <c r="J119" s="3">
        <f t="shared" si="24"/>
        <v>0</v>
      </c>
      <c r="K119" s="3">
        <f t="shared" si="24"/>
        <v>0</v>
      </c>
      <c r="L119" s="3">
        <f t="shared" si="24"/>
        <v>0</v>
      </c>
      <c r="M119" s="3">
        <f t="shared" si="24"/>
        <v>0</v>
      </c>
      <c r="N119" s="3">
        <f t="shared" si="24"/>
        <v>0</v>
      </c>
      <c r="O119" s="3">
        <f t="shared" si="24"/>
        <v>0</v>
      </c>
      <c r="P119" s="3">
        <f t="shared" si="24"/>
        <v>0</v>
      </c>
      <c r="Q119" s="3">
        <f t="shared" si="24"/>
        <v>0</v>
      </c>
      <c r="R119" s="3">
        <f t="shared" si="24"/>
        <v>0</v>
      </c>
      <c r="S119" s="3">
        <f t="shared" si="24"/>
        <v>0</v>
      </c>
      <c r="T119" s="3">
        <f t="shared" si="24"/>
        <v>0</v>
      </c>
      <c r="U119" s="3">
        <f t="shared" si="24"/>
        <v>0</v>
      </c>
      <c r="V119" s="3">
        <f t="shared" si="24"/>
        <v>0</v>
      </c>
      <c r="W119" s="3">
        <f t="shared" si="24"/>
        <v>0</v>
      </c>
      <c r="X119" s="3">
        <f t="shared" si="24"/>
        <v>0</v>
      </c>
      <c r="Y119" s="3">
        <f t="shared" si="24"/>
        <v>0</v>
      </c>
      <c r="Z119" s="3">
        <f t="shared" si="24"/>
        <v>0</v>
      </c>
      <c r="AA119" s="3">
        <f t="shared" si="24"/>
        <v>0</v>
      </c>
      <c r="AB119" s="3">
        <f t="shared" si="24"/>
        <v>0</v>
      </c>
      <c r="AC119" s="3">
        <f t="shared" si="24"/>
        <v>0</v>
      </c>
      <c r="AD119" s="3">
        <f t="shared" si="24"/>
        <v>0</v>
      </c>
      <c r="AE119" s="3">
        <f t="shared" si="24"/>
        <v>0</v>
      </c>
      <c r="AF119" s="4"/>
      <c r="AG119" s="82">
        <f t="shared" ref="AG119:AS119" si="25">SUM(AG105)</f>
        <v>0</v>
      </c>
      <c r="AH119" s="82">
        <f t="shared" si="25"/>
        <v>0</v>
      </c>
      <c r="AI119" s="82">
        <f t="shared" si="25"/>
        <v>0</v>
      </c>
      <c r="AJ119" s="82">
        <f t="shared" si="25"/>
        <v>0</v>
      </c>
      <c r="AK119" s="82">
        <f t="shared" si="25"/>
        <v>0</v>
      </c>
      <c r="AL119" s="82">
        <f t="shared" si="25"/>
        <v>0</v>
      </c>
      <c r="AM119" s="82">
        <f t="shared" si="25"/>
        <v>0</v>
      </c>
      <c r="AN119" s="82">
        <f t="shared" si="25"/>
        <v>0</v>
      </c>
      <c r="AO119" s="82">
        <f t="shared" si="25"/>
        <v>0</v>
      </c>
      <c r="AP119" s="82">
        <f t="shared" si="25"/>
        <v>0</v>
      </c>
      <c r="AQ119" s="82">
        <f t="shared" si="25"/>
        <v>0</v>
      </c>
      <c r="AR119" s="82">
        <f t="shared" si="25"/>
        <v>0</v>
      </c>
      <c r="AS119" s="82">
        <f t="shared" si="25"/>
        <v>0</v>
      </c>
    </row>
    <row r="120" spans="1:45" customFormat="1" ht="15.75" thickBot="1">
      <c r="D120" s="269"/>
    </row>
    <row r="121" spans="1:45" customFormat="1">
      <c r="A121" s="753" t="s">
        <v>57</v>
      </c>
      <c r="B121" s="750" t="s">
        <v>409</v>
      </c>
      <c r="C121" s="746" t="s">
        <v>442</v>
      </c>
      <c r="D121" s="212" t="s">
        <v>265</v>
      </c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26"/>
      <c r="AG121" s="743"/>
      <c r="AH121" s="743"/>
      <c r="AI121" s="743"/>
      <c r="AJ121" s="743"/>
      <c r="AK121" s="743"/>
      <c r="AL121" s="743"/>
      <c r="AM121" s="743"/>
      <c r="AN121" s="743"/>
      <c r="AO121" s="743"/>
      <c r="AP121" s="743"/>
      <c r="AQ121" s="743"/>
      <c r="AR121" s="743"/>
      <c r="AS121" s="743"/>
    </row>
    <row r="122" spans="1:45" customFormat="1" ht="30">
      <c r="A122" s="754"/>
      <c r="B122" s="767"/>
      <c r="C122" s="768"/>
      <c r="D122" s="298" t="s">
        <v>266</v>
      </c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26"/>
      <c r="AG122" s="744"/>
      <c r="AH122" s="744"/>
      <c r="AI122" s="744"/>
      <c r="AJ122" s="744"/>
      <c r="AK122" s="744"/>
      <c r="AL122" s="744"/>
      <c r="AM122" s="744"/>
      <c r="AN122" s="744"/>
      <c r="AO122" s="744"/>
      <c r="AP122" s="744"/>
      <c r="AQ122" s="744"/>
      <c r="AR122" s="744"/>
      <c r="AS122" s="744"/>
    </row>
    <row r="123" spans="1:45" customFormat="1">
      <c r="A123" s="754"/>
      <c r="B123" s="767"/>
      <c r="C123" s="768"/>
      <c r="D123" s="298" t="s">
        <v>268</v>
      </c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26"/>
      <c r="AG123" s="744"/>
      <c r="AH123" s="744"/>
      <c r="AI123" s="744"/>
      <c r="AJ123" s="744"/>
      <c r="AK123" s="744"/>
      <c r="AL123" s="744"/>
      <c r="AM123" s="744"/>
      <c r="AN123" s="744"/>
      <c r="AO123" s="744"/>
      <c r="AP123" s="744"/>
      <c r="AQ123" s="744"/>
      <c r="AR123" s="744"/>
      <c r="AS123" s="744"/>
    </row>
    <row r="124" spans="1:45" customFormat="1" ht="30">
      <c r="A124" s="754"/>
      <c r="B124" s="767"/>
      <c r="C124" s="768"/>
      <c r="D124" s="298" t="s">
        <v>441</v>
      </c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26"/>
      <c r="AG124" s="744"/>
      <c r="AH124" s="744"/>
      <c r="AI124" s="744"/>
      <c r="AJ124" s="744"/>
      <c r="AK124" s="744"/>
      <c r="AL124" s="744"/>
      <c r="AM124" s="744"/>
      <c r="AN124" s="744"/>
      <c r="AO124" s="744"/>
      <c r="AP124" s="744"/>
      <c r="AQ124" s="744"/>
      <c r="AR124" s="744"/>
      <c r="AS124" s="744"/>
    </row>
    <row r="125" spans="1:45" customFormat="1">
      <c r="A125" s="754"/>
      <c r="B125" s="767"/>
      <c r="C125" s="768"/>
      <c r="D125" s="298" t="s">
        <v>267</v>
      </c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26"/>
      <c r="AG125" s="744"/>
      <c r="AH125" s="744"/>
      <c r="AI125" s="744"/>
      <c r="AJ125" s="744"/>
      <c r="AK125" s="744"/>
      <c r="AL125" s="744"/>
      <c r="AM125" s="744"/>
      <c r="AN125" s="744"/>
      <c r="AO125" s="744"/>
      <c r="AP125" s="744"/>
      <c r="AQ125" s="744"/>
      <c r="AR125" s="744"/>
      <c r="AS125" s="744"/>
    </row>
    <row r="126" spans="1:45" customFormat="1" ht="15.75" thickBot="1">
      <c r="A126" s="755"/>
      <c r="B126" s="752"/>
      <c r="C126" s="748"/>
      <c r="D126" s="214" t="s">
        <v>131</v>
      </c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26"/>
      <c r="AG126" s="745"/>
      <c r="AH126" s="745"/>
      <c r="AI126" s="745"/>
      <c r="AJ126" s="745"/>
      <c r="AK126" s="745"/>
      <c r="AL126" s="745"/>
      <c r="AM126" s="745"/>
      <c r="AN126" s="745"/>
      <c r="AO126" s="745"/>
      <c r="AP126" s="745"/>
      <c r="AQ126" s="745"/>
      <c r="AR126" s="745"/>
      <c r="AS126" s="745"/>
    </row>
    <row r="127" spans="1:45" ht="14.45" customHeight="1">
      <c r="A127" s="749"/>
      <c r="B127" s="749"/>
      <c r="C127" s="749"/>
      <c r="D127" s="749"/>
      <c r="E127" s="3">
        <f t="shared" ref="E127:AE127" si="26">SUM(E121:E126)</f>
        <v>0</v>
      </c>
      <c r="F127" s="3">
        <f t="shared" si="26"/>
        <v>0</v>
      </c>
      <c r="G127" s="3">
        <f t="shared" si="26"/>
        <v>0</v>
      </c>
      <c r="H127" s="3">
        <f t="shared" si="26"/>
        <v>0</v>
      </c>
      <c r="I127" s="3">
        <f t="shared" si="26"/>
        <v>0</v>
      </c>
      <c r="J127" s="3">
        <f t="shared" si="26"/>
        <v>0</v>
      </c>
      <c r="K127" s="3">
        <f t="shared" si="26"/>
        <v>0</v>
      </c>
      <c r="L127" s="3">
        <f t="shared" si="26"/>
        <v>0</v>
      </c>
      <c r="M127" s="3">
        <f t="shared" si="26"/>
        <v>0</v>
      </c>
      <c r="N127" s="3">
        <f t="shared" si="26"/>
        <v>0</v>
      </c>
      <c r="O127" s="3">
        <f t="shared" si="26"/>
        <v>0</v>
      </c>
      <c r="P127" s="3">
        <f t="shared" si="26"/>
        <v>0</v>
      </c>
      <c r="Q127" s="3">
        <f t="shared" si="26"/>
        <v>0</v>
      </c>
      <c r="R127" s="3">
        <f t="shared" si="26"/>
        <v>0</v>
      </c>
      <c r="S127" s="3">
        <f t="shared" si="26"/>
        <v>0</v>
      </c>
      <c r="T127" s="3">
        <f t="shared" si="26"/>
        <v>0</v>
      </c>
      <c r="U127" s="3">
        <f t="shared" si="26"/>
        <v>0</v>
      </c>
      <c r="V127" s="3">
        <f t="shared" si="26"/>
        <v>0</v>
      </c>
      <c r="W127" s="3">
        <f t="shared" si="26"/>
        <v>0</v>
      </c>
      <c r="X127" s="3">
        <f t="shared" si="26"/>
        <v>0</v>
      </c>
      <c r="Y127" s="3">
        <f t="shared" si="26"/>
        <v>0</v>
      </c>
      <c r="Z127" s="3">
        <f t="shared" si="26"/>
        <v>0</v>
      </c>
      <c r="AA127" s="3">
        <f t="shared" si="26"/>
        <v>0</v>
      </c>
      <c r="AB127" s="3">
        <f t="shared" si="26"/>
        <v>0</v>
      </c>
      <c r="AC127" s="3">
        <f t="shared" si="26"/>
        <v>0</v>
      </c>
      <c r="AD127" s="3">
        <f t="shared" si="26"/>
        <v>0</v>
      </c>
      <c r="AE127" s="3">
        <f t="shared" si="26"/>
        <v>0</v>
      </c>
      <c r="AF127" s="4"/>
      <c r="AG127" s="82">
        <f t="shared" ref="AG127:AS127" si="27">SUM(AG121)</f>
        <v>0</v>
      </c>
      <c r="AH127" s="82">
        <f t="shared" si="27"/>
        <v>0</v>
      </c>
      <c r="AI127" s="82">
        <f t="shared" si="27"/>
        <v>0</v>
      </c>
      <c r="AJ127" s="82">
        <f t="shared" si="27"/>
        <v>0</v>
      </c>
      <c r="AK127" s="82">
        <f t="shared" si="27"/>
        <v>0</v>
      </c>
      <c r="AL127" s="82">
        <f t="shared" si="27"/>
        <v>0</v>
      </c>
      <c r="AM127" s="82">
        <f t="shared" si="27"/>
        <v>0</v>
      </c>
      <c r="AN127" s="82">
        <f t="shared" si="27"/>
        <v>0</v>
      </c>
      <c r="AO127" s="82">
        <f t="shared" si="27"/>
        <v>0</v>
      </c>
      <c r="AP127" s="82">
        <f t="shared" si="27"/>
        <v>0</v>
      </c>
      <c r="AQ127" s="82">
        <f t="shared" si="27"/>
        <v>0</v>
      </c>
      <c r="AR127" s="82">
        <f t="shared" si="27"/>
        <v>0</v>
      </c>
      <c r="AS127" s="82">
        <f t="shared" si="27"/>
        <v>0</v>
      </c>
    </row>
    <row r="128" spans="1:45" customFormat="1">
      <c r="D128" s="269"/>
    </row>
    <row r="129" spans="1:46" ht="19.5" customHeight="1">
      <c r="A129" s="309"/>
      <c r="B129" s="1" t="s">
        <v>465</v>
      </c>
      <c r="D129" s="22" t="s">
        <v>73</v>
      </c>
      <c r="E129" s="5">
        <f>SUM(E20+E26+E34+E59+E47+E54+E71+E89+E83+E119+E103+E127+E66+E15)</f>
        <v>0</v>
      </c>
      <c r="F129" s="5">
        <f t="shared" ref="F129:I129" si="28">SUM(F20+F26+F34+F61+F47+F54+F71+F89+F77+F113+F105+F127+F66+F15)</f>
        <v>0</v>
      </c>
      <c r="G129" s="5">
        <f t="shared" si="28"/>
        <v>0</v>
      </c>
      <c r="H129" s="5">
        <f t="shared" si="28"/>
        <v>0</v>
      </c>
      <c r="I129" s="5">
        <f t="shared" si="28"/>
        <v>0</v>
      </c>
      <c r="J129" s="5">
        <f t="shared" ref="J129:N129" si="29">SUM(J20+J26+J34+J61+J47+J54+J71+J89+J77+J113+J105+J127+J66+J15)</f>
        <v>0</v>
      </c>
      <c r="K129" s="5">
        <f t="shared" si="29"/>
        <v>0</v>
      </c>
      <c r="L129" s="5">
        <f t="shared" si="29"/>
        <v>0</v>
      </c>
      <c r="M129" s="5">
        <f t="shared" si="29"/>
        <v>0</v>
      </c>
      <c r="N129" s="5">
        <f t="shared" si="29"/>
        <v>0</v>
      </c>
      <c r="O129" s="5">
        <f t="shared" ref="O129:R129" si="30">SUM(O20+O26+O34+O61+O47+O54+O71+O89+O77+O113+O105+O127+O66+O15)</f>
        <v>0</v>
      </c>
      <c r="P129" s="5">
        <f t="shared" si="30"/>
        <v>0</v>
      </c>
      <c r="Q129" s="5">
        <f t="shared" si="30"/>
        <v>0</v>
      </c>
      <c r="R129" s="5">
        <f t="shared" si="30"/>
        <v>0</v>
      </c>
      <c r="S129" s="5">
        <f t="shared" ref="S129:V129" si="31">SUM(S20+S26+S34+S61+S47+S54+S71+S89+S77+S113+S105+S127+S66+S15)</f>
        <v>0</v>
      </c>
      <c r="T129" s="5">
        <f t="shared" si="31"/>
        <v>0</v>
      </c>
      <c r="U129" s="5">
        <f t="shared" si="31"/>
        <v>0</v>
      </c>
      <c r="V129" s="5">
        <f t="shared" si="31"/>
        <v>0</v>
      </c>
      <c r="W129" s="5">
        <f t="shared" ref="W129:AE129" si="32">SUM(W20+W26+W34+W61+W47+W54+W71+W89+W77+W113+W105+W127+W66+W15)</f>
        <v>0</v>
      </c>
      <c r="X129" s="5">
        <f t="shared" si="32"/>
        <v>0</v>
      </c>
      <c r="Y129" s="5">
        <f t="shared" si="32"/>
        <v>0</v>
      </c>
      <c r="Z129" s="5">
        <f t="shared" si="32"/>
        <v>0</v>
      </c>
      <c r="AA129" s="5">
        <f t="shared" si="32"/>
        <v>0</v>
      </c>
      <c r="AB129" s="5">
        <f t="shared" si="32"/>
        <v>0</v>
      </c>
      <c r="AC129" s="5">
        <f t="shared" si="32"/>
        <v>0</v>
      </c>
      <c r="AD129" s="5">
        <f t="shared" si="32"/>
        <v>0</v>
      </c>
      <c r="AE129" s="5">
        <f t="shared" si="32"/>
        <v>0</v>
      </c>
      <c r="AF129" s="159"/>
      <c r="AG129" s="82">
        <f t="shared" ref="AG129:AS129" si="33">SUM(AG20+AG26+AG34+AG61+AG47+AG54+AG71+AG89+AG77+AG113+AG105+AG127+AG66+AG15)</f>
        <v>0</v>
      </c>
      <c r="AH129" s="82">
        <f t="shared" si="33"/>
        <v>0</v>
      </c>
      <c r="AI129" s="82">
        <f t="shared" si="33"/>
        <v>0</v>
      </c>
      <c r="AJ129" s="82">
        <f t="shared" si="33"/>
        <v>0</v>
      </c>
      <c r="AK129" s="82">
        <f t="shared" si="33"/>
        <v>0</v>
      </c>
      <c r="AL129" s="82">
        <f t="shared" si="33"/>
        <v>0</v>
      </c>
      <c r="AM129" s="82">
        <f t="shared" si="33"/>
        <v>0</v>
      </c>
      <c r="AN129" s="82">
        <f t="shared" si="33"/>
        <v>0</v>
      </c>
      <c r="AO129" s="82">
        <f t="shared" si="33"/>
        <v>0</v>
      </c>
      <c r="AP129" s="82">
        <f t="shared" si="33"/>
        <v>0</v>
      </c>
      <c r="AQ129" s="82">
        <f t="shared" si="33"/>
        <v>0</v>
      </c>
      <c r="AR129" s="82">
        <f t="shared" si="33"/>
        <v>0</v>
      </c>
      <c r="AS129" s="82">
        <f t="shared" si="33"/>
        <v>0</v>
      </c>
    </row>
    <row r="130" spans="1:46" ht="15.75" thickBot="1"/>
    <row r="131" spans="1:46" ht="21.75" customHeight="1" thickBot="1">
      <c r="A131" s="727"/>
      <c r="B131" s="739" t="s">
        <v>45</v>
      </c>
      <c r="C131" s="728" t="s">
        <v>66</v>
      </c>
      <c r="D131" s="728" t="s">
        <v>67</v>
      </c>
      <c r="E131" s="731" t="s">
        <v>88</v>
      </c>
      <c r="F131" s="732"/>
      <c r="G131" s="732"/>
      <c r="H131" s="732"/>
      <c r="I131" s="732"/>
      <c r="J131" s="732"/>
      <c r="K131" s="732"/>
      <c r="L131" s="732"/>
      <c r="M131" s="732"/>
      <c r="N131" s="732"/>
      <c r="O131" s="732"/>
      <c r="P131" s="732"/>
      <c r="Q131" s="718"/>
      <c r="R131" s="718"/>
      <c r="S131" s="718"/>
      <c r="T131" s="718"/>
      <c r="U131" s="733"/>
      <c r="V131" s="733"/>
      <c r="W131" s="734"/>
      <c r="AJ131" s="4"/>
    </row>
    <row r="132" spans="1:46" ht="21.75" customHeight="1" thickBot="1">
      <c r="A132" s="727"/>
      <c r="B132" s="740"/>
      <c r="C132" s="741"/>
      <c r="D132" s="729"/>
      <c r="E132" s="735" t="s">
        <v>0</v>
      </c>
      <c r="F132" s="735"/>
      <c r="G132" s="735"/>
      <c r="H132" s="735"/>
      <c r="I132" s="735"/>
      <c r="J132" s="735" t="s">
        <v>1</v>
      </c>
      <c r="K132" s="735"/>
      <c r="L132" s="735"/>
      <c r="M132" s="735"/>
      <c r="N132" s="735"/>
      <c r="O132" s="736" t="s">
        <v>43</v>
      </c>
      <c r="P132" s="737"/>
      <c r="Q132" s="738" t="s">
        <v>186</v>
      </c>
      <c r="R132" s="718"/>
      <c r="S132" s="718"/>
      <c r="T132" s="718"/>
      <c r="U132" s="733"/>
      <c r="V132" s="733"/>
      <c r="W132" s="734"/>
      <c r="AJ132" s="4"/>
    </row>
    <row r="133" spans="1:46" ht="30" customHeight="1" thickBot="1">
      <c r="A133" s="727"/>
      <c r="B133" s="740"/>
      <c r="C133" s="742"/>
      <c r="D133" s="730"/>
      <c r="E133" s="227" t="s">
        <v>92</v>
      </c>
      <c r="F133" s="227" t="s">
        <v>72</v>
      </c>
      <c r="G133" s="228" t="s">
        <v>93</v>
      </c>
      <c r="H133" s="228" t="s">
        <v>70</v>
      </c>
      <c r="I133" s="228" t="s">
        <v>71</v>
      </c>
      <c r="J133" s="228" t="s">
        <v>92</v>
      </c>
      <c r="K133" s="227" t="s">
        <v>72</v>
      </c>
      <c r="L133" s="228" t="s">
        <v>93</v>
      </c>
      <c r="M133" s="228" t="s">
        <v>70</v>
      </c>
      <c r="N133" s="228" t="s">
        <v>71</v>
      </c>
      <c r="O133" s="228" t="s">
        <v>94</v>
      </c>
      <c r="P133" s="228" t="s">
        <v>95</v>
      </c>
      <c r="Q133" s="229" t="s">
        <v>189</v>
      </c>
      <c r="R133" s="229" t="s">
        <v>190</v>
      </c>
      <c r="S133" s="229" t="s">
        <v>191</v>
      </c>
      <c r="T133" s="229" t="s">
        <v>192</v>
      </c>
      <c r="U133" s="229" t="s">
        <v>193</v>
      </c>
      <c r="V133" s="230" t="s">
        <v>194</v>
      </c>
      <c r="W133" s="229" t="s">
        <v>195</v>
      </c>
      <c r="X133" s="4"/>
      <c r="Y133" s="4"/>
      <c r="AN133" s="4"/>
    </row>
    <row r="134" spans="1:46" ht="15" customHeight="1">
      <c r="A134" s="277"/>
      <c r="B134" s="278" t="s">
        <v>751</v>
      </c>
      <c r="C134" s="279" t="s">
        <v>752</v>
      </c>
      <c r="D134" s="280">
        <v>42</v>
      </c>
      <c r="E134" s="244"/>
      <c r="F134" s="242"/>
      <c r="G134" s="242"/>
      <c r="H134" s="242"/>
      <c r="I134" s="281"/>
      <c r="J134" s="244">
        <v>2</v>
      </c>
      <c r="K134" s="242">
        <v>12</v>
      </c>
      <c r="L134" s="242">
        <v>8</v>
      </c>
      <c r="M134" s="242">
        <v>0</v>
      </c>
      <c r="N134" s="281">
        <v>4</v>
      </c>
      <c r="O134" s="244">
        <v>5</v>
      </c>
      <c r="P134" s="281">
        <v>7</v>
      </c>
      <c r="Q134" s="215">
        <v>2</v>
      </c>
      <c r="R134" s="216">
        <v>2</v>
      </c>
      <c r="S134" s="282">
        <v>4</v>
      </c>
      <c r="T134" s="216">
        <v>2</v>
      </c>
      <c r="U134" s="216">
        <v>2</v>
      </c>
      <c r="V134" s="283">
        <v>0</v>
      </c>
      <c r="W134" s="217">
        <v>0</v>
      </c>
      <c r="X134" s="167">
        <f>SUM(F134,K134)</f>
        <v>12</v>
      </c>
      <c r="Y134" s="167">
        <f>SUM(O134:P134)</f>
        <v>12</v>
      </c>
      <c r="Z134" s="167">
        <f>SUM(Q134:W134)</f>
        <v>12</v>
      </c>
      <c r="AA134" s="4"/>
      <c r="AT134" s="4"/>
    </row>
    <row r="135" spans="1:46" ht="15" customHeight="1">
      <c r="A135" s="277"/>
      <c r="B135" s="375" t="s">
        <v>332</v>
      </c>
      <c r="C135" s="285" t="s">
        <v>863</v>
      </c>
      <c r="D135" s="376">
        <v>86</v>
      </c>
      <c r="E135" s="377"/>
      <c r="F135" s="243"/>
      <c r="G135" s="243"/>
      <c r="H135" s="243"/>
      <c r="I135" s="378"/>
      <c r="J135" s="377">
        <v>4</v>
      </c>
      <c r="K135" s="243">
        <v>56</v>
      </c>
      <c r="L135" s="243">
        <v>41</v>
      </c>
      <c r="M135" s="243">
        <v>0</v>
      </c>
      <c r="N135" s="378">
        <v>15</v>
      </c>
      <c r="O135" s="377">
        <v>17</v>
      </c>
      <c r="P135" s="378">
        <v>39</v>
      </c>
      <c r="Q135" s="379">
        <v>2</v>
      </c>
      <c r="R135" s="219">
        <v>4</v>
      </c>
      <c r="S135" s="247">
        <v>11</v>
      </c>
      <c r="T135" s="219">
        <v>12</v>
      </c>
      <c r="U135" s="219">
        <v>13</v>
      </c>
      <c r="V135" s="246">
        <v>7</v>
      </c>
      <c r="W135" s="380">
        <v>7</v>
      </c>
      <c r="X135" s="167">
        <f t="shared" ref="X135:X184" si="34">SUM(F135,K135)</f>
        <v>56</v>
      </c>
      <c r="Y135" s="167">
        <f t="shared" ref="Y135:Y184" si="35">SUM(O135:P135)</f>
        <v>56</v>
      </c>
      <c r="Z135" s="167">
        <f t="shared" ref="Z135:Z184" si="36">SUM(Q135:W135)</f>
        <v>56</v>
      </c>
      <c r="AA135" s="4"/>
      <c r="AT135" s="4"/>
    </row>
    <row r="136" spans="1:46" ht="15" customHeight="1">
      <c r="A136" s="277"/>
      <c r="B136" s="375" t="s">
        <v>332</v>
      </c>
      <c r="C136" s="285" t="s">
        <v>864</v>
      </c>
      <c r="D136" s="376">
        <v>314</v>
      </c>
      <c r="E136" s="377"/>
      <c r="F136" s="243"/>
      <c r="G136" s="243"/>
      <c r="H136" s="243"/>
      <c r="I136" s="378"/>
      <c r="J136" s="377">
        <v>15</v>
      </c>
      <c r="K136" s="243">
        <v>170</v>
      </c>
      <c r="L136" s="243">
        <v>144</v>
      </c>
      <c r="M136" s="243">
        <v>0</v>
      </c>
      <c r="N136" s="378">
        <v>26</v>
      </c>
      <c r="O136" s="377">
        <v>44</v>
      </c>
      <c r="P136" s="378">
        <v>126</v>
      </c>
      <c r="Q136" s="379">
        <v>4</v>
      </c>
      <c r="R136" s="219">
        <v>22</v>
      </c>
      <c r="S136" s="247">
        <v>34</v>
      </c>
      <c r="T136" s="219">
        <v>37</v>
      </c>
      <c r="U136" s="219">
        <v>41</v>
      </c>
      <c r="V136" s="246">
        <v>25</v>
      </c>
      <c r="W136" s="380">
        <v>7</v>
      </c>
      <c r="X136" s="167">
        <f t="shared" si="34"/>
        <v>170</v>
      </c>
      <c r="Y136" s="167">
        <f t="shared" si="35"/>
        <v>170</v>
      </c>
      <c r="Z136" s="167">
        <f t="shared" si="36"/>
        <v>170</v>
      </c>
      <c r="AA136" s="4"/>
      <c r="AT136" s="4"/>
    </row>
    <row r="137" spans="1:46" ht="15" customHeight="1">
      <c r="A137" s="277"/>
      <c r="B137" s="375" t="s">
        <v>332</v>
      </c>
      <c r="C137" s="285" t="s">
        <v>643</v>
      </c>
      <c r="D137" s="376">
        <v>45</v>
      </c>
      <c r="E137" s="377"/>
      <c r="F137" s="243"/>
      <c r="G137" s="243"/>
      <c r="H137" s="243"/>
      <c r="I137" s="378"/>
      <c r="J137" s="377">
        <v>2</v>
      </c>
      <c r="K137" s="243">
        <v>36</v>
      </c>
      <c r="L137" s="243">
        <v>32</v>
      </c>
      <c r="M137" s="243">
        <v>0</v>
      </c>
      <c r="N137" s="378">
        <v>4</v>
      </c>
      <c r="O137" s="377">
        <v>12</v>
      </c>
      <c r="P137" s="378">
        <v>24</v>
      </c>
      <c r="Q137" s="379">
        <v>2</v>
      </c>
      <c r="R137" s="219">
        <v>3</v>
      </c>
      <c r="S137" s="247">
        <v>8</v>
      </c>
      <c r="T137" s="219">
        <v>8</v>
      </c>
      <c r="U137" s="219">
        <v>10</v>
      </c>
      <c r="V137" s="246">
        <v>2</v>
      </c>
      <c r="W137" s="380">
        <v>3</v>
      </c>
      <c r="X137" s="167">
        <f t="shared" si="34"/>
        <v>36</v>
      </c>
      <c r="Y137" s="167">
        <f t="shared" si="35"/>
        <v>36</v>
      </c>
      <c r="Z137" s="167">
        <f t="shared" si="36"/>
        <v>36</v>
      </c>
      <c r="AA137" s="4"/>
      <c r="AT137" s="4"/>
    </row>
    <row r="138" spans="1:46" ht="15" customHeight="1">
      <c r="A138" s="277"/>
      <c r="B138" s="375" t="s">
        <v>359</v>
      </c>
      <c r="C138" s="285" t="s">
        <v>865</v>
      </c>
      <c r="D138" s="376">
        <v>198</v>
      </c>
      <c r="E138" s="377"/>
      <c r="F138" s="243"/>
      <c r="G138" s="243"/>
      <c r="H138" s="243"/>
      <c r="I138" s="378"/>
      <c r="J138" s="377">
        <v>9</v>
      </c>
      <c r="K138" s="243">
        <v>94</v>
      </c>
      <c r="L138" s="243">
        <v>89</v>
      </c>
      <c r="M138" s="243">
        <v>0</v>
      </c>
      <c r="N138" s="378">
        <v>5</v>
      </c>
      <c r="O138" s="377">
        <v>5</v>
      </c>
      <c r="P138" s="378">
        <v>89</v>
      </c>
      <c r="Q138" s="379">
        <v>0</v>
      </c>
      <c r="R138" s="219">
        <v>4</v>
      </c>
      <c r="S138" s="247">
        <v>22</v>
      </c>
      <c r="T138" s="219">
        <v>26</v>
      </c>
      <c r="U138" s="219">
        <v>27</v>
      </c>
      <c r="V138" s="246">
        <v>15</v>
      </c>
      <c r="W138" s="380">
        <v>0</v>
      </c>
      <c r="X138" s="167">
        <f t="shared" si="34"/>
        <v>94</v>
      </c>
      <c r="Y138" s="167">
        <f t="shared" si="35"/>
        <v>94</v>
      </c>
      <c r="Z138" s="167">
        <f t="shared" si="36"/>
        <v>94</v>
      </c>
      <c r="AA138" s="4"/>
      <c r="AT138" s="4"/>
    </row>
    <row r="139" spans="1:46" ht="15" customHeight="1">
      <c r="A139" s="277"/>
      <c r="B139" s="375" t="s">
        <v>359</v>
      </c>
      <c r="C139" s="285" t="s">
        <v>866</v>
      </c>
      <c r="D139" s="376">
        <v>126</v>
      </c>
      <c r="E139" s="377"/>
      <c r="F139" s="243"/>
      <c r="G139" s="243"/>
      <c r="H139" s="243"/>
      <c r="I139" s="378"/>
      <c r="J139" s="377">
        <v>6</v>
      </c>
      <c r="K139" s="243">
        <v>62</v>
      </c>
      <c r="L139" s="243">
        <v>52</v>
      </c>
      <c r="M139" s="243">
        <v>0</v>
      </c>
      <c r="N139" s="378">
        <v>10</v>
      </c>
      <c r="O139" s="377">
        <v>16</v>
      </c>
      <c r="P139" s="378">
        <v>46</v>
      </c>
      <c r="Q139" s="379">
        <v>10</v>
      </c>
      <c r="R139" s="219">
        <v>4</v>
      </c>
      <c r="S139" s="247">
        <v>17</v>
      </c>
      <c r="T139" s="219">
        <v>19</v>
      </c>
      <c r="U139" s="219">
        <v>12</v>
      </c>
      <c r="V139" s="246">
        <v>0</v>
      </c>
      <c r="W139" s="380">
        <v>0</v>
      </c>
      <c r="X139" s="167">
        <f t="shared" si="34"/>
        <v>62</v>
      </c>
      <c r="Y139" s="167">
        <f t="shared" si="35"/>
        <v>62</v>
      </c>
      <c r="Z139" s="167">
        <f t="shared" si="36"/>
        <v>62</v>
      </c>
      <c r="AA139" s="4"/>
      <c r="AT139" s="4"/>
    </row>
    <row r="140" spans="1:46" ht="15" customHeight="1">
      <c r="A140" s="277"/>
      <c r="B140" s="375" t="s">
        <v>382</v>
      </c>
      <c r="C140" s="285" t="s">
        <v>867</v>
      </c>
      <c r="D140" s="376">
        <v>60</v>
      </c>
      <c r="E140" s="377"/>
      <c r="F140" s="243"/>
      <c r="G140" s="243"/>
      <c r="H140" s="243"/>
      <c r="I140" s="378"/>
      <c r="J140" s="377">
        <v>3</v>
      </c>
      <c r="K140" s="243">
        <v>54</v>
      </c>
      <c r="L140" s="243">
        <v>46</v>
      </c>
      <c r="M140" s="243">
        <v>0</v>
      </c>
      <c r="N140" s="378">
        <v>8</v>
      </c>
      <c r="O140" s="377">
        <v>14</v>
      </c>
      <c r="P140" s="378">
        <v>40</v>
      </c>
      <c r="Q140" s="379">
        <v>10</v>
      </c>
      <c r="R140" s="219">
        <v>34</v>
      </c>
      <c r="S140" s="247">
        <v>5</v>
      </c>
      <c r="T140" s="219">
        <v>4</v>
      </c>
      <c r="U140" s="219">
        <v>1</v>
      </c>
      <c r="V140" s="246">
        <v>0</v>
      </c>
      <c r="W140" s="380">
        <v>0</v>
      </c>
      <c r="X140" s="167">
        <f t="shared" si="34"/>
        <v>54</v>
      </c>
      <c r="Y140" s="167">
        <f t="shared" si="35"/>
        <v>54</v>
      </c>
      <c r="Z140" s="167">
        <f t="shared" si="36"/>
        <v>54</v>
      </c>
      <c r="AA140" s="4"/>
      <c r="AT140" s="4"/>
    </row>
    <row r="141" spans="1:46" ht="15" customHeight="1">
      <c r="A141" s="277"/>
      <c r="B141" s="375" t="s">
        <v>382</v>
      </c>
      <c r="C141" s="285" t="s">
        <v>868</v>
      </c>
      <c r="D141" s="381">
        <v>48</v>
      </c>
      <c r="E141" s="379"/>
      <c r="F141" s="219"/>
      <c r="G141" s="219"/>
      <c r="H141" s="219"/>
      <c r="I141" s="380"/>
      <c r="J141" s="379">
        <v>2</v>
      </c>
      <c r="K141" s="219">
        <v>25</v>
      </c>
      <c r="L141" s="219">
        <v>12</v>
      </c>
      <c r="M141" s="219">
        <v>5</v>
      </c>
      <c r="N141" s="380">
        <v>8</v>
      </c>
      <c r="O141" s="379">
        <v>11</v>
      </c>
      <c r="P141" s="380">
        <v>14</v>
      </c>
      <c r="Q141" s="379">
        <v>14</v>
      </c>
      <c r="R141" s="219">
        <v>6</v>
      </c>
      <c r="S141" s="247">
        <v>2</v>
      </c>
      <c r="T141" s="219">
        <v>0</v>
      </c>
      <c r="U141" s="219">
        <v>0</v>
      </c>
      <c r="V141" s="246">
        <v>3</v>
      </c>
      <c r="W141" s="380">
        <v>0</v>
      </c>
      <c r="X141" s="167">
        <f t="shared" si="34"/>
        <v>25</v>
      </c>
      <c r="Y141" s="167">
        <f t="shared" si="35"/>
        <v>25</v>
      </c>
      <c r="Z141" s="167">
        <f t="shared" si="36"/>
        <v>25</v>
      </c>
      <c r="AA141" s="4"/>
      <c r="AT141" s="4"/>
    </row>
    <row r="142" spans="1:46" ht="15" customHeight="1">
      <c r="A142" s="277"/>
      <c r="B142" s="375" t="s">
        <v>334</v>
      </c>
      <c r="C142" s="285" t="s">
        <v>653</v>
      </c>
      <c r="D142" s="381">
        <v>65</v>
      </c>
      <c r="E142" s="379"/>
      <c r="F142" s="219"/>
      <c r="G142" s="219"/>
      <c r="H142" s="219"/>
      <c r="I142" s="380"/>
      <c r="J142" s="379">
        <v>3</v>
      </c>
      <c r="K142" s="219">
        <v>40</v>
      </c>
      <c r="L142" s="219">
        <v>38</v>
      </c>
      <c r="M142" s="219">
        <v>0</v>
      </c>
      <c r="N142" s="380">
        <v>2</v>
      </c>
      <c r="O142" s="379">
        <v>29</v>
      </c>
      <c r="P142" s="380">
        <v>11</v>
      </c>
      <c r="Q142" s="379">
        <v>8</v>
      </c>
      <c r="R142" s="219">
        <v>7</v>
      </c>
      <c r="S142" s="247">
        <v>14</v>
      </c>
      <c r="T142" s="219">
        <v>7</v>
      </c>
      <c r="U142" s="219">
        <v>3</v>
      </c>
      <c r="V142" s="246">
        <v>1</v>
      </c>
      <c r="W142" s="380">
        <v>0</v>
      </c>
      <c r="X142" s="167">
        <f t="shared" si="34"/>
        <v>40</v>
      </c>
      <c r="Y142" s="167">
        <f t="shared" si="35"/>
        <v>40</v>
      </c>
      <c r="Z142" s="167">
        <f t="shared" si="36"/>
        <v>40</v>
      </c>
      <c r="AA142" s="4"/>
      <c r="AT142" s="4"/>
    </row>
    <row r="143" spans="1:46" ht="15" customHeight="1">
      <c r="A143" s="277"/>
      <c r="B143" s="375" t="s">
        <v>406</v>
      </c>
      <c r="C143" s="285" t="s">
        <v>869</v>
      </c>
      <c r="D143" s="381">
        <v>156</v>
      </c>
      <c r="E143" s="379"/>
      <c r="F143" s="219"/>
      <c r="G143" s="219"/>
      <c r="H143" s="219"/>
      <c r="I143" s="380"/>
      <c r="J143" s="379">
        <v>4</v>
      </c>
      <c r="K143" s="219">
        <v>66</v>
      </c>
      <c r="L143" s="219">
        <v>59</v>
      </c>
      <c r="M143" s="219">
        <v>0</v>
      </c>
      <c r="N143" s="380">
        <v>7</v>
      </c>
      <c r="O143" s="379">
        <v>1</v>
      </c>
      <c r="P143" s="380">
        <v>65</v>
      </c>
      <c r="Q143" s="379">
        <v>16</v>
      </c>
      <c r="R143" s="219">
        <v>8</v>
      </c>
      <c r="S143" s="247">
        <v>27</v>
      </c>
      <c r="T143" s="219">
        <v>15</v>
      </c>
      <c r="U143" s="219">
        <v>0</v>
      </c>
      <c r="V143" s="246">
        <v>0</v>
      </c>
      <c r="W143" s="380">
        <v>0</v>
      </c>
      <c r="X143" s="167">
        <f t="shared" si="34"/>
        <v>66</v>
      </c>
      <c r="Y143" s="167">
        <f t="shared" si="35"/>
        <v>66</v>
      </c>
      <c r="Z143" s="167">
        <f t="shared" si="36"/>
        <v>66</v>
      </c>
      <c r="AA143" s="4"/>
      <c r="AB143" s="4"/>
      <c r="AC143" s="4"/>
      <c r="AR143" s="4"/>
    </row>
    <row r="144" spans="1:46" ht="15" customHeight="1">
      <c r="A144" s="277"/>
      <c r="B144" s="375" t="s">
        <v>406</v>
      </c>
      <c r="C144" s="285" t="s">
        <v>768</v>
      </c>
      <c r="D144" s="381">
        <v>69</v>
      </c>
      <c r="E144" s="379"/>
      <c r="F144" s="219"/>
      <c r="G144" s="219"/>
      <c r="H144" s="219"/>
      <c r="I144" s="380"/>
      <c r="J144" s="379">
        <v>3</v>
      </c>
      <c r="K144" s="219">
        <v>45</v>
      </c>
      <c r="L144" s="219">
        <v>36</v>
      </c>
      <c r="M144" s="219">
        <v>0</v>
      </c>
      <c r="N144" s="380">
        <v>9</v>
      </c>
      <c r="O144" s="379">
        <v>10</v>
      </c>
      <c r="P144" s="380">
        <v>35</v>
      </c>
      <c r="Q144" s="379">
        <v>3</v>
      </c>
      <c r="R144" s="219">
        <v>7</v>
      </c>
      <c r="S144" s="247">
        <v>19</v>
      </c>
      <c r="T144" s="219">
        <v>13</v>
      </c>
      <c r="U144" s="219">
        <v>2</v>
      </c>
      <c r="V144" s="246">
        <v>1</v>
      </c>
      <c r="W144" s="380">
        <v>0</v>
      </c>
      <c r="X144" s="167">
        <f t="shared" si="34"/>
        <v>45</v>
      </c>
      <c r="Y144" s="167">
        <f t="shared" si="35"/>
        <v>45</v>
      </c>
      <c r="Z144" s="167">
        <f t="shared" si="36"/>
        <v>45</v>
      </c>
      <c r="AA144" s="4"/>
      <c r="AB144" s="4"/>
      <c r="AC144" s="4"/>
      <c r="AR144" s="4"/>
    </row>
    <row r="145" spans="1:44" ht="15" customHeight="1">
      <c r="A145" s="277"/>
      <c r="B145" s="375" t="s">
        <v>406</v>
      </c>
      <c r="C145" s="285" t="s">
        <v>767</v>
      </c>
      <c r="D145" s="381">
        <v>42</v>
      </c>
      <c r="E145" s="379"/>
      <c r="F145" s="219"/>
      <c r="G145" s="219"/>
      <c r="H145" s="219"/>
      <c r="I145" s="380"/>
      <c r="J145" s="379">
        <v>2</v>
      </c>
      <c r="K145" s="219">
        <v>26</v>
      </c>
      <c r="L145" s="219">
        <v>15</v>
      </c>
      <c r="M145" s="219">
        <v>0</v>
      </c>
      <c r="N145" s="380">
        <v>11</v>
      </c>
      <c r="O145" s="379">
        <v>3</v>
      </c>
      <c r="P145" s="380">
        <v>23</v>
      </c>
      <c r="Q145" s="379">
        <v>6</v>
      </c>
      <c r="R145" s="219">
        <v>1</v>
      </c>
      <c r="S145" s="247">
        <v>10</v>
      </c>
      <c r="T145" s="219">
        <v>9</v>
      </c>
      <c r="U145" s="219">
        <v>0</v>
      </c>
      <c r="V145" s="246">
        <v>0</v>
      </c>
      <c r="W145" s="380">
        <v>0</v>
      </c>
      <c r="X145" s="167">
        <f t="shared" si="34"/>
        <v>26</v>
      </c>
      <c r="Y145" s="167">
        <f t="shared" si="35"/>
        <v>26</v>
      </c>
      <c r="Z145" s="167">
        <f t="shared" si="36"/>
        <v>26</v>
      </c>
      <c r="AA145" s="4"/>
      <c r="AB145" s="4"/>
      <c r="AC145" s="4"/>
      <c r="AR145" s="4"/>
    </row>
    <row r="146" spans="1:44" ht="15" customHeight="1">
      <c r="A146" s="277"/>
      <c r="B146" s="375" t="s">
        <v>406</v>
      </c>
      <c r="C146" s="285" t="s">
        <v>703</v>
      </c>
      <c r="D146" s="381">
        <v>48</v>
      </c>
      <c r="E146" s="379"/>
      <c r="F146" s="219"/>
      <c r="G146" s="219"/>
      <c r="H146" s="219"/>
      <c r="I146" s="380"/>
      <c r="J146" s="379">
        <v>2</v>
      </c>
      <c r="K146" s="219">
        <v>22</v>
      </c>
      <c r="L146" s="219">
        <v>15</v>
      </c>
      <c r="M146" s="219">
        <v>0</v>
      </c>
      <c r="N146" s="380">
        <v>7</v>
      </c>
      <c r="O146" s="379">
        <v>1</v>
      </c>
      <c r="P146" s="380">
        <v>21</v>
      </c>
      <c r="Q146" s="379">
        <v>6</v>
      </c>
      <c r="R146" s="219">
        <v>3</v>
      </c>
      <c r="S146" s="247">
        <v>13</v>
      </c>
      <c r="T146" s="219">
        <v>0</v>
      </c>
      <c r="U146" s="219">
        <v>0</v>
      </c>
      <c r="V146" s="246">
        <v>0</v>
      </c>
      <c r="W146" s="380">
        <v>0</v>
      </c>
      <c r="X146" s="167">
        <f t="shared" si="34"/>
        <v>22</v>
      </c>
      <c r="Y146" s="167">
        <f t="shared" si="35"/>
        <v>22</v>
      </c>
      <c r="Z146" s="167">
        <f t="shared" si="36"/>
        <v>22</v>
      </c>
      <c r="AA146" s="4"/>
      <c r="AB146" s="4"/>
      <c r="AC146" s="4"/>
      <c r="AR146" s="4"/>
    </row>
    <row r="147" spans="1:44" ht="15" customHeight="1">
      <c r="A147" s="277"/>
      <c r="B147" s="375" t="s">
        <v>406</v>
      </c>
      <c r="C147" s="285" t="s">
        <v>724</v>
      </c>
      <c r="D147" s="381">
        <v>18</v>
      </c>
      <c r="E147" s="379"/>
      <c r="F147" s="219"/>
      <c r="G147" s="219"/>
      <c r="H147" s="219"/>
      <c r="I147" s="380"/>
      <c r="J147" s="379">
        <v>1</v>
      </c>
      <c r="K147" s="219">
        <v>12</v>
      </c>
      <c r="L147" s="219">
        <v>7</v>
      </c>
      <c r="M147" s="219">
        <v>0</v>
      </c>
      <c r="N147" s="380">
        <v>5</v>
      </c>
      <c r="O147" s="379">
        <v>1</v>
      </c>
      <c r="P147" s="380">
        <v>11</v>
      </c>
      <c r="Q147" s="379">
        <v>5</v>
      </c>
      <c r="R147" s="219">
        <v>2</v>
      </c>
      <c r="S147" s="247">
        <v>5</v>
      </c>
      <c r="T147" s="219">
        <v>0</v>
      </c>
      <c r="U147" s="219">
        <v>0</v>
      </c>
      <c r="V147" s="246">
        <v>0</v>
      </c>
      <c r="W147" s="380">
        <v>0</v>
      </c>
      <c r="X147" s="167">
        <f t="shared" si="34"/>
        <v>12</v>
      </c>
      <c r="Y147" s="167">
        <f t="shared" si="35"/>
        <v>12</v>
      </c>
      <c r="Z147" s="167">
        <f t="shared" si="36"/>
        <v>12</v>
      </c>
      <c r="AA147" s="4"/>
      <c r="AB147" s="4"/>
      <c r="AC147" s="4"/>
      <c r="AR147" s="4"/>
    </row>
    <row r="148" spans="1:44" ht="15" customHeight="1">
      <c r="A148" s="277"/>
      <c r="B148" s="375" t="s">
        <v>406</v>
      </c>
      <c r="C148" s="285" t="s">
        <v>870</v>
      </c>
      <c r="D148" s="381">
        <v>168</v>
      </c>
      <c r="E148" s="379"/>
      <c r="F148" s="219"/>
      <c r="G148" s="219"/>
      <c r="H148" s="779"/>
      <c r="I148" s="787"/>
      <c r="J148" s="786">
        <v>8</v>
      </c>
      <c r="K148" s="779">
        <v>104</v>
      </c>
      <c r="L148" s="779">
        <v>82</v>
      </c>
      <c r="M148" s="779">
        <v>0</v>
      </c>
      <c r="N148" s="787">
        <v>22</v>
      </c>
      <c r="O148" s="786">
        <v>3</v>
      </c>
      <c r="P148" s="787">
        <v>101</v>
      </c>
      <c r="Q148" s="786">
        <v>5</v>
      </c>
      <c r="R148" s="779">
        <v>13</v>
      </c>
      <c r="S148" s="782">
        <v>47</v>
      </c>
      <c r="T148" s="779">
        <v>28</v>
      </c>
      <c r="U148" s="779">
        <v>10</v>
      </c>
      <c r="V148" s="783">
        <v>0</v>
      </c>
      <c r="W148" s="787">
        <v>1</v>
      </c>
      <c r="X148" s="167">
        <f t="shared" si="34"/>
        <v>104</v>
      </c>
      <c r="Y148" s="167">
        <f t="shared" si="35"/>
        <v>104</v>
      </c>
      <c r="Z148" s="167">
        <f t="shared" si="36"/>
        <v>104</v>
      </c>
      <c r="AA148" s="4"/>
      <c r="AB148" s="4"/>
      <c r="AC148" s="4"/>
      <c r="AR148" s="4"/>
    </row>
    <row r="149" spans="1:44" ht="15" customHeight="1">
      <c r="A149" s="277"/>
      <c r="B149" s="375" t="s">
        <v>663</v>
      </c>
      <c r="C149" s="285" t="s">
        <v>871</v>
      </c>
      <c r="D149" s="381">
        <v>36</v>
      </c>
      <c r="E149" s="379"/>
      <c r="F149" s="219"/>
      <c r="G149" s="219"/>
      <c r="H149" s="779"/>
      <c r="I149" s="787"/>
      <c r="J149" s="786">
        <v>2</v>
      </c>
      <c r="K149" s="779">
        <v>17</v>
      </c>
      <c r="L149" s="779">
        <v>11</v>
      </c>
      <c r="M149" s="779">
        <v>0</v>
      </c>
      <c r="N149" s="787">
        <v>6</v>
      </c>
      <c r="O149" s="786">
        <v>16</v>
      </c>
      <c r="P149" s="787">
        <v>1</v>
      </c>
      <c r="Q149" s="786">
        <v>2</v>
      </c>
      <c r="R149" s="779">
        <v>2</v>
      </c>
      <c r="S149" s="782">
        <v>6</v>
      </c>
      <c r="T149" s="779">
        <v>1</v>
      </c>
      <c r="U149" s="779">
        <v>5</v>
      </c>
      <c r="V149" s="783">
        <v>1</v>
      </c>
      <c r="W149" s="787">
        <v>0</v>
      </c>
      <c r="X149" s="784">
        <f t="shared" si="34"/>
        <v>17</v>
      </c>
      <c r="Y149" s="784">
        <f t="shared" si="35"/>
        <v>17</v>
      </c>
      <c r="Z149" s="784">
        <f t="shared" si="36"/>
        <v>17</v>
      </c>
      <c r="AA149" s="784"/>
      <c r="AB149" s="4"/>
      <c r="AC149" s="4"/>
      <c r="AR149" s="4"/>
    </row>
    <row r="150" spans="1:44" ht="15" customHeight="1">
      <c r="A150" s="277"/>
      <c r="B150" s="375" t="s">
        <v>663</v>
      </c>
      <c r="C150" s="285" t="s">
        <v>872</v>
      </c>
      <c r="D150" s="381">
        <v>51</v>
      </c>
      <c r="E150" s="379"/>
      <c r="F150" s="219"/>
      <c r="G150" s="219"/>
      <c r="H150" s="779"/>
      <c r="I150" s="787"/>
      <c r="J150" s="786">
        <v>2</v>
      </c>
      <c r="K150" s="779">
        <v>20</v>
      </c>
      <c r="L150" s="779">
        <v>16</v>
      </c>
      <c r="M150" s="779">
        <v>0</v>
      </c>
      <c r="N150" s="787">
        <v>4</v>
      </c>
      <c r="O150" s="786">
        <v>19</v>
      </c>
      <c r="P150" s="787">
        <v>1</v>
      </c>
      <c r="Q150" s="786">
        <v>3</v>
      </c>
      <c r="R150" s="779">
        <v>4</v>
      </c>
      <c r="S150" s="782">
        <v>7</v>
      </c>
      <c r="T150" s="779">
        <v>2</v>
      </c>
      <c r="U150" s="779">
        <v>4</v>
      </c>
      <c r="V150" s="783">
        <v>0</v>
      </c>
      <c r="W150" s="787">
        <v>0</v>
      </c>
      <c r="X150" s="784">
        <f t="shared" si="34"/>
        <v>20</v>
      </c>
      <c r="Y150" s="784">
        <f t="shared" si="35"/>
        <v>20</v>
      </c>
      <c r="Z150" s="784">
        <f t="shared" si="36"/>
        <v>20</v>
      </c>
      <c r="AA150" s="784"/>
      <c r="AB150" s="4"/>
      <c r="AC150" s="4"/>
      <c r="AR150" s="4"/>
    </row>
    <row r="151" spans="1:44" ht="15" customHeight="1">
      <c r="A151" s="277"/>
      <c r="B151" s="375" t="s">
        <v>663</v>
      </c>
      <c r="C151" s="285" t="s">
        <v>873</v>
      </c>
      <c r="D151" s="381">
        <v>45</v>
      </c>
      <c r="E151" s="379"/>
      <c r="F151" s="219"/>
      <c r="G151" s="219"/>
      <c r="H151" s="779"/>
      <c r="I151" s="787"/>
      <c r="J151" s="786">
        <v>2</v>
      </c>
      <c r="K151" s="779">
        <v>22</v>
      </c>
      <c r="L151" s="779">
        <v>13</v>
      </c>
      <c r="M151" s="779">
        <v>0</v>
      </c>
      <c r="N151" s="787">
        <v>9</v>
      </c>
      <c r="O151" s="786">
        <v>21</v>
      </c>
      <c r="P151" s="787">
        <v>1</v>
      </c>
      <c r="Q151" s="786">
        <v>4</v>
      </c>
      <c r="R151" s="779">
        <v>7</v>
      </c>
      <c r="S151" s="782">
        <v>4</v>
      </c>
      <c r="T151" s="779">
        <v>3</v>
      </c>
      <c r="U151" s="779">
        <v>3</v>
      </c>
      <c r="V151" s="783">
        <v>1</v>
      </c>
      <c r="W151" s="787">
        <v>0</v>
      </c>
      <c r="X151" s="784">
        <f t="shared" si="34"/>
        <v>22</v>
      </c>
      <c r="Y151" s="784">
        <f t="shared" si="35"/>
        <v>22</v>
      </c>
      <c r="Z151" s="784">
        <f t="shared" si="36"/>
        <v>22</v>
      </c>
      <c r="AA151" s="784"/>
      <c r="AB151" s="4"/>
      <c r="AC151" s="4"/>
      <c r="AR151" s="4"/>
    </row>
    <row r="152" spans="1:44" ht="15" customHeight="1">
      <c r="A152" s="277"/>
      <c r="B152" s="375" t="s">
        <v>706</v>
      </c>
      <c r="C152" s="285" t="s">
        <v>874</v>
      </c>
      <c r="D152" s="381">
        <v>18</v>
      </c>
      <c r="E152" s="379"/>
      <c r="F152" s="219"/>
      <c r="G152" s="219"/>
      <c r="H152" s="779"/>
      <c r="I152" s="787"/>
      <c r="J152" s="786">
        <v>1</v>
      </c>
      <c r="K152" s="779">
        <v>8</v>
      </c>
      <c r="L152" s="779">
        <v>4</v>
      </c>
      <c r="M152" s="779">
        <v>0</v>
      </c>
      <c r="N152" s="787">
        <v>4</v>
      </c>
      <c r="O152" s="786">
        <v>5</v>
      </c>
      <c r="P152" s="787">
        <v>3</v>
      </c>
      <c r="Q152" s="786">
        <v>1</v>
      </c>
      <c r="R152" s="779">
        <v>3</v>
      </c>
      <c r="S152" s="782">
        <v>2</v>
      </c>
      <c r="T152" s="779">
        <v>0</v>
      </c>
      <c r="U152" s="779">
        <v>1</v>
      </c>
      <c r="V152" s="783">
        <v>0</v>
      </c>
      <c r="W152" s="787">
        <v>1</v>
      </c>
      <c r="X152" s="784">
        <f t="shared" si="34"/>
        <v>8</v>
      </c>
      <c r="Y152" s="784">
        <f t="shared" si="35"/>
        <v>8</v>
      </c>
      <c r="Z152" s="784">
        <f t="shared" si="36"/>
        <v>8</v>
      </c>
      <c r="AA152" s="784"/>
      <c r="AB152" s="4"/>
      <c r="AC152" s="4"/>
      <c r="AR152" s="4"/>
    </row>
    <row r="153" spans="1:44" ht="15" customHeight="1">
      <c r="A153" s="277"/>
      <c r="B153" s="375" t="s">
        <v>706</v>
      </c>
      <c r="C153" s="285" t="s">
        <v>782</v>
      </c>
      <c r="D153" s="381">
        <v>48</v>
      </c>
      <c r="E153" s="379"/>
      <c r="F153" s="219"/>
      <c r="G153" s="219"/>
      <c r="H153" s="779"/>
      <c r="I153" s="787"/>
      <c r="J153" s="786">
        <v>2</v>
      </c>
      <c r="K153" s="779">
        <v>16</v>
      </c>
      <c r="L153" s="779">
        <v>10</v>
      </c>
      <c r="M153" s="779">
        <v>0</v>
      </c>
      <c r="N153" s="787">
        <v>6</v>
      </c>
      <c r="O153" s="786">
        <v>7</v>
      </c>
      <c r="P153" s="787">
        <v>9</v>
      </c>
      <c r="Q153" s="786">
        <v>2</v>
      </c>
      <c r="R153" s="779">
        <v>3</v>
      </c>
      <c r="S153" s="782">
        <v>2</v>
      </c>
      <c r="T153" s="779">
        <v>5</v>
      </c>
      <c r="U153" s="779">
        <v>2</v>
      </c>
      <c r="V153" s="783">
        <v>0</v>
      </c>
      <c r="W153" s="787">
        <v>2</v>
      </c>
      <c r="X153" s="784">
        <f t="shared" si="34"/>
        <v>16</v>
      </c>
      <c r="Y153" s="784">
        <f t="shared" si="35"/>
        <v>16</v>
      </c>
      <c r="Z153" s="784">
        <f t="shared" si="36"/>
        <v>16</v>
      </c>
      <c r="AA153" s="784"/>
      <c r="AB153" s="4"/>
      <c r="AC153" s="4"/>
      <c r="AR153" s="4"/>
    </row>
    <row r="154" spans="1:44" ht="15" customHeight="1">
      <c r="A154" s="277"/>
      <c r="B154" s="375" t="s">
        <v>706</v>
      </c>
      <c r="C154" s="285" t="s">
        <v>875</v>
      </c>
      <c r="D154" s="381">
        <v>42</v>
      </c>
      <c r="E154" s="379"/>
      <c r="F154" s="219"/>
      <c r="G154" s="219"/>
      <c r="H154" s="779"/>
      <c r="I154" s="787"/>
      <c r="J154" s="786">
        <v>2</v>
      </c>
      <c r="K154" s="779">
        <v>19</v>
      </c>
      <c r="L154" s="779">
        <v>19</v>
      </c>
      <c r="M154" s="779">
        <v>0</v>
      </c>
      <c r="N154" s="787">
        <v>0</v>
      </c>
      <c r="O154" s="786">
        <v>8</v>
      </c>
      <c r="P154" s="787">
        <v>11</v>
      </c>
      <c r="Q154" s="786">
        <v>3</v>
      </c>
      <c r="R154" s="779">
        <v>2</v>
      </c>
      <c r="S154" s="782">
        <v>1</v>
      </c>
      <c r="T154" s="779">
        <v>6</v>
      </c>
      <c r="U154" s="779">
        <v>3</v>
      </c>
      <c r="V154" s="783">
        <v>4</v>
      </c>
      <c r="W154" s="787">
        <v>0</v>
      </c>
      <c r="X154" s="784">
        <f t="shared" si="34"/>
        <v>19</v>
      </c>
      <c r="Y154" s="784">
        <f t="shared" si="35"/>
        <v>19</v>
      </c>
      <c r="Z154" s="784">
        <f t="shared" si="36"/>
        <v>19</v>
      </c>
      <c r="AA154" s="784"/>
      <c r="AB154" s="4"/>
      <c r="AC154" s="4"/>
      <c r="AR154" s="4"/>
    </row>
    <row r="155" spans="1:44" ht="15" customHeight="1">
      <c r="A155" s="277"/>
      <c r="B155" s="375" t="s">
        <v>706</v>
      </c>
      <c r="C155" s="285" t="s">
        <v>784</v>
      </c>
      <c r="D155" s="381">
        <v>75</v>
      </c>
      <c r="E155" s="379"/>
      <c r="F155" s="219"/>
      <c r="G155" s="219"/>
      <c r="H155" s="779"/>
      <c r="I155" s="787"/>
      <c r="J155" s="786">
        <v>3</v>
      </c>
      <c r="K155" s="779">
        <v>29</v>
      </c>
      <c r="L155" s="779">
        <v>21</v>
      </c>
      <c r="M155" s="779">
        <v>0</v>
      </c>
      <c r="N155" s="787">
        <v>8</v>
      </c>
      <c r="O155" s="786">
        <v>11</v>
      </c>
      <c r="P155" s="787">
        <v>18</v>
      </c>
      <c r="Q155" s="786">
        <v>12</v>
      </c>
      <c r="R155" s="779">
        <v>0</v>
      </c>
      <c r="S155" s="782">
        <v>5</v>
      </c>
      <c r="T155" s="779">
        <v>9</v>
      </c>
      <c r="U155" s="779">
        <v>1</v>
      </c>
      <c r="V155" s="783">
        <v>2</v>
      </c>
      <c r="W155" s="787">
        <v>0</v>
      </c>
      <c r="X155" s="167">
        <f t="shared" si="34"/>
        <v>29</v>
      </c>
      <c r="Y155" s="167">
        <f t="shared" si="35"/>
        <v>29</v>
      </c>
      <c r="Z155" s="167">
        <f t="shared" si="36"/>
        <v>29</v>
      </c>
      <c r="AA155" s="167"/>
      <c r="AB155" s="4"/>
      <c r="AC155" s="4"/>
      <c r="AR155" s="4"/>
    </row>
    <row r="156" spans="1:44" ht="15" customHeight="1">
      <c r="A156" s="277"/>
      <c r="B156" s="375" t="s">
        <v>706</v>
      </c>
      <c r="C156" s="285" t="s">
        <v>876</v>
      </c>
      <c r="D156" s="381">
        <v>93</v>
      </c>
      <c r="E156" s="379"/>
      <c r="F156" s="219"/>
      <c r="G156" s="219"/>
      <c r="H156" s="779"/>
      <c r="I156" s="787"/>
      <c r="J156" s="786">
        <v>4</v>
      </c>
      <c r="K156" s="779">
        <v>40</v>
      </c>
      <c r="L156" s="779">
        <v>40</v>
      </c>
      <c r="M156" s="779">
        <v>0</v>
      </c>
      <c r="N156" s="787">
        <v>0</v>
      </c>
      <c r="O156" s="786">
        <v>16</v>
      </c>
      <c r="P156" s="787">
        <v>24</v>
      </c>
      <c r="Q156" s="786">
        <v>15</v>
      </c>
      <c r="R156" s="779">
        <v>0</v>
      </c>
      <c r="S156" s="782">
        <v>4</v>
      </c>
      <c r="T156" s="779">
        <v>9</v>
      </c>
      <c r="U156" s="779">
        <v>7</v>
      </c>
      <c r="V156" s="783">
        <v>5</v>
      </c>
      <c r="W156" s="787">
        <v>0</v>
      </c>
      <c r="X156" s="167">
        <f t="shared" si="34"/>
        <v>40</v>
      </c>
      <c r="Y156" s="167">
        <f t="shared" si="35"/>
        <v>40</v>
      </c>
      <c r="Z156" s="167">
        <f t="shared" si="36"/>
        <v>40</v>
      </c>
      <c r="AA156" s="167"/>
      <c r="AB156" s="4"/>
      <c r="AC156" s="4"/>
      <c r="AR156" s="4"/>
    </row>
    <row r="157" spans="1:44" ht="15" customHeight="1">
      <c r="A157" s="277"/>
      <c r="B157" s="375" t="s">
        <v>706</v>
      </c>
      <c r="C157" s="285" t="s">
        <v>877</v>
      </c>
      <c r="D157" s="381">
        <v>90</v>
      </c>
      <c r="E157" s="379"/>
      <c r="F157" s="219"/>
      <c r="G157" s="219"/>
      <c r="H157" s="779"/>
      <c r="I157" s="787"/>
      <c r="J157" s="786">
        <v>1</v>
      </c>
      <c r="K157" s="779">
        <v>14</v>
      </c>
      <c r="L157" s="779">
        <v>13</v>
      </c>
      <c r="M157" s="779">
        <v>0</v>
      </c>
      <c r="N157" s="787">
        <v>1</v>
      </c>
      <c r="O157" s="786">
        <v>3</v>
      </c>
      <c r="P157" s="787">
        <v>11</v>
      </c>
      <c r="Q157" s="786">
        <v>1</v>
      </c>
      <c r="R157" s="779">
        <v>4</v>
      </c>
      <c r="S157" s="782">
        <v>1</v>
      </c>
      <c r="T157" s="779">
        <v>4</v>
      </c>
      <c r="U157" s="779">
        <v>3</v>
      </c>
      <c r="V157" s="783">
        <v>0</v>
      </c>
      <c r="W157" s="787">
        <v>1</v>
      </c>
      <c r="X157" s="167">
        <f t="shared" si="34"/>
        <v>14</v>
      </c>
      <c r="Y157" s="167">
        <f t="shared" si="35"/>
        <v>14</v>
      </c>
      <c r="Z157" s="167">
        <f t="shared" si="36"/>
        <v>14</v>
      </c>
      <c r="AA157" s="167"/>
      <c r="AB157" s="4"/>
      <c r="AC157" s="4"/>
      <c r="AR157" s="4"/>
    </row>
    <row r="158" spans="1:44" ht="15" customHeight="1">
      <c r="A158" s="277"/>
      <c r="B158" s="375" t="s">
        <v>706</v>
      </c>
      <c r="C158" s="285" t="s">
        <v>878</v>
      </c>
      <c r="D158" s="381">
        <v>60</v>
      </c>
      <c r="E158" s="379"/>
      <c r="F158" s="219"/>
      <c r="G158" s="219"/>
      <c r="H158" s="779"/>
      <c r="I158" s="787"/>
      <c r="J158" s="786">
        <v>1</v>
      </c>
      <c r="K158" s="779">
        <v>9</v>
      </c>
      <c r="L158" s="779">
        <v>9</v>
      </c>
      <c r="M158" s="779">
        <v>0</v>
      </c>
      <c r="N158" s="787">
        <v>0</v>
      </c>
      <c r="O158" s="786">
        <v>3</v>
      </c>
      <c r="P158" s="787">
        <v>6</v>
      </c>
      <c r="Q158" s="786">
        <v>1</v>
      </c>
      <c r="R158" s="779">
        <v>1</v>
      </c>
      <c r="S158" s="782">
        <v>1</v>
      </c>
      <c r="T158" s="779">
        <v>4</v>
      </c>
      <c r="U158" s="779">
        <v>1</v>
      </c>
      <c r="V158" s="783">
        <v>0</v>
      </c>
      <c r="W158" s="787">
        <v>1</v>
      </c>
      <c r="X158" s="167">
        <f t="shared" si="34"/>
        <v>9</v>
      </c>
      <c r="Y158" s="167">
        <f t="shared" si="35"/>
        <v>9</v>
      </c>
      <c r="Z158" s="167">
        <f t="shared" si="36"/>
        <v>9</v>
      </c>
      <c r="AA158" s="167"/>
      <c r="AB158" s="4"/>
      <c r="AC158" s="4"/>
      <c r="AR158" s="4"/>
    </row>
    <row r="159" spans="1:44" ht="15" customHeight="1">
      <c r="A159" s="277"/>
      <c r="B159" s="375" t="s">
        <v>706</v>
      </c>
      <c r="C159" s="285" t="s">
        <v>879</v>
      </c>
      <c r="D159" s="381">
        <v>60</v>
      </c>
      <c r="E159" s="379"/>
      <c r="F159" s="219"/>
      <c r="G159" s="219"/>
      <c r="H159" s="219"/>
      <c r="I159" s="380"/>
      <c r="J159" s="379">
        <v>1</v>
      </c>
      <c r="K159" s="219">
        <v>11</v>
      </c>
      <c r="L159" s="219">
        <v>0</v>
      </c>
      <c r="M159" s="219">
        <v>0</v>
      </c>
      <c r="N159" s="380">
        <v>0</v>
      </c>
      <c r="O159" s="379">
        <v>3</v>
      </c>
      <c r="P159" s="380">
        <v>8</v>
      </c>
      <c r="Q159" s="379">
        <v>0</v>
      </c>
      <c r="R159" s="219">
        <v>4</v>
      </c>
      <c r="S159" s="247">
        <v>1</v>
      </c>
      <c r="T159" s="219">
        <v>4</v>
      </c>
      <c r="U159" s="219">
        <v>1</v>
      </c>
      <c r="V159" s="246">
        <v>0</v>
      </c>
      <c r="W159" s="380">
        <v>1</v>
      </c>
      <c r="X159" s="167">
        <f t="shared" si="34"/>
        <v>11</v>
      </c>
      <c r="Y159" s="167">
        <f t="shared" si="35"/>
        <v>11</v>
      </c>
      <c r="Z159" s="167">
        <f t="shared" si="36"/>
        <v>11</v>
      </c>
      <c r="AA159" s="167"/>
      <c r="AB159" s="4"/>
      <c r="AC159" s="4"/>
      <c r="AR159" s="4"/>
    </row>
    <row r="160" spans="1:44" ht="15" customHeight="1">
      <c r="A160" s="277"/>
      <c r="B160" s="375" t="s">
        <v>706</v>
      </c>
      <c r="C160" s="285" t="s">
        <v>880</v>
      </c>
      <c r="D160" s="381">
        <v>69</v>
      </c>
      <c r="E160" s="379"/>
      <c r="F160" s="219"/>
      <c r="G160" s="219"/>
      <c r="H160" s="219"/>
      <c r="I160" s="380"/>
      <c r="J160" s="379">
        <v>3</v>
      </c>
      <c r="K160" s="219">
        <v>24</v>
      </c>
      <c r="L160" s="219">
        <v>16</v>
      </c>
      <c r="M160" s="219">
        <v>1</v>
      </c>
      <c r="N160" s="380">
        <v>7</v>
      </c>
      <c r="O160" s="379">
        <v>13</v>
      </c>
      <c r="P160" s="380">
        <v>11</v>
      </c>
      <c r="Q160" s="379">
        <v>3</v>
      </c>
      <c r="R160" s="219">
        <v>3</v>
      </c>
      <c r="S160" s="247">
        <v>5</v>
      </c>
      <c r="T160" s="219">
        <v>1</v>
      </c>
      <c r="U160" s="219">
        <v>9</v>
      </c>
      <c r="V160" s="246">
        <v>3</v>
      </c>
      <c r="W160" s="380">
        <v>0</v>
      </c>
      <c r="X160" s="167">
        <f t="shared" si="34"/>
        <v>24</v>
      </c>
      <c r="Y160" s="167">
        <f t="shared" si="35"/>
        <v>24</v>
      </c>
      <c r="Z160" s="167">
        <f t="shared" si="36"/>
        <v>24</v>
      </c>
      <c r="AA160" s="167"/>
      <c r="AB160" s="4"/>
      <c r="AC160" s="4"/>
      <c r="AR160" s="4"/>
    </row>
    <row r="161" spans="1:44" ht="15" customHeight="1">
      <c r="A161" s="277"/>
      <c r="B161" s="375" t="s">
        <v>408</v>
      </c>
      <c r="C161" s="285" t="s">
        <v>881</v>
      </c>
      <c r="D161" s="381">
        <v>18</v>
      </c>
      <c r="E161" s="379"/>
      <c r="F161" s="219"/>
      <c r="G161" s="219"/>
      <c r="H161" s="219"/>
      <c r="I161" s="380"/>
      <c r="J161" s="379">
        <v>1</v>
      </c>
      <c r="K161" s="219">
        <v>12</v>
      </c>
      <c r="L161" s="219">
        <v>12</v>
      </c>
      <c r="M161" s="219">
        <v>0</v>
      </c>
      <c r="N161" s="380">
        <v>0</v>
      </c>
      <c r="O161" s="379">
        <v>5</v>
      </c>
      <c r="P161" s="380">
        <v>7</v>
      </c>
      <c r="Q161" s="379">
        <v>5</v>
      </c>
      <c r="R161" s="219">
        <v>1</v>
      </c>
      <c r="S161" s="247">
        <v>3</v>
      </c>
      <c r="T161" s="219">
        <v>2</v>
      </c>
      <c r="U161" s="219">
        <v>1</v>
      </c>
      <c r="V161" s="246">
        <v>0</v>
      </c>
      <c r="W161" s="380">
        <v>0</v>
      </c>
      <c r="X161" s="167">
        <f t="shared" si="34"/>
        <v>12</v>
      </c>
      <c r="Y161" s="167">
        <f t="shared" si="35"/>
        <v>12</v>
      </c>
      <c r="Z161" s="167">
        <f t="shared" si="36"/>
        <v>12</v>
      </c>
      <c r="AA161" s="167"/>
      <c r="AB161" s="4"/>
      <c r="AC161" s="4"/>
      <c r="AR161" s="4"/>
    </row>
    <row r="162" spans="1:44" ht="15" customHeight="1">
      <c r="A162" s="277"/>
      <c r="B162" s="375" t="s">
        <v>408</v>
      </c>
      <c r="C162" s="285" t="s">
        <v>882</v>
      </c>
      <c r="D162" s="381">
        <v>20</v>
      </c>
      <c r="E162" s="379"/>
      <c r="F162" s="219"/>
      <c r="G162" s="219"/>
      <c r="H162" s="219"/>
      <c r="I162" s="380"/>
      <c r="J162" s="379">
        <v>1</v>
      </c>
      <c r="K162" s="219">
        <v>10</v>
      </c>
      <c r="L162" s="219">
        <v>6</v>
      </c>
      <c r="M162" s="219">
        <v>0</v>
      </c>
      <c r="N162" s="380">
        <v>4</v>
      </c>
      <c r="O162" s="379">
        <v>2</v>
      </c>
      <c r="P162" s="380">
        <v>8</v>
      </c>
      <c r="Q162" s="379">
        <v>1</v>
      </c>
      <c r="R162" s="219">
        <v>4</v>
      </c>
      <c r="S162" s="247">
        <v>2</v>
      </c>
      <c r="T162" s="219">
        <v>3</v>
      </c>
      <c r="U162" s="219">
        <v>0</v>
      </c>
      <c r="V162" s="246">
        <v>0</v>
      </c>
      <c r="W162" s="380">
        <v>0</v>
      </c>
      <c r="X162" s="167">
        <f t="shared" si="34"/>
        <v>10</v>
      </c>
      <c r="Y162" s="167">
        <f t="shared" si="35"/>
        <v>10</v>
      </c>
      <c r="Z162" s="167">
        <f t="shared" si="36"/>
        <v>10</v>
      </c>
      <c r="AA162" s="167"/>
      <c r="AB162" s="4"/>
      <c r="AC162" s="4"/>
      <c r="AR162" s="4"/>
    </row>
    <row r="163" spans="1:44" ht="15" customHeight="1">
      <c r="A163" s="277"/>
      <c r="B163" s="375" t="s">
        <v>408</v>
      </c>
      <c r="C163" s="285" t="s">
        <v>883</v>
      </c>
      <c r="D163" s="381">
        <v>150</v>
      </c>
      <c r="E163" s="379"/>
      <c r="F163" s="219"/>
      <c r="G163" s="219"/>
      <c r="H163" s="219"/>
      <c r="I163" s="380"/>
      <c r="J163" s="379">
        <v>7</v>
      </c>
      <c r="K163" s="219">
        <v>63</v>
      </c>
      <c r="L163" s="219">
        <v>49</v>
      </c>
      <c r="M163" s="219">
        <v>0</v>
      </c>
      <c r="N163" s="380">
        <v>14</v>
      </c>
      <c r="O163" s="379">
        <v>8</v>
      </c>
      <c r="P163" s="380">
        <v>55</v>
      </c>
      <c r="Q163" s="379">
        <v>8</v>
      </c>
      <c r="R163" s="219">
        <v>7</v>
      </c>
      <c r="S163" s="247">
        <v>17</v>
      </c>
      <c r="T163" s="219">
        <v>14</v>
      </c>
      <c r="U163" s="219">
        <v>13</v>
      </c>
      <c r="V163" s="246">
        <v>3</v>
      </c>
      <c r="W163" s="380">
        <v>1</v>
      </c>
      <c r="X163" s="167">
        <f t="shared" si="34"/>
        <v>63</v>
      </c>
      <c r="Y163" s="167">
        <f t="shared" si="35"/>
        <v>63</v>
      </c>
      <c r="Z163" s="167">
        <f t="shared" si="36"/>
        <v>63</v>
      </c>
      <c r="AA163" s="167"/>
      <c r="AB163" s="4"/>
      <c r="AC163" s="4"/>
      <c r="AR163" s="4"/>
    </row>
    <row r="164" spans="1:44" ht="15" customHeight="1">
      <c r="A164" s="277"/>
      <c r="B164" s="375" t="s">
        <v>408</v>
      </c>
      <c r="C164" s="285" t="s">
        <v>884</v>
      </c>
      <c r="D164" s="381">
        <v>20</v>
      </c>
      <c r="E164" s="379"/>
      <c r="F164" s="219"/>
      <c r="G164" s="219"/>
      <c r="H164" s="219"/>
      <c r="I164" s="380"/>
      <c r="J164" s="379">
        <v>1</v>
      </c>
      <c r="K164" s="219">
        <v>8</v>
      </c>
      <c r="L164" s="219">
        <v>5</v>
      </c>
      <c r="M164" s="219">
        <v>0</v>
      </c>
      <c r="N164" s="380">
        <v>3</v>
      </c>
      <c r="O164" s="379">
        <v>0</v>
      </c>
      <c r="P164" s="380">
        <v>8</v>
      </c>
      <c r="Q164" s="379">
        <v>2</v>
      </c>
      <c r="R164" s="219">
        <v>1</v>
      </c>
      <c r="S164" s="247">
        <v>3</v>
      </c>
      <c r="T164" s="219">
        <v>1</v>
      </c>
      <c r="U164" s="219">
        <v>0</v>
      </c>
      <c r="V164" s="246">
        <v>1</v>
      </c>
      <c r="W164" s="380">
        <v>0</v>
      </c>
      <c r="X164" s="167">
        <f t="shared" si="34"/>
        <v>8</v>
      </c>
      <c r="Y164" s="167">
        <f t="shared" si="35"/>
        <v>8</v>
      </c>
      <c r="Z164" s="167">
        <f t="shared" si="36"/>
        <v>8</v>
      </c>
      <c r="AA164" s="167"/>
      <c r="AB164" s="4"/>
      <c r="AC164" s="4"/>
      <c r="AR164" s="4"/>
    </row>
    <row r="165" spans="1:44" ht="15" customHeight="1">
      <c r="A165" s="277"/>
      <c r="B165" s="375" t="s">
        <v>408</v>
      </c>
      <c r="C165" s="285" t="s">
        <v>885</v>
      </c>
      <c r="D165" s="381">
        <v>24</v>
      </c>
      <c r="E165" s="379"/>
      <c r="F165" s="219"/>
      <c r="G165" s="219"/>
      <c r="H165" s="219"/>
      <c r="I165" s="380"/>
      <c r="J165" s="379">
        <v>1</v>
      </c>
      <c r="K165" s="219">
        <v>10</v>
      </c>
      <c r="L165" s="219">
        <v>6</v>
      </c>
      <c r="M165" s="219">
        <v>0</v>
      </c>
      <c r="N165" s="380">
        <v>4</v>
      </c>
      <c r="O165" s="379">
        <v>6</v>
      </c>
      <c r="P165" s="380">
        <v>4</v>
      </c>
      <c r="Q165" s="379">
        <v>2</v>
      </c>
      <c r="R165" s="219">
        <v>2</v>
      </c>
      <c r="S165" s="247">
        <v>2</v>
      </c>
      <c r="T165" s="219">
        <v>2</v>
      </c>
      <c r="U165" s="219">
        <v>2</v>
      </c>
      <c r="V165" s="246">
        <v>0</v>
      </c>
      <c r="W165" s="380">
        <v>0</v>
      </c>
      <c r="X165" s="167">
        <f t="shared" si="34"/>
        <v>10</v>
      </c>
      <c r="Y165" s="167">
        <f t="shared" si="35"/>
        <v>10</v>
      </c>
      <c r="Z165" s="167">
        <f t="shared" si="36"/>
        <v>10</v>
      </c>
      <c r="AA165" s="167"/>
      <c r="AB165" s="4"/>
      <c r="AC165" s="4"/>
      <c r="AR165" s="4"/>
    </row>
    <row r="166" spans="1:44" ht="15" customHeight="1">
      <c r="A166" s="277"/>
      <c r="B166" s="375" t="s">
        <v>408</v>
      </c>
      <c r="C166" s="285" t="s">
        <v>733</v>
      </c>
      <c r="D166" s="381">
        <v>18</v>
      </c>
      <c r="E166" s="379"/>
      <c r="F166" s="219"/>
      <c r="G166" s="219"/>
      <c r="H166" s="219"/>
      <c r="I166" s="380"/>
      <c r="J166" s="379">
        <v>1</v>
      </c>
      <c r="K166" s="219">
        <v>7</v>
      </c>
      <c r="L166" s="219">
        <v>5</v>
      </c>
      <c r="M166" s="219">
        <v>0</v>
      </c>
      <c r="N166" s="380">
        <v>2</v>
      </c>
      <c r="O166" s="379">
        <v>1</v>
      </c>
      <c r="P166" s="380">
        <v>6</v>
      </c>
      <c r="Q166" s="379">
        <v>2</v>
      </c>
      <c r="R166" s="219">
        <v>1</v>
      </c>
      <c r="S166" s="247">
        <v>3</v>
      </c>
      <c r="T166" s="219">
        <v>1</v>
      </c>
      <c r="U166" s="219">
        <v>0</v>
      </c>
      <c r="V166" s="246">
        <v>0</v>
      </c>
      <c r="W166" s="380">
        <v>0</v>
      </c>
      <c r="X166" s="167">
        <f t="shared" si="34"/>
        <v>7</v>
      </c>
      <c r="Y166" s="167">
        <f t="shared" si="35"/>
        <v>7</v>
      </c>
      <c r="Z166" s="167">
        <f t="shared" si="36"/>
        <v>7</v>
      </c>
      <c r="AA166" s="167"/>
      <c r="AB166" s="4"/>
      <c r="AC166" s="4"/>
      <c r="AR166" s="4"/>
    </row>
    <row r="167" spans="1:44" ht="15" customHeight="1">
      <c r="A167" s="277"/>
      <c r="B167" s="375" t="s">
        <v>408</v>
      </c>
      <c r="C167" s="285" t="s">
        <v>886</v>
      </c>
      <c r="D167" s="381">
        <v>18</v>
      </c>
      <c r="E167" s="379"/>
      <c r="F167" s="219"/>
      <c r="G167" s="219"/>
      <c r="H167" s="219"/>
      <c r="I167" s="380"/>
      <c r="J167" s="379">
        <v>1</v>
      </c>
      <c r="K167" s="219">
        <v>10</v>
      </c>
      <c r="L167" s="219">
        <v>9</v>
      </c>
      <c r="M167" s="219">
        <v>0</v>
      </c>
      <c r="N167" s="380">
        <v>1</v>
      </c>
      <c r="O167" s="379">
        <v>0</v>
      </c>
      <c r="P167" s="380">
        <v>10</v>
      </c>
      <c r="Q167" s="379">
        <v>0</v>
      </c>
      <c r="R167" s="219">
        <v>1</v>
      </c>
      <c r="S167" s="247">
        <v>2</v>
      </c>
      <c r="T167" s="219">
        <v>5</v>
      </c>
      <c r="U167" s="219">
        <v>2</v>
      </c>
      <c r="V167" s="246">
        <v>0</v>
      </c>
      <c r="W167" s="380">
        <v>0</v>
      </c>
      <c r="X167" s="167">
        <f t="shared" si="34"/>
        <v>10</v>
      </c>
      <c r="Y167" s="167">
        <f t="shared" si="35"/>
        <v>10</v>
      </c>
      <c r="Z167" s="167">
        <f t="shared" si="36"/>
        <v>10</v>
      </c>
      <c r="AA167" s="167"/>
      <c r="AB167" s="4"/>
      <c r="AC167" s="4"/>
      <c r="AR167" s="4"/>
    </row>
    <row r="168" spans="1:44" ht="15" customHeight="1">
      <c r="A168" s="277"/>
      <c r="B168" s="375" t="s">
        <v>408</v>
      </c>
      <c r="C168" s="285" t="s">
        <v>734</v>
      </c>
      <c r="D168" s="381">
        <v>65</v>
      </c>
      <c r="E168" s="379"/>
      <c r="F168" s="219"/>
      <c r="G168" s="219"/>
      <c r="H168" s="219"/>
      <c r="I168" s="380"/>
      <c r="J168" s="379">
        <v>3</v>
      </c>
      <c r="K168" s="219">
        <v>33</v>
      </c>
      <c r="L168" s="219">
        <v>12</v>
      </c>
      <c r="M168" s="219">
        <v>1</v>
      </c>
      <c r="N168" s="380">
        <v>20</v>
      </c>
      <c r="O168" s="379">
        <v>2</v>
      </c>
      <c r="P168" s="380">
        <v>31</v>
      </c>
      <c r="Q168" s="379">
        <v>5</v>
      </c>
      <c r="R168" s="219">
        <v>6</v>
      </c>
      <c r="S168" s="247">
        <v>6</v>
      </c>
      <c r="T168" s="219">
        <v>6</v>
      </c>
      <c r="U168" s="219">
        <v>7</v>
      </c>
      <c r="V168" s="246">
        <v>3</v>
      </c>
      <c r="W168" s="380">
        <v>0</v>
      </c>
      <c r="X168" s="167">
        <f t="shared" si="34"/>
        <v>33</v>
      </c>
      <c r="Y168" s="167">
        <f t="shared" si="35"/>
        <v>33</v>
      </c>
      <c r="Z168" s="167">
        <f t="shared" si="36"/>
        <v>33</v>
      </c>
      <c r="AA168" s="167"/>
      <c r="AB168" s="4"/>
      <c r="AC168" s="4"/>
      <c r="AR168" s="4"/>
    </row>
    <row r="169" spans="1:44" ht="15" customHeight="1">
      <c r="A169" s="277"/>
      <c r="B169" s="375" t="s">
        <v>408</v>
      </c>
      <c r="C169" s="285" t="s">
        <v>887</v>
      </c>
      <c r="D169" s="381">
        <v>126</v>
      </c>
      <c r="E169" s="379"/>
      <c r="F169" s="219"/>
      <c r="G169" s="219"/>
      <c r="H169" s="219"/>
      <c r="I169" s="380"/>
      <c r="J169" s="379">
        <v>6</v>
      </c>
      <c r="K169" s="219">
        <v>55</v>
      </c>
      <c r="L169" s="219">
        <v>34</v>
      </c>
      <c r="M169" s="219">
        <v>0</v>
      </c>
      <c r="N169" s="380">
        <v>21</v>
      </c>
      <c r="O169" s="379">
        <v>3</v>
      </c>
      <c r="P169" s="380">
        <v>52</v>
      </c>
      <c r="Q169" s="379">
        <v>10</v>
      </c>
      <c r="R169" s="219">
        <v>5</v>
      </c>
      <c r="S169" s="247">
        <v>20</v>
      </c>
      <c r="T169" s="219">
        <v>9</v>
      </c>
      <c r="U169" s="219">
        <v>9</v>
      </c>
      <c r="V169" s="246">
        <v>1</v>
      </c>
      <c r="W169" s="380">
        <v>1</v>
      </c>
      <c r="X169" s="167">
        <f t="shared" si="34"/>
        <v>55</v>
      </c>
      <c r="Y169" s="167">
        <f t="shared" si="35"/>
        <v>55</v>
      </c>
      <c r="Z169" s="167">
        <f t="shared" si="36"/>
        <v>55</v>
      </c>
      <c r="AA169" s="167"/>
      <c r="AB169" s="4"/>
      <c r="AC169" s="4"/>
      <c r="AR169" s="4"/>
    </row>
    <row r="170" spans="1:44" ht="15" customHeight="1">
      <c r="A170" s="277"/>
      <c r="B170" s="375" t="s">
        <v>408</v>
      </c>
      <c r="C170" s="285" t="s">
        <v>738</v>
      </c>
      <c r="D170" s="381">
        <v>18</v>
      </c>
      <c r="E170" s="379"/>
      <c r="F170" s="219"/>
      <c r="G170" s="219"/>
      <c r="H170" s="219"/>
      <c r="I170" s="380"/>
      <c r="J170" s="379">
        <v>1</v>
      </c>
      <c r="K170" s="219">
        <v>8</v>
      </c>
      <c r="L170" s="219">
        <v>7</v>
      </c>
      <c r="M170" s="219">
        <v>0</v>
      </c>
      <c r="N170" s="380">
        <v>1</v>
      </c>
      <c r="O170" s="379">
        <v>2</v>
      </c>
      <c r="P170" s="380">
        <v>6</v>
      </c>
      <c r="Q170" s="379">
        <v>2</v>
      </c>
      <c r="R170" s="219">
        <v>1</v>
      </c>
      <c r="S170" s="247">
        <v>1</v>
      </c>
      <c r="T170" s="219">
        <v>2</v>
      </c>
      <c r="U170" s="219">
        <v>2</v>
      </c>
      <c r="V170" s="246">
        <v>0</v>
      </c>
      <c r="W170" s="380">
        <v>0</v>
      </c>
      <c r="X170" s="167">
        <f t="shared" si="34"/>
        <v>8</v>
      </c>
      <c r="Y170" s="167">
        <f t="shared" si="35"/>
        <v>8</v>
      </c>
      <c r="Z170" s="167">
        <f t="shared" si="36"/>
        <v>8</v>
      </c>
      <c r="AA170" s="167"/>
      <c r="AB170" s="4"/>
      <c r="AC170" s="4"/>
      <c r="AR170" s="4"/>
    </row>
    <row r="171" spans="1:44" ht="15" customHeight="1">
      <c r="A171" s="277"/>
      <c r="B171" s="375" t="s">
        <v>408</v>
      </c>
      <c r="C171" s="285" t="s">
        <v>888</v>
      </c>
      <c r="D171" s="381">
        <v>24</v>
      </c>
      <c r="E171" s="379"/>
      <c r="F171" s="219"/>
      <c r="G171" s="219"/>
      <c r="H171" s="219"/>
      <c r="I171" s="380"/>
      <c r="J171" s="379">
        <v>1</v>
      </c>
      <c r="K171" s="219">
        <v>9</v>
      </c>
      <c r="L171" s="219">
        <v>5</v>
      </c>
      <c r="M171" s="219">
        <v>0</v>
      </c>
      <c r="N171" s="380">
        <v>4</v>
      </c>
      <c r="O171" s="379">
        <v>3</v>
      </c>
      <c r="P171" s="380">
        <v>6</v>
      </c>
      <c r="Q171" s="379">
        <v>5</v>
      </c>
      <c r="R171" s="219">
        <v>1</v>
      </c>
      <c r="S171" s="247">
        <v>2</v>
      </c>
      <c r="T171" s="219">
        <v>1</v>
      </c>
      <c r="U171" s="219">
        <v>0</v>
      </c>
      <c r="V171" s="246">
        <v>0</v>
      </c>
      <c r="W171" s="380">
        <v>0</v>
      </c>
      <c r="X171" s="167">
        <f t="shared" si="34"/>
        <v>9</v>
      </c>
      <c r="Y171" s="167">
        <f t="shared" si="35"/>
        <v>9</v>
      </c>
      <c r="Z171" s="167">
        <f t="shared" si="36"/>
        <v>9</v>
      </c>
      <c r="AA171" s="167"/>
      <c r="AB171" s="4"/>
      <c r="AC171" s="4"/>
      <c r="AR171" s="4"/>
    </row>
    <row r="172" spans="1:44" ht="15" customHeight="1">
      <c r="A172" s="277"/>
      <c r="B172" s="375" t="s">
        <v>408</v>
      </c>
      <c r="C172" s="285" t="s">
        <v>739</v>
      </c>
      <c r="D172" s="381">
        <v>66</v>
      </c>
      <c r="E172" s="379"/>
      <c r="F172" s="219"/>
      <c r="G172" s="219"/>
      <c r="H172" s="219"/>
      <c r="I172" s="380"/>
      <c r="J172" s="379">
        <v>3</v>
      </c>
      <c r="K172" s="219">
        <v>27</v>
      </c>
      <c r="L172" s="219">
        <v>21</v>
      </c>
      <c r="M172" s="219">
        <v>0</v>
      </c>
      <c r="N172" s="380">
        <v>6</v>
      </c>
      <c r="O172" s="379">
        <v>0</v>
      </c>
      <c r="P172" s="380">
        <v>27</v>
      </c>
      <c r="Q172" s="379">
        <v>3</v>
      </c>
      <c r="R172" s="219">
        <v>4</v>
      </c>
      <c r="S172" s="247">
        <v>6</v>
      </c>
      <c r="T172" s="219">
        <v>5</v>
      </c>
      <c r="U172" s="219">
        <v>6</v>
      </c>
      <c r="V172" s="246">
        <v>2</v>
      </c>
      <c r="W172" s="380">
        <v>1</v>
      </c>
      <c r="X172" s="167">
        <f t="shared" si="34"/>
        <v>27</v>
      </c>
      <c r="Y172" s="167">
        <f t="shared" si="35"/>
        <v>27</v>
      </c>
      <c r="Z172" s="167">
        <f t="shared" si="36"/>
        <v>27</v>
      </c>
      <c r="AA172" s="167"/>
      <c r="AB172" s="4"/>
      <c r="AC172" s="4"/>
      <c r="AR172" s="4"/>
    </row>
    <row r="173" spans="1:44" ht="15" customHeight="1">
      <c r="A173" s="277"/>
      <c r="B173" s="375" t="s">
        <v>408</v>
      </c>
      <c r="C173" s="285" t="s">
        <v>740</v>
      </c>
      <c r="D173" s="381">
        <v>22</v>
      </c>
      <c r="E173" s="379"/>
      <c r="F173" s="219"/>
      <c r="G173" s="219"/>
      <c r="H173" s="219"/>
      <c r="I173" s="380"/>
      <c r="J173" s="379">
        <v>1</v>
      </c>
      <c r="K173" s="219">
        <v>10</v>
      </c>
      <c r="L173" s="219">
        <v>2</v>
      </c>
      <c r="M173" s="219">
        <v>0</v>
      </c>
      <c r="N173" s="380">
        <v>8</v>
      </c>
      <c r="O173" s="379">
        <v>1</v>
      </c>
      <c r="P173" s="380">
        <v>9</v>
      </c>
      <c r="Q173" s="379">
        <v>1</v>
      </c>
      <c r="R173" s="219">
        <v>0</v>
      </c>
      <c r="S173" s="247">
        <v>2</v>
      </c>
      <c r="T173" s="219">
        <v>3</v>
      </c>
      <c r="U173" s="219">
        <v>2</v>
      </c>
      <c r="V173" s="246">
        <v>2</v>
      </c>
      <c r="W173" s="380">
        <v>0</v>
      </c>
      <c r="X173" s="167">
        <f t="shared" si="34"/>
        <v>10</v>
      </c>
      <c r="Y173" s="167">
        <f t="shared" si="35"/>
        <v>10</v>
      </c>
      <c r="Z173" s="167">
        <f t="shared" si="36"/>
        <v>10</v>
      </c>
      <c r="AA173" s="167"/>
      <c r="AB173" s="4"/>
      <c r="AC173" s="4"/>
      <c r="AR173" s="4"/>
    </row>
    <row r="174" spans="1:44" ht="15" customHeight="1">
      <c r="A174" s="277"/>
      <c r="B174" s="375" t="s">
        <v>408</v>
      </c>
      <c r="C174" s="285" t="s">
        <v>741</v>
      </c>
      <c r="D174" s="381">
        <v>51</v>
      </c>
      <c r="E174" s="379"/>
      <c r="F174" s="219"/>
      <c r="G174" s="219"/>
      <c r="H174" s="219"/>
      <c r="I174" s="380"/>
      <c r="J174" s="379">
        <v>2</v>
      </c>
      <c r="K174" s="219">
        <v>20</v>
      </c>
      <c r="L174" s="219">
        <v>17</v>
      </c>
      <c r="M174" s="219">
        <v>3</v>
      </c>
      <c r="N174" s="380">
        <v>0</v>
      </c>
      <c r="O174" s="379">
        <v>2</v>
      </c>
      <c r="P174" s="380">
        <v>18</v>
      </c>
      <c r="Q174" s="379">
        <v>5</v>
      </c>
      <c r="R174" s="219">
        <v>3</v>
      </c>
      <c r="S174" s="247">
        <v>5</v>
      </c>
      <c r="T174" s="219">
        <v>2</v>
      </c>
      <c r="U174" s="219">
        <v>5</v>
      </c>
      <c r="V174" s="246">
        <v>0</v>
      </c>
      <c r="W174" s="380">
        <v>0</v>
      </c>
      <c r="X174" s="167">
        <f t="shared" si="34"/>
        <v>20</v>
      </c>
      <c r="Y174" s="167">
        <f t="shared" si="35"/>
        <v>20</v>
      </c>
      <c r="Z174" s="167">
        <f t="shared" si="36"/>
        <v>20</v>
      </c>
      <c r="AA174" s="167"/>
      <c r="AB174" s="4"/>
      <c r="AC174" s="4"/>
      <c r="AR174" s="4"/>
    </row>
    <row r="175" spans="1:44" ht="15" customHeight="1">
      <c r="A175" s="277"/>
      <c r="B175" s="375" t="s">
        <v>357</v>
      </c>
      <c r="C175" s="285" t="s">
        <v>684</v>
      </c>
      <c r="D175" s="381">
        <v>38</v>
      </c>
      <c r="E175" s="379"/>
      <c r="F175" s="219"/>
      <c r="G175" s="219"/>
      <c r="H175" s="219"/>
      <c r="I175" s="380"/>
      <c r="J175" s="379">
        <v>2</v>
      </c>
      <c r="K175" s="219">
        <v>21</v>
      </c>
      <c r="L175" s="219">
        <v>14</v>
      </c>
      <c r="M175" s="219">
        <v>0</v>
      </c>
      <c r="N175" s="380">
        <v>7</v>
      </c>
      <c r="O175" s="379">
        <v>0</v>
      </c>
      <c r="P175" s="380">
        <v>21</v>
      </c>
      <c r="Q175" s="379">
        <v>1</v>
      </c>
      <c r="R175" s="219">
        <v>1</v>
      </c>
      <c r="S175" s="247">
        <v>7</v>
      </c>
      <c r="T175" s="219">
        <v>5</v>
      </c>
      <c r="U175" s="219">
        <v>2</v>
      </c>
      <c r="V175" s="246">
        <v>2</v>
      </c>
      <c r="W175" s="380">
        <v>3</v>
      </c>
      <c r="X175" s="167">
        <f t="shared" si="34"/>
        <v>21</v>
      </c>
      <c r="Y175" s="167">
        <f t="shared" si="35"/>
        <v>21</v>
      </c>
      <c r="Z175" s="167">
        <f t="shared" si="36"/>
        <v>21</v>
      </c>
      <c r="AA175" s="167"/>
      <c r="AB175" s="4"/>
      <c r="AC175" s="4"/>
      <c r="AR175" s="4"/>
    </row>
    <row r="176" spans="1:44" ht="15" customHeight="1">
      <c r="A176" s="277"/>
      <c r="B176" s="375" t="s">
        <v>357</v>
      </c>
      <c r="C176" s="285" t="s">
        <v>742</v>
      </c>
      <c r="D176" s="381">
        <v>18</v>
      </c>
      <c r="E176" s="379"/>
      <c r="F176" s="219"/>
      <c r="G176" s="219"/>
      <c r="H176" s="219"/>
      <c r="I176" s="380"/>
      <c r="J176" s="379">
        <v>1</v>
      </c>
      <c r="K176" s="219">
        <v>10</v>
      </c>
      <c r="L176" s="219">
        <v>3</v>
      </c>
      <c r="M176" s="219">
        <v>0</v>
      </c>
      <c r="N176" s="380">
        <v>7</v>
      </c>
      <c r="O176" s="379">
        <v>1</v>
      </c>
      <c r="P176" s="380">
        <v>9</v>
      </c>
      <c r="Q176" s="379">
        <v>1</v>
      </c>
      <c r="R176" s="219">
        <v>0</v>
      </c>
      <c r="S176" s="247">
        <v>2</v>
      </c>
      <c r="T176" s="219">
        <v>1</v>
      </c>
      <c r="U176" s="219">
        <v>4</v>
      </c>
      <c r="V176" s="246">
        <v>2</v>
      </c>
      <c r="W176" s="380">
        <v>0</v>
      </c>
      <c r="X176" s="167">
        <f t="shared" si="34"/>
        <v>10</v>
      </c>
      <c r="Y176" s="167">
        <f t="shared" si="35"/>
        <v>10</v>
      </c>
      <c r="Z176" s="167">
        <f t="shared" si="36"/>
        <v>10</v>
      </c>
      <c r="AA176" s="167"/>
      <c r="AB176" s="4"/>
      <c r="AC176" s="4"/>
      <c r="AR176" s="4"/>
    </row>
    <row r="177" spans="1:44" ht="15" customHeight="1">
      <c r="A177" s="277"/>
      <c r="B177" s="375" t="s">
        <v>357</v>
      </c>
      <c r="C177" s="285" t="s">
        <v>889</v>
      </c>
      <c r="D177" s="381">
        <v>24</v>
      </c>
      <c r="E177" s="379"/>
      <c r="F177" s="219"/>
      <c r="G177" s="219"/>
      <c r="H177" s="219"/>
      <c r="I177" s="380"/>
      <c r="J177" s="379">
        <v>1</v>
      </c>
      <c r="K177" s="219">
        <v>11</v>
      </c>
      <c r="L177" s="219">
        <v>3</v>
      </c>
      <c r="M177" s="219">
        <v>0</v>
      </c>
      <c r="N177" s="380">
        <v>8</v>
      </c>
      <c r="O177" s="379">
        <v>2</v>
      </c>
      <c r="P177" s="380">
        <v>9</v>
      </c>
      <c r="Q177" s="379">
        <v>2</v>
      </c>
      <c r="R177" s="219">
        <v>2</v>
      </c>
      <c r="S177" s="247">
        <v>3</v>
      </c>
      <c r="T177" s="219">
        <v>1</v>
      </c>
      <c r="U177" s="219">
        <v>2</v>
      </c>
      <c r="V177" s="246">
        <v>1</v>
      </c>
      <c r="W177" s="380">
        <v>0</v>
      </c>
      <c r="X177" s="167">
        <f t="shared" si="34"/>
        <v>11</v>
      </c>
      <c r="Y177" s="167">
        <f t="shared" si="35"/>
        <v>11</v>
      </c>
      <c r="Z177" s="167">
        <f t="shared" si="36"/>
        <v>11</v>
      </c>
      <c r="AA177" s="167"/>
      <c r="AB177" s="4"/>
      <c r="AC177" s="4"/>
      <c r="AR177" s="4"/>
    </row>
    <row r="178" spans="1:44" ht="15" customHeight="1">
      <c r="A178" s="277"/>
      <c r="B178" s="375" t="s">
        <v>357</v>
      </c>
      <c r="C178" s="285" t="s">
        <v>890</v>
      </c>
      <c r="D178" s="381">
        <v>109</v>
      </c>
      <c r="E178" s="379"/>
      <c r="F178" s="219"/>
      <c r="G178" s="219"/>
      <c r="H178" s="219"/>
      <c r="I178" s="380"/>
      <c r="J178" s="379">
        <v>5</v>
      </c>
      <c r="K178" s="219">
        <v>52</v>
      </c>
      <c r="L178" s="219">
        <v>33</v>
      </c>
      <c r="M178" s="219">
        <v>13</v>
      </c>
      <c r="N178" s="380">
        <v>6</v>
      </c>
      <c r="O178" s="379">
        <v>0</v>
      </c>
      <c r="P178" s="380">
        <v>52</v>
      </c>
      <c r="Q178" s="379">
        <v>6</v>
      </c>
      <c r="R178" s="219">
        <v>2</v>
      </c>
      <c r="S178" s="247">
        <v>17</v>
      </c>
      <c r="T178" s="219">
        <v>7</v>
      </c>
      <c r="U178" s="219">
        <v>6</v>
      </c>
      <c r="V178" s="246">
        <v>7</v>
      </c>
      <c r="W178" s="380">
        <v>7</v>
      </c>
      <c r="X178" s="167">
        <f t="shared" si="34"/>
        <v>52</v>
      </c>
      <c r="Y178" s="167">
        <f t="shared" si="35"/>
        <v>52</v>
      </c>
      <c r="Z178" s="167">
        <f t="shared" si="36"/>
        <v>52</v>
      </c>
      <c r="AA178" s="167"/>
      <c r="AB178" s="4"/>
      <c r="AC178" s="4"/>
      <c r="AR178" s="4"/>
    </row>
    <row r="179" spans="1:44" ht="15" customHeight="1">
      <c r="A179" s="277"/>
      <c r="B179" s="375" t="s">
        <v>357</v>
      </c>
      <c r="C179" s="285" t="s">
        <v>747</v>
      </c>
      <c r="D179" s="381">
        <v>48</v>
      </c>
      <c r="E179" s="379"/>
      <c r="F179" s="219"/>
      <c r="G179" s="219"/>
      <c r="H179" s="219"/>
      <c r="I179" s="380"/>
      <c r="J179" s="379">
        <v>2</v>
      </c>
      <c r="K179" s="219">
        <v>19</v>
      </c>
      <c r="L179" s="219">
        <v>9</v>
      </c>
      <c r="M179" s="219">
        <v>0</v>
      </c>
      <c r="N179" s="380">
        <v>10</v>
      </c>
      <c r="O179" s="379">
        <v>3</v>
      </c>
      <c r="P179" s="380">
        <v>16</v>
      </c>
      <c r="Q179" s="379">
        <v>5</v>
      </c>
      <c r="R179" s="219">
        <v>0</v>
      </c>
      <c r="S179" s="247">
        <v>2</v>
      </c>
      <c r="T179" s="219">
        <v>2</v>
      </c>
      <c r="U179" s="219">
        <v>8</v>
      </c>
      <c r="V179" s="246">
        <v>0</v>
      </c>
      <c r="W179" s="380">
        <v>2</v>
      </c>
      <c r="X179" s="167">
        <f t="shared" si="34"/>
        <v>19</v>
      </c>
      <c r="Y179" s="167">
        <f t="shared" si="35"/>
        <v>19</v>
      </c>
      <c r="Z179" s="167">
        <f t="shared" si="36"/>
        <v>19</v>
      </c>
      <c r="AA179" s="167"/>
      <c r="AB179" s="4"/>
      <c r="AC179" s="4"/>
      <c r="AR179" s="4"/>
    </row>
    <row r="180" spans="1:44" ht="15" customHeight="1">
      <c r="A180" s="277"/>
      <c r="B180" s="375" t="s">
        <v>357</v>
      </c>
      <c r="C180" s="285" t="s">
        <v>803</v>
      </c>
      <c r="D180" s="381">
        <v>18</v>
      </c>
      <c r="E180" s="379"/>
      <c r="F180" s="219"/>
      <c r="G180" s="219"/>
      <c r="H180" s="219"/>
      <c r="I180" s="380"/>
      <c r="J180" s="379">
        <v>1</v>
      </c>
      <c r="K180" s="219">
        <v>10</v>
      </c>
      <c r="L180" s="219">
        <v>5</v>
      </c>
      <c r="M180" s="219">
        <v>0</v>
      </c>
      <c r="N180" s="380">
        <v>5</v>
      </c>
      <c r="O180" s="379">
        <v>0</v>
      </c>
      <c r="P180" s="380">
        <v>10</v>
      </c>
      <c r="Q180" s="379">
        <v>1</v>
      </c>
      <c r="R180" s="219">
        <v>0</v>
      </c>
      <c r="S180" s="247">
        <v>3</v>
      </c>
      <c r="T180" s="219">
        <v>2</v>
      </c>
      <c r="U180" s="219">
        <v>3</v>
      </c>
      <c r="V180" s="246">
        <v>0</v>
      </c>
      <c r="W180" s="380">
        <v>1</v>
      </c>
      <c r="X180" s="167">
        <f t="shared" si="34"/>
        <v>10</v>
      </c>
      <c r="Y180" s="167">
        <f t="shared" si="35"/>
        <v>10</v>
      </c>
      <c r="Z180" s="167">
        <f t="shared" si="36"/>
        <v>10</v>
      </c>
      <c r="AA180" s="167"/>
      <c r="AB180" s="4"/>
      <c r="AC180" s="4"/>
      <c r="AK180" s="81"/>
      <c r="AR180" s="4"/>
    </row>
    <row r="181" spans="1:44" ht="15" customHeight="1">
      <c r="A181" s="277"/>
      <c r="B181" s="383"/>
      <c r="C181" s="290"/>
      <c r="D181" s="381"/>
      <c r="E181" s="379"/>
      <c r="F181" s="219"/>
      <c r="G181" s="291"/>
      <c r="H181" s="219"/>
      <c r="I181" s="380"/>
      <c r="J181" s="379"/>
      <c r="K181" s="219"/>
      <c r="L181" s="219"/>
      <c r="M181" s="219"/>
      <c r="N181" s="380"/>
      <c r="O181" s="379"/>
      <c r="P181" s="380"/>
      <c r="Q181" s="379"/>
      <c r="R181" s="219"/>
      <c r="S181" s="247"/>
      <c r="T181" s="219"/>
      <c r="U181" s="219"/>
      <c r="V181" s="246"/>
      <c r="W181" s="380"/>
      <c r="X181" s="167">
        <f t="shared" si="34"/>
        <v>0</v>
      </c>
      <c r="Y181" s="167">
        <f t="shared" si="35"/>
        <v>0</v>
      </c>
      <c r="Z181" s="167">
        <f t="shared" si="36"/>
        <v>0</v>
      </c>
      <c r="AA181" s="167"/>
      <c r="AB181" s="4"/>
      <c r="AC181" s="4"/>
      <c r="AR181" s="4"/>
    </row>
    <row r="182" spans="1:44" ht="14.25" customHeight="1" thickBot="1">
      <c r="A182" s="292"/>
      <c r="B182" s="293"/>
      <c r="C182" s="294"/>
      <c r="D182" s="295"/>
      <c r="E182" s="157"/>
      <c r="F182" s="221"/>
      <c r="G182" s="221"/>
      <c r="H182" s="221"/>
      <c r="I182" s="222"/>
      <c r="J182" s="157"/>
      <c r="K182" s="221"/>
      <c r="L182" s="221"/>
      <c r="M182" s="221"/>
      <c r="N182" s="222"/>
      <c r="O182" s="157"/>
      <c r="P182" s="222"/>
      <c r="Q182" s="157"/>
      <c r="R182" s="221"/>
      <c r="S182" s="239"/>
      <c r="T182" s="221"/>
      <c r="U182" s="221"/>
      <c r="V182" s="240"/>
      <c r="W182" s="222"/>
      <c r="X182" s="167">
        <f t="shared" si="34"/>
        <v>0</v>
      </c>
      <c r="Y182" s="167">
        <f t="shared" si="35"/>
        <v>0</v>
      </c>
      <c r="Z182" s="167">
        <f t="shared" si="36"/>
        <v>0</v>
      </c>
      <c r="AA182" s="167"/>
      <c r="AB182" s="4"/>
      <c r="AC182" s="4"/>
      <c r="AR182" s="4"/>
    </row>
    <row r="183" spans="1:44">
      <c r="A183" s="96"/>
      <c r="B183" s="96"/>
      <c r="C183" s="96"/>
      <c r="D183" s="96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167">
        <f t="shared" si="34"/>
        <v>0</v>
      </c>
      <c r="Y183" s="167">
        <f t="shared" si="35"/>
        <v>0</v>
      </c>
      <c r="Z183" s="167">
        <f t="shared" si="36"/>
        <v>0</v>
      </c>
      <c r="AA183" s="193"/>
    </row>
    <row r="184" spans="1:44" ht="19.5" customHeight="1">
      <c r="A184" s="96"/>
      <c r="B184" s="96"/>
      <c r="C184" s="96"/>
      <c r="D184" s="23" t="s">
        <v>74</v>
      </c>
      <c r="E184" s="40">
        <f t="shared" ref="E184:W184" si="37">SUM(E134:E182)</f>
        <v>0</v>
      </c>
      <c r="F184" s="40">
        <f t="shared" si="37"/>
        <v>0</v>
      </c>
      <c r="G184" s="40">
        <f t="shared" si="37"/>
        <v>0</v>
      </c>
      <c r="H184" s="40">
        <f t="shared" si="37"/>
        <v>0</v>
      </c>
      <c r="I184" s="40">
        <f t="shared" si="37"/>
        <v>0</v>
      </c>
      <c r="J184" s="40">
        <f t="shared" si="37"/>
        <v>132</v>
      </c>
      <c r="K184" s="40">
        <f t="shared" si="37"/>
        <v>1458</v>
      </c>
      <c r="L184" s="40">
        <f t="shared" si="37"/>
        <v>1105</v>
      </c>
      <c r="M184" s="40">
        <f t="shared" si="37"/>
        <v>23</v>
      </c>
      <c r="N184" s="40">
        <f t="shared" si="37"/>
        <v>319</v>
      </c>
      <c r="O184" s="40">
        <f t="shared" si="37"/>
        <v>338</v>
      </c>
      <c r="P184" s="40">
        <f t="shared" si="37"/>
        <v>1120</v>
      </c>
      <c r="Q184" s="40">
        <f t="shared" si="37"/>
        <v>207</v>
      </c>
      <c r="R184" s="40">
        <f t="shared" si="37"/>
        <v>195</v>
      </c>
      <c r="S184" s="40">
        <f t="shared" si="37"/>
        <v>385</v>
      </c>
      <c r="T184" s="40">
        <f t="shared" si="37"/>
        <v>302</v>
      </c>
      <c r="U184" s="40">
        <f t="shared" si="37"/>
        <v>235</v>
      </c>
      <c r="V184" s="40">
        <f t="shared" si="37"/>
        <v>94</v>
      </c>
      <c r="W184" s="40">
        <f t="shared" si="37"/>
        <v>40</v>
      </c>
      <c r="X184" s="167">
        <f t="shared" si="34"/>
        <v>1458</v>
      </c>
      <c r="Y184" s="167">
        <f t="shared" si="35"/>
        <v>1458</v>
      </c>
      <c r="Z184" s="167">
        <f t="shared" si="36"/>
        <v>1458</v>
      </c>
      <c r="AA184" s="193"/>
    </row>
    <row r="185" spans="1:44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44" customFormat="1" ht="30">
      <c r="D186" s="725" t="s">
        <v>89</v>
      </c>
      <c r="E186" s="248" t="s">
        <v>92</v>
      </c>
      <c r="F186" s="248" t="s">
        <v>72</v>
      </c>
      <c r="G186" s="248" t="s">
        <v>93</v>
      </c>
      <c r="H186" s="248" t="s">
        <v>70</v>
      </c>
      <c r="I186" s="248" t="s">
        <v>71</v>
      </c>
      <c r="J186" s="249" t="s">
        <v>94</v>
      </c>
      <c r="K186" s="41" t="s">
        <v>95</v>
      </c>
      <c r="L186" s="250" t="s">
        <v>189</v>
      </c>
      <c r="M186" s="250" t="s">
        <v>190</v>
      </c>
      <c r="N186" s="250" t="s">
        <v>191</v>
      </c>
      <c r="O186" s="250" t="s">
        <v>192</v>
      </c>
      <c r="P186" s="250" t="s">
        <v>193</v>
      </c>
      <c r="Q186" s="251" t="s">
        <v>194</v>
      </c>
      <c r="R186" s="251" t="s">
        <v>195</v>
      </c>
    </row>
    <row r="187" spans="1:44" customFormat="1" ht="15" customHeight="1">
      <c r="D187" s="726"/>
      <c r="E187" s="241">
        <f>SUM(E184,J184,E129,J129)</f>
        <v>132</v>
      </c>
      <c r="F187" s="241">
        <f>SUM(F184+K184+F129+K129+O129+S129+AG129)</f>
        <v>1458</v>
      </c>
      <c r="G187" s="241">
        <f>SUM(G184+L184+G129+L129+P129+T129+AH129)</f>
        <v>1105</v>
      </c>
      <c r="H187" s="241">
        <f>SUM(H184+M184+H129+M129+Q129+U129+AI129)</f>
        <v>23</v>
      </c>
      <c r="I187" s="241">
        <f>SUM(I184+N184+I129+N129+R129+V129+AJ129)</f>
        <v>319</v>
      </c>
      <c r="J187" s="241">
        <f t="shared" ref="J187:R187" si="38">SUM(O184+W129+AK129)</f>
        <v>338</v>
      </c>
      <c r="K187" s="241">
        <f t="shared" si="38"/>
        <v>1120</v>
      </c>
      <c r="L187" s="241">
        <f t="shared" si="38"/>
        <v>207</v>
      </c>
      <c r="M187" s="241">
        <f t="shared" si="38"/>
        <v>195</v>
      </c>
      <c r="N187" s="241">
        <f t="shared" si="38"/>
        <v>385</v>
      </c>
      <c r="O187" s="241">
        <f t="shared" si="38"/>
        <v>302</v>
      </c>
      <c r="P187" s="241">
        <f t="shared" si="38"/>
        <v>235</v>
      </c>
      <c r="Q187" s="241">
        <f t="shared" si="38"/>
        <v>94</v>
      </c>
      <c r="R187" s="241">
        <f t="shared" si="38"/>
        <v>40</v>
      </c>
    </row>
    <row r="188" spans="1:44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44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44">
      <c r="A190" s="1" t="s">
        <v>97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44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44">
      <c r="A192" s="1" t="s">
        <v>98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4:22">
      <c r="D193" s="4"/>
      <c r="E193" s="4"/>
      <c r="F193" s="4"/>
      <c r="G193" s="4"/>
      <c r="H193" s="4"/>
      <c r="I193" s="4"/>
      <c r="J193" s="4"/>
      <c r="K193" s="42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4:22"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4:22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222" spans="36:36">
      <c r="AJ222" s="4"/>
    </row>
    <row r="223" spans="36:36">
      <c r="AJ223" s="4"/>
    </row>
    <row r="224" spans="36:36">
      <c r="AJ224" s="4"/>
    </row>
    <row r="225" spans="36:36">
      <c r="AJ225" s="4"/>
    </row>
  </sheetData>
  <sheetProtection algorithmName="SHA-512" hashValue="PDmzpR/4kOgyMdMhPQFli7DBAZwZZtswN/+1IrbODGZj3VI+mL2lE7p7gw9lIqa5kltPDNSAee1bkU/Lvhwkuw==" saltValue="RvyO8K3ONK3VHvmviKl4PQ==" spinCount="100000" sheet="1" formatCells="0" formatRows="0" selectLockedCells="1"/>
  <mergeCells count="266">
    <mergeCell ref="B131:B133"/>
    <mergeCell ref="C131:C133"/>
    <mergeCell ref="AS73:AS82"/>
    <mergeCell ref="A83:D83"/>
    <mergeCell ref="A85:A88"/>
    <mergeCell ref="B85:B88"/>
    <mergeCell ref="C85:C88"/>
    <mergeCell ref="AG85:AG88"/>
    <mergeCell ref="AH85:AH88"/>
    <mergeCell ref="AI85:AI88"/>
    <mergeCell ref="AJ85:AJ88"/>
    <mergeCell ref="AK85:AK88"/>
    <mergeCell ref="AL85:AL88"/>
    <mergeCell ref="AM85:AM88"/>
    <mergeCell ref="AN85:AN88"/>
    <mergeCell ref="AO85:AO88"/>
    <mergeCell ref="AP85:AP88"/>
    <mergeCell ref="AQ85:AQ88"/>
    <mergeCell ref="AR85:AR88"/>
    <mergeCell ref="AS85:AS88"/>
    <mergeCell ref="AJ73:AJ82"/>
    <mergeCell ref="AK73:AK82"/>
    <mergeCell ref="AL73:AL82"/>
    <mergeCell ref="AL121:AL126"/>
    <mergeCell ref="AQ121:AQ126"/>
    <mergeCell ref="AR121:AR126"/>
    <mergeCell ref="AI73:AI82"/>
    <mergeCell ref="AS105:AS118"/>
    <mergeCell ref="AS121:AS126"/>
    <mergeCell ref="AM105:AM118"/>
    <mergeCell ref="AN105:AN118"/>
    <mergeCell ref="AO105:AO118"/>
    <mergeCell ref="AQ105:AQ118"/>
    <mergeCell ref="AR105:AR118"/>
    <mergeCell ref="A119:D119"/>
    <mergeCell ref="A121:A126"/>
    <mergeCell ref="B121:B126"/>
    <mergeCell ref="C121:C126"/>
    <mergeCell ref="AH121:AH126"/>
    <mergeCell ref="AI121:AI126"/>
    <mergeCell ref="AJ121:AJ126"/>
    <mergeCell ref="AK121:AK126"/>
    <mergeCell ref="AP105:AP118"/>
    <mergeCell ref="A105:A118"/>
    <mergeCell ref="B105:B118"/>
    <mergeCell ref="C105:C118"/>
    <mergeCell ref="AG105:AG118"/>
    <mergeCell ref="AH105:AH118"/>
    <mergeCell ref="AI105:AI118"/>
    <mergeCell ref="AJ105:AJ118"/>
    <mergeCell ref="AK105:AK118"/>
    <mergeCell ref="AL105:AL118"/>
    <mergeCell ref="AM121:AM126"/>
    <mergeCell ref="AN121:AN126"/>
    <mergeCell ref="AO121:AO126"/>
    <mergeCell ref="AP121:AP126"/>
    <mergeCell ref="AS61:AS65"/>
    <mergeCell ref="A91:A102"/>
    <mergeCell ref="B91:B102"/>
    <mergeCell ref="C91:C102"/>
    <mergeCell ref="AG91:AG102"/>
    <mergeCell ref="AH91:AH102"/>
    <mergeCell ref="AI91:AI102"/>
    <mergeCell ref="AJ91:AJ102"/>
    <mergeCell ref="AK91:AK102"/>
    <mergeCell ref="AL91:AL102"/>
    <mergeCell ref="AM91:AM102"/>
    <mergeCell ref="AN91:AN102"/>
    <mergeCell ref="AO91:AO102"/>
    <mergeCell ref="AP91:AP102"/>
    <mergeCell ref="AQ91:AQ102"/>
    <mergeCell ref="AR91:AR102"/>
    <mergeCell ref="AS91:AS102"/>
    <mergeCell ref="A73:A82"/>
    <mergeCell ref="AN73:AN82"/>
    <mergeCell ref="AO73:AO82"/>
    <mergeCell ref="AP73:AP82"/>
    <mergeCell ref="AQ73:AQ82"/>
    <mergeCell ref="AR73:AR82"/>
    <mergeCell ref="AM73:AM82"/>
    <mergeCell ref="A68:A70"/>
    <mergeCell ref="B68:B70"/>
    <mergeCell ref="C68:C70"/>
    <mergeCell ref="AG68:AG70"/>
    <mergeCell ref="AH68:AH70"/>
    <mergeCell ref="AI68:AI70"/>
    <mergeCell ref="A71:D71"/>
    <mergeCell ref="C61:C65"/>
    <mergeCell ref="AG61:AG65"/>
    <mergeCell ref="AH61:AH65"/>
    <mergeCell ref="AI61:AI65"/>
    <mergeCell ref="AG73:AG82"/>
    <mergeCell ref="AH73:AH82"/>
    <mergeCell ref="AQ56:AQ58"/>
    <mergeCell ref="AR56:AR58"/>
    <mergeCell ref="AS56:AS58"/>
    <mergeCell ref="AS68:AS70"/>
    <mergeCell ref="AI56:AI58"/>
    <mergeCell ref="AJ56:AJ58"/>
    <mergeCell ref="AK56:AK58"/>
    <mergeCell ref="AL56:AL58"/>
    <mergeCell ref="AM56:AM58"/>
    <mergeCell ref="AN56:AN58"/>
    <mergeCell ref="AO56:AO58"/>
    <mergeCell ref="AP56:AP58"/>
    <mergeCell ref="AO61:AO65"/>
    <mergeCell ref="AP61:AP65"/>
    <mergeCell ref="AJ68:AJ70"/>
    <mergeCell ref="AK68:AK70"/>
    <mergeCell ref="AL68:AL70"/>
    <mergeCell ref="AM68:AM70"/>
    <mergeCell ref="AN68:AN70"/>
    <mergeCell ref="AO68:AO70"/>
    <mergeCell ref="AK61:AK65"/>
    <mergeCell ref="AL61:AL65"/>
    <mergeCell ref="AP68:AP70"/>
    <mergeCell ref="AQ68:AQ70"/>
    <mergeCell ref="AR68:AR70"/>
    <mergeCell ref="AJ61:AJ65"/>
    <mergeCell ref="AG36:AG46"/>
    <mergeCell ref="AH36:AH46"/>
    <mergeCell ref="AI36:AI46"/>
    <mergeCell ref="AJ36:AJ46"/>
    <mergeCell ref="AK36:AK46"/>
    <mergeCell ref="AL36:AL46"/>
    <mergeCell ref="AM61:AM65"/>
    <mergeCell ref="AN61:AN65"/>
    <mergeCell ref="AQ61:AQ65"/>
    <mergeCell ref="AR61:AR65"/>
    <mergeCell ref="AH56:AH58"/>
    <mergeCell ref="AP36:AP46"/>
    <mergeCell ref="AQ36:AQ46"/>
    <mergeCell ref="AR36:AR46"/>
    <mergeCell ref="B36:B46"/>
    <mergeCell ref="C36:C46"/>
    <mergeCell ref="A47:D47"/>
    <mergeCell ref="A49:A53"/>
    <mergeCell ref="B49:B53"/>
    <mergeCell ref="C49:C53"/>
    <mergeCell ref="AI22:AI25"/>
    <mergeCell ref="AJ22:AJ25"/>
    <mergeCell ref="AK22:AK25"/>
    <mergeCell ref="AH49:AH53"/>
    <mergeCell ref="A34:D34"/>
    <mergeCell ref="A36:A46"/>
    <mergeCell ref="AL22:AL25"/>
    <mergeCell ref="AS36:AS46"/>
    <mergeCell ref="AI49:AI53"/>
    <mergeCell ref="AJ49:AJ53"/>
    <mergeCell ref="AK49:AK53"/>
    <mergeCell ref="AL49:AL53"/>
    <mergeCell ref="AM49:AM53"/>
    <mergeCell ref="AN49:AN53"/>
    <mergeCell ref="AO49:AO53"/>
    <mergeCell ref="AP49:AP53"/>
    <mergeCell ref="AQ49:AQ53"/>
    <mergeCell ref="AR49:AR53"/>
    <mergeCell ref="AS49:AS53"/>
    <mergeCell ref="AM36:AM46"/>
    <mergeCell ref="AN36:AN46"/>
    <mergeCell ref="AO36:AO46"/>
    <mergeCell ref="AP22:AP25"/>
    <mergeCell ref="AQ22:AQ25"/>
    <mergeCell ref="AR22:AR25"/>
    <mergeCell ref="AM22:AM25"/>
    <mergeCell ref="AN22:AN25"/>
    <mergeCell ref="AO22:AO25"/>
    <mergeCell ref="AR17:AR19"/>
    <mergeCell ref="AS22:AS25"/>
    <mergeCell ref="A26:D26"/>
    <mergeCell ref="A28:A33"/>
    <mergeCell ref="B28:B33"/>
    <mergeCell ref="C28:C33"/>
    <mergeCell ref="AG28:AG33"/>
    <mergeCell ref="AH28:AH33"/>
    <mergeCell ref="AI28:AI33"/>
    <mergeCell ref="AJ28:AJ33"/>
    <mergeCell ref="AK28:AK33"/>
    <mergeCell ref="AL28:AL33"/>
    <mergeCell ref="AM28:AM33"/>
    <mergeCell ref="AN28:AN33"/>
    <mergeCell ref="AO28:AO33"/>
    <mergeCell ref="AP28:AP33"/>
    <mergeCell ref="AQ28:AQ33"/>
    <mergeCell ref="AR28:AR33"/>
    <mergeCell ref="AS28:AS33"/>
    <mergeCell ref="AG22:AG25"/>
    <mergeCell ref="AH22:AH25"/>
    <mergeCell ref="A22:A25"/>
    <mergeCell ref="B22:B25"/>
    <mergeCell ref="C22:C25"/>
    <mergeCell ref="AS17:AS19"/>
    <mergeCell ref="A11:A14"/>
    <mergeCell ref="B11:B14"/>
    <mergeCell ref="C11:C14"/>
    <mergeCell ref="A20:D20"/>
    <mergeCell ref="AG11:AG14"/>
    <mergeCell ref="AH11:AH14"/>
    <mergeCell ref="AI11:AI14"/>
    <mergeCell ref="AJ11:AJ14"/>
    <mergeCell ref="AK11:AK14"/>
    <mergeCell ref="AL11:AL14"/>
    <mergeCell ref="AP11:AP14"/>
    <mergeCell ref="AQ11:AQ14"/>
    <mergeCell ref="AR11:AR14"/>
    <mergeCell ref="AM11:AM14"/>
    <mergeCell ref="AS11:AS14"/>
    <mergeCell ref="A15:D15"/>
    <mergeCell ref="A17:A19"/>
    <mergeCell ref="B17:B19"/>
    <mergeCell ref="C17:C19"/>
    <mergeCell ref="AG17:AG19"/>
    <mergeCell ref="AH17:AH19"/>
    <mergeCell ref="AI17:AI19"/>
    <mergeCell ref="AJ17:AJ19"/>
    <mergeCell ref="AK17:AK19"/>
    <mergeCell ref="AL17:AL19"/>
    <mergeCell ref="AM17:AM19"/>
    <mergeCell ref="AN17:AN19"/>
    <mergeCell ref="AO17:AO19"/>
    <mergeCell ref="AP17:AP19"/>
    <mergeCell ref="AQ17:AQ19"/>
    <mergeCell ref="AN11:AN14"/>
    <mergeCell ref="AO11:AO14"/>
    <mergeCell ref="A1:AL1"/>
    <mergeCell ref="A2:AL2"/>
    <mergeCell ref="A3:AL3"/>
    <mergeCell ref="E8:I8"/>
    <mergeCell ref="J8:N8"/>
    <mergeCell ref="O8:R8"/>
    <mergeCell ref="S8:V8"/>
    <mergeCell ref="W8:X8"/>
    <mergeCell ref="A7:A9"/>
    <mergeCell ref="B7:B9"/>
    <mergeCell ref="C7:C9"/>
    <mergeCell ref="D7:D9"/>
    <mergeCell ref="E7:AE7"/>
    <mergeCell ref="AG7:AS7"/>
    <mergeCell ref="Y8:AE8"/>
    <mergeCell ref="AG8:AJ8"/>
    <mergeCell ref="AK8:AL8"/>
    <mergeCell ref="AM8:AS8"/>
    <mergeCell ref="A131:A133"/>
    <mergeCell ref="D131:D133"/>
    <mergeCell ref="D186:D187"/>
    <mergeCell ref="E132:I132"/>
    <mergeCell ref="J132:N132"/>
    <mergeCell ref="O132:P132"/>
    <mergeCell ref="E131:W131"/>
    <mergeCell ref="Q132:W132"/>
    <mergeCell ref="AG49:AG53"/>
    <mergeCell ref="A59:D59"/>
    <mergeCell ref="A61:A65"/>
    <mergeCell ref="B61:B65"/>
    <mergeCell ref="A89:D89"/>
    <mergeCell ref="A103:D103"/>
    <mergeCell ref="AG121:AG126"/>
    <mergeCell ref="A127:D127"/>
    <mergeCell ref="A66:D66"/>
    <mergeCell ref="A54:D54"/>
    <mergeCell ref="A56:A58"/>
    <mergeCell ref="B56:B58"/>
    <mergeCell ref="C56:C58"/>
    <mergeCell ref="AG56:AG58"/>
    <mergeCell ref="B73:B82"/>
    <mergeCell ref="C73:C82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>
    <tabColor theme="3" tint="0.59999389629810485"/>
  </sheetPr>
  <dimension ref="A1:AT311"/>
  <sheetViews>
    <sheetView showGridLines="0" topLeftCell="C166" zoomScale="70" zoomScaleNormal="70" workbookViewId="0">
      <selection activeCell="B43" sqref="B43:W85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701" t="s">
        <v>44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111"/>
      <c r="AN1" s="111"/>
      <c r="AO1" s="111"/>
      <c r="AP1" s="111"/>
      <c r="AQ1" s="111"/>
      <c r="AR1" s="111"/>
      <c r="AS1" s="111"/>
    </row>
    <row r="2" spans="1:45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 ht="15.75">
      <c r="A3" s="701" t="s">
        <v>183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5.75" thickBot="1">
      <c r="A10" s="96"/>
      <c r="C10" s="96"/>
      <c r="D10" s="9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customFormat="1">
      <c r="A11" s="776" t="s">
        <v>55</v>
      </c>
      <c r="B11" s="777" t="s">
        <v>216</v>
      </c>
      <c r="C11" s="778" t="s">
        <v>414</v>
      </c>
      <c r="D11" s="212" t="s">
        <v>217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5"/>
      <c r="AG11" s="774"/>
      <c r="AH11" s="774"/>
      <c r="AI11" s="774"/>
      <c r="AJ11" s="774"/>
      <c r="AK11" s="774"/>
      <c r="AL11" s="774"/>
      <c r="AM11" s="774"/>
      <c r="AN11" s="774"/>
      <c r="AO11" s="774"/>
      <c r="AP11" s="774"/>
      <c r="AQ11" s="774"/>
      <c r="AR11" s="774"/>
      <c r="AS11" s="774"/>
    </row>
    <row r="12" spans="1:45" customFormat="1">
      <c r="A12" s="754"/>
      <c r="B12" s="767"/>
      <c r="C12" s="768"/>
      <c r="D12" s="213" t="s">
        <v>218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5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>
      <c r="A13" s="754"/>
      <c r="B13" s="767"/>
      <c r="C13" s="768"/>
      <c r="D13" s="213" t="s">
        <v>219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5"/>
      <c r="AG13" s="744"/>
      <c r="AH13" s="744"/>
      <c r="AI13" s="744"/>
      <c r="AJ13" s="744"/>
      <c r="AK13" s="744"/>
      <c r="AL13" s="744"/>
      <c r="AM13" s="744"/>
      <c r="AN13" s="744"/>
      <c r="AO13" s="744"/>
      <c r="AP13" s="744"/>
      <c r="AQ13" s="744"/>
      <c r="AR13" s="744"/>
      <c r="AS13" s="744"/>
    </row>
    <row r="14" spans="1:45" customFormat="1">
      <c r="A14" s="754"/>
      <c r="B14" s="767"/>
      <c r="C14" s="768"/>
      <c r="D14" s="213" t="s">
        <v>220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5"/>
      <c r="AG14" s="744"/>
      <c r="AH14" s="744"/>
      <c r="AI14" s="744"/>
      <c r="AJ14" s="744"/>
      <c r="AK14" s="744"/>
      <c r="AL14" s="744"/>
      <c r="AM14" s="744"/>
      <c r="AN14" s="744"/>
      <c r="AO14" s="744"/>
      <c r="AP14" s="744"/>
      <c r="AQ14" s="744"/>
      <c r="AR14" s="744"/>
      <c r="AS14" s="744"/>
    </row>
    <row r="15" spans="1:45" customFormat="1">
      <c r="A15" s="754"/>
      <c r="B15" s="767"/>
      <c r="C15" s="768"/>
      <c r="D15" s="213" t="s">
        <v>221</v>
      </c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5"/>
      <c r="AG15" s="744"/>
      <c r="AH15" s="744"/>
      <c r="AI15" s="744"/>
      <c r="AJ15" s="744"/>
      <c r="AK15" s="744"/>
      <c r="AL15" s="744"/>
      <c r="AM15" s="744"/>
      <c r="AN15" s="744"/>
      <c r="AO15" s="744"/>
      <c r="AP15" s="744"/>
      <c r="AQ15" s="744"/>
      <c r="AR15" s="744"/>
      <c r="AS15" s="744"/>
    </row>
    <row r="16" spans="1:45" customFormat="1">
      <c r="A16" s="754"/>
      <c r="B16" s="767"/>
      <c r="C16" s="768"/>
      <c r="D16" s="213" t="s">
        <v>222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5"/>
      <c r="AG16" s="744"/>
      <c r="AH16" s="744"/>
      <c r="AI16" s="744"/>
      <c r="AJ16" s="744"/>
      <c r="AK16" s="744"/>
      <c r="AL16" s="744"/>
      <c r="AM16" s="744"/>
      <c r="AN16" s="744"/>
      <c r="AO16" s="744"/>
      <c r="AP16" s="744"/>
      <c r="AQ16" s="744"/>
      <c r="AR16" s="744"/>
      <c r="AS16" s="744"/>
    </row>
    <row r="17" spans="1:45" customFormat="1">
      <c r="A17" s="754"/>
      <c r="B17" s="767"/>
      <c r="C17" s="768"/>
      <c r="D17" s="213" t="s">
        <v>223</v>
      </c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5"/>
      <c r="AG17" s="744"/>
      <c r="AH17" s="744"/>
      <c r="AI17" s="744"/>
      <c r="AJ17" s="744"/>
      <c r="AK17" s="744"/>
      <c r="AL17" s="744"/>
      <c r="AM17" s="744"/>
      <c r="AN17" s="744"/>
      <c r="AO17" s="744"/>
      <c r="AP17" s="744"/>
      <c r="AQ17" s="744"/>
      <c r="AR17" s="744"/>
      <c r="AS17" s="744"/>
    </row>
    <row r="18" spans="1:45" customFormat="1">
      <c r="A18" s="754"/>
      <c r="B18" s="767"/>
      <c r="C18" s="768"/>
      <c r="D18" s="213" t="s">
        <v>224</v>
      </c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5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>
      <c r="A19" s="754"/>
      <c r="B19" s="767"/>
      <c r="C19" s="768"/>
      <c r="D19" s="213" t="s">
        <v>225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5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  <c r="AR19" s="744"/>
      <c r="AS19" s="744"/>
    </row>
    <row r="20" spans="1:45" customFormat="1">
      <c r="A20" s="754"/>
      <c r="B20" s="767"/>
      <c r="C20" s="768"/>
      <c r="D20" s="213" t="s">
        <v>226</v>
      </c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5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  <c r="AR20" s="744"/>
      <c r="AS20" s="744"/>
    </row>
    <row r="21" spans="1:45" customFormat="1" ht="15.75" thickBot="1">
      <c r="A21" s="755"/>
      <c r="B21" s="752"/>
      <c r="C21" s="748"/>
      <c r="D21" s="214" t="s">
        <v>227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5"/>
      <c r="AG21" s="745"/>
      <c r="AH21" s="745"/>
      <c r="AI21" s="745"/>
      <c r="AJ21" s="745"/>
      <c r="AK21" s="745"/>
      <c r="AL21" s="745"/>
      <c r="AM21" s="745"/>
      <c r="AN21" s="745"/>
      <c r="AO21" s="745"/>
      <c r="AP21" s="745"/>
      <c r="AQ21" s="745"/>
      <c r="AR21" s="745"/>
      <c r="AS21" s="745"/>
    </row>
    <row r="22" spans="1:45">
      <c r="A22" s="775"/>
      <c r="B22" s="775"/>
      <c r="C22" s="775"/>
      <c r="D22" s="77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82">
        <f>AG11</f>
        <v>0</v>
      </c>
      <c r="AH22" s="82">
        <f t="shared" ref="AH22:AS22" si="1">AH11</f>
        <v>0</v>
      </c>
      <c r="AI22" s="82">
        <f t="shared" si="1"/>
        <v>0</v>
      </c>
      <c r="AJ22" s="82">
        <f t="shared" si="1"/>
        <v>0</v>
      </c>
      <c r="AK22" s="82">
        <f t="shared" si="1"/>
        <v>0</v>
      </c>
      <c r="AL22" s="82">
        <f t="shared" si="1"/>
        <v>0</v>
      </c>
      <c r="AM22" s="82">
        <f t="shared" si="1"/>
        <v>0</v>
      </c>
      <c r="AN22" s="82">
        <f t="shared" si="1"/>
        <v>0</v>
      </c>
      <c r="AO22" s="82">
        <f t="shared" si="1"/>
        <v>0</v>
      </c>
      <c r="AP22" s="82">
        <f t="shared" si="1"/>
        <v>0</v>
      </c>
      <c r="AQ22" s="82">
        <f t="shared" si="1"/>
        <v>0</v>
      </c>
      <c r="AR22" s="82">
        <f t="shared" si="1"/>
        <v>0</v>
      </c>
      <c r="AS22" s="82">
        <f t="shared" si="1"/>
        <v>0</v>
      </c>
    </row>
    <row r="23" spans="1:45" ht="15.75" thickBot="1">
      <c r="A23" s="96"/>
      <c r="B23" s="96"/>
      <c r="C23" s="96"/>
      <c r="D23" s="9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76" t="s">
        <v>228</v>
      </c>
      <c r="B24" s="777" t="s">
        <v>415</v>
      </c>
      <c r="C24" s="778" t="s">
        <v>416</v>
      </c>
      <c r="D24" s="212" t="s">
        <v>417</v>
      </c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5"/>
      <c r="AG24" s="774"/>
      <c r="AH24" s="774"/>
      <c r="AI24" s="774"/>
      <c r="AJ24" s="774"/>
      <c r="AK24" s="774"/>
      <c r="AL24" s="774"/>
      <c r="AM24" s="774"/>
      <c r="AN24" s="774"/>
      <c r="AO24" s="774"/>
      <c r="AP24" s="774"/>
      <c r="AQ24" s="774"/>
      <c r="AR24" s="774"/>
      <c r="AS24" s="774"/>
    </row>
    <row r="25" spans="1:45" customFormat="1">
      <c r="A25" s="754"/>
      <c r="B25" s="767"/>
      <c r="C25" s="768"/>
      <c r="D25" s="213" t="s">
        <v>418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5"/>
      <c r="AG25" s="744"/>
      <c r="AH25" s="744"/>
      <c r="AI25" s="744"/>
      <c r="AJ25" s="744"/>
      <c r="AK25" s="744"/>
      <c r="AL25" s="744"/>
      <c r="AM25" s="744"/>
      <c r="AN25" s="744"/>
      <c r="AO25" s="744"/>
      <c r="AP25" s="744"/>
      <c r="AQ25" s="744"/>
      <c r="AR25" s="744"/>
      <c r="AS25" s="744"/>
    </row>
    <row r="26" spans="1:45" customFormat="1">
      <c r="A26" s="754"/>
      <c r="B26" s="767"/>
      <c r="C26" s="768"/>
      <c r="D26" s="213" t="s">
        <v>419</v>
      </c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5"/>
      <c r="AG26" s="744"/>
      <c r="AH26" s="744"/>
      <c r="AI26" s="744"/>
      <c r="AJ26" s="744"/>
      <c r="AK26" s="744"/>
      <c r="AL26" s="744"/>
      <c r="AM26" s="744"/>
      <c r="AN26" s="744"/>
      <c r="AO26" s="744"/>
      <c r="AP26" s="744"/>
      <c r="AQ26" s="744"/>
      <c r="AR26" s="744"/>
      <c r="AS26" s="744"/>
    </row>
    <row r="27" spans="1:45" customFormat="1">
      <c r="A27" s="754"/>
      <c r="B27" s="767"/>
      <c r="C27" s="768"/>
      <c r="D27" s="213" t="s">
        <v>420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5"/>
      <c r="AG27" s="744"/>
      <c r="AH27" s="744"/>
      <c r="AI27" s="744"/>
      <c r="AJ27" s="744"/>
      <c r="AK27" s="744"/>
      <c r="AL27" s="744"/>
      <c r="AM27" s="744"/>
      <c r="AN27" s="744"/>
      <c r="AO27" s="744"/>
      <c r="AP27" s="744"/>
      <c r="AQ27" s="744"/>
      <c r="AR27" s="744"/>
      <c r="AS27" s="744"/>
    </row>
    <row r="28" spans="1:45" customFormat="1" ht="15.75" thickBot="1">
      <c r="A28" s="755"/>
      <c r="B28" s="752"/>
      <c r="C28" s="748"/>
      <c r="D28" s="214" t="s">
        <v>421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5"/>
      <c r="AG28" s="745"/>
      <c r="AH28" s="745"/>
      <c r="AI28" s="745"/>
      <c r="AJ28" s="745"/>
      <c r="AK28" s="745"/>
      <c r="AL28" s="745"/>
      <c r="AM28" s="745"/>
      <c r="AN28" s="745"/>
      <c r="AO28" s="745"/>
      <c r="AP28" s="745"/>
      <c r="AQ28" s="745"/>
      <c r="AR28" s="745"/>
      <c r="AS28" s="745"/>
    </row>
    <row r="29" spans="1:45">
      <c r="A29" s="775"/>
      <c r="B29" s="775"/>
      <c r="C29" s="775"/>
      <c r="D29" s="775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82">
        <f>AG24</f>
        <v>0</v>
      </c>
      <c r="AH29" s="82">
        <f t="shared" ref="AH29:AS29" si="3">AH24</f>
        <v>0</v>
      </c>
      <c r="AI29" s="82">
        <f t="shared" si="3"/>
        <v>0</v>
      </c>
      <c r="AJ29" s="82">
        <f t="shared" si="3"/>
        <v>0</v>
      </c>
      <c r="AK29" s="82">
        <f t="shared" si="3"/>
        <v>0</v>
      </c>
      <c r="AL29" s="82">
        <f t="shared" si="3"/>
        <v>0</v>
      </c>
      <c r="AM29" s="82">
        <f t="shared" si="3"/>
        <v>0</v>
      </c>
      <c r="AN29" s="82">
        <f t="shared" si="3"/>
        <v>0</v>
      </c>
      <c r="AO29" s="82">
        <f t="shared" si="3"/>
        <v>0</v>
      </c>
      <c r="AP29" s="82">
        <f t="shared" si="3"/>
        <v>0</v>
      </c>
      <c r="AQ29" s="82">
        <f t="shared" si="3"/>
        <v>0</v>
      </c>
      <c r="AR29" s="82">
        <f t="shared" si="3"/>
        <v>0</v>
      </c>
      <c r="AS29" s="82">
        <f t="shared" si="3"/>
        <v>0</v>
      </c>
    </row>
    <row r="30" spans="1:45" ht="19.5" thickBot="1">
      <c r="A30" s="158"/>
      <c r="B30" s="158"/>
      <c r="C30" s="158"/>
      <c r="D30" s="15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76" t="s">
        <v>51</v>
      </c>
      <c r="B31" s="777" t="s">
        <v>212</v>
      </c>
      <c r="C31" s="778" t="s">
        <v>422</v>
      </c>
      <c r="D31" s="212" t="s">
        <v>213</v>
      </c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5"/>
      <c r="AG31" s="774"/>
      <c r="AH31" s="774"/>
      <c r="AI31" s="774"/>
      <c r="AJ31" s="774"/>
      <c r="AK31" s="774"/>
      <c r="AL31" s="774"/>
      <c r="AM31" s="774"/>
      <c r="AN31" s="774"/>
      <c r="AO31" s="774"/>
      <c r="AP31" s="774"/>
      <c r="AQ31" s="774"/>
      <c r="AR31" s="774"/>
      <c r="AS31" s="774"/>
    </row>
    <row r="32" spans="1:45" customFormat="1">
      <c r="A32" s="754"/>
      <c r="B32" s="767"/>
      <c r="C32" s="768"/>
      <c r="D32" s="213" t="s">
        <v>214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5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6" customFormat="1">
      <c r="A33" s="754"/>
      <c r="B33" s="767"/>
      <c r="C33" s="768"/>
      <c r="D33" s="213" t="s">
        <v>215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5"/>
      <c r="AG33" s="744"/>
      <c r="AH33" s="744"/>
      <c r="AI33" s="744"/>
      <c r="AJ33" s="744"/>
      <c r="AK33" s="744"/>
      <c r="AL33" s="744"/>
      <c r="AM33" s="744"/>
      <c r="AN33" s="744"/>
      <c r="AO33" s="744"/>
      <c r="AP33" s="744"/>
      <c r="AQ33" s="744"/>
      <c r="AR33" s="744"/>
      <c r="AS33" s="744"/>
    </row>
    <row r="34" spans="1:46" customFormat="1">
      <c r="A34" s="754"/>
      <c r="B34" s="767"/>
      <c r="C34" s="768"/>
      <c r="D34" s="213" t="s">
        <v>229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5"/>
      <c r="AG34" s="744"/>
      <c r="AH34" s="744"/>
      <c r="AI34" s="744"/>
      <c r="AJ34" s="744"/>
      <c r="AK34" s="744"/>
      <c r="AL34" s="744"/>
      <c r="AM34" s="744"/>
      <c r="AN34" s="744"/>
      <c r="AO34" s="744"/>
      <c r="AP34" s="744"/>
      <c r="AQ34" s="744"/>
      <c r="AR34" s="744"/>
      <c r="AS34" s="744"/>
    </row>
    <row r="35" spans="1:46" customFormat="1" ht="15.75" thickBot="1">
      <c r="A35" s="755"/>
      <c r="B35" s="752"/>
      <c r="C35" s="748"/>
      <c r="D35" s="214" t="s">
        <v>230</v>
      </c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5"/>
      <c r="AG35" s="745"/>
      <c r="AH35" s="745"/>
      <c r="AI35" s="745"/>
      <c r="AJ35" s="745"/>
      <c r="AK35" s="745"/>
      <c r="AL35" s="745"/>
      <c r="AM35" s="745"/>
      <c r="AN35" s="745"/>
      <c r="AO35" s="745"/>
      <c r="AP35" s="745"/>
      <c r="AQ35" s="745"/>
      <c r="AR35" s="745"/>
      <c r="AS35" s="745"/>
    </row>
    <row r="36" spans="1:46">
      <c r="A36" s="775"/>
      <c r="B36" s="775"/>
      <c r="C36" s="775"/>
      <c r="D36" s="775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82">
        <f>AG31</f>
        <v>0</v>
      </c>
      <c r="AH36" s="82">
        <f t="shared" ref="AH36:AS36" si="5">AH31</f>
        <v>0</v>
      </c>
      <c r="AI36" s="82">
        <f t="shared" si="5"/>
        <v>0</v>
      </c>
      <c r="AJ36" s="82">
        <f t="shared" si="5"/>
        <v>0</v>
      </c>
      <c r="AK36" s="82">
        <f t="shared" si="5"/>
        <v>0</v>
      </c>
      <c r="AL36" s="82">
        <f t="shared" si="5"/>
        <v>0</v>
      </c>
      <c r="AM36" s="82">
        <f t="shared" si="5"/>
        <v>0</v>
      </c>
      <c r="AN36" s="82">
        <f t="shared" si="5"/>
        <v>0</v>
      </c>
      <c r="AO36" s="82">
        <f t="shared" si="5"/>
        <v>0</v>
      </c>
      <c r="AP36" s="82">
        <f t="shared" si="5"/>
        <v>0</v>
      </c>
      <c r="AQ36" s="82">
        <f t="shared" si="5"/>
        <v>0</v>
      </c>
      <c r="AR36" s="82">
        <f t="shared" si="5"/>
        <v>0</v>
      </c>
      <c r="AS36" s="82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82">
        <f t="shared" si="6"/>
        <v>0</v>
      </c>
      <c r="AH38" s="82">
        <f t="shared" si="6"/>
        <v>0</v>
      </c>
      <c r="AI38" s="82">
        <f t="shared" si="6"/>
        <v>0</v>
      </c>
      <c r="AJ38" s="82">
        <f t="shared" si="6"/>
        <v>0</v>
      </c>
      <c r="AK38" s="82">
        <f t="shared" si="6"/>
        <v>0</v>
      </c>
      <c r="AL38" s="82">
        <f t="shared" si="6"/>
        <v>0</v>
      </c>
      <c r="AM38" s="82">
        <f t="shared" si="6"/>
        <v>0</v>
      </c>
      <c r="AN38" s="82">
        <f t="shared" si="6"/>
        <v>0</v>
      </c>
      <c r="AO38" s="82">
        <f t="shared" si="6"/>
        <v>0</v>
      </c>
      <c r="AP38" s="82">
        <f t="shared" si="6"/>
        <v>0</v>
      </c>
      <c r="AQ38" s="82">
        <f t="shared" si="6"/>
        <v>0</v>
      </c>
      <c r="AR38" s="82">
        <f t="shared" si="6"/>
        <v>0</v>
      </c>
      <c r="AS38" s="82">
        <f t="shared" si="6"/>
        <v>0</v>
      </c>
    </row>
    <row r="39" spans="1:46" ht="15.75" thickBot="1"/>
    <row r="40" spans="1:46" ht="21.75" customHeight="1" thickBot="1">
      <c r="A40" s="727"/>
      <c r="B40" s="739" t="s">
        <v>45</v>
      </c>
      <c r="C40" s="728" t="s">
        <v>66</v>
      </c>
      <c r="D40" s="728" t="s">
        <v>67</v>
      </c>
      <c r="E40" s="731" t="s">
        <v>88</v>
      </c>
      <c r="F40" s="732"/>
      <c r="G40" s="732"/>
      <c r="H40" s="732"/>
      <c r="I40" s="732"/>
      <c r="J40" s="732"/>
      <c r="K40" s="732"/>
      <c r="L40" s="732"/>
      <c r="M40" s="732"/>
      <c r="N40" s="732"/>
      <c r="O40" s="732"/>
      <c r="P40" s="732"/>
      <c r="Q40" s="718"/>
      <c r="R40" s="718"/>
      <c r="S40" s="718"/>
      <c r="T40" s="718"/>
      <c r="U40" s="733"/>
      <c r="V40" s="733"/>
      <c r="W40" s="734"/>
      <c r="AJ40" s="4"/>
    </row>
    <row r="41" spans="1:46" ht="21.75" customHeight="1" thickBot="1">
      <c r="A41" s="727"/>
      <c r="B41" s="740"/>
      <c r="C41" s="741"/>
      <c r="D41" s="729"/>
      <c r="E41" s="735" t="s">
        <v>0</v>
      </c>
      <c r="F41" s="735"/>
      <c r="G41" s="735"/>
      <c r="H41" s="735"/>
      <c r="I41" s="735"/>
      <c r="J41" s="735" t="s">
        <v>1</v>
      </c>
      <c r="K41" s="735"/>
      <c r="L41" s="735"/>
      <c r="M41" s="735"/>
      <c r="N41" s="735"/>
      <c r="O41" s="736" t="s">
        <v>43</v>
      </c>
      <c r="P41" s="737"/>
      <c r="Q41" s="738" t="s">
        <v>186</v>
      </c>
      <c r="R41" s="718"/>
      <c r="S41" s="718"/>
      <c r="T41" s="718"/>
      <c r="U41" s="733"/>
      <c r="V41" s="733"/>
      <c r="W41" s="734"/>
      <c r="AJ41" s="4"/>
    </row>
    <row r="42" spans="1:46" ht="30" customHeight="1" thickBot="1">
      <c r="A42" s="727"/>
      <c r="B42" s="740"/>
      <c r="C42" s="742"/>
      <c r="D42" s="730"/>
      <c r="E42" s="227" t="s">
        <v>92</v>
      </c>
      <c r="F42" s="227" t="s">
        <v>72</v>
      </c>
      <c r="G42" s="228" t="s">
        <v>93</v>
      </c>
      <c r="H42" s="228" t="s">
        <v>70</v>
      </c>
      <c r="I42" s="228" t="s">
        <v>71</v>
      </c>
      <c r="J42" s="228" t="s">
        <v>92</v>
      </c>
      <c r="K42" s="227" t="s">
        <v>72</v>
      </c>
      <c r="L42" s="228" t="s">
        <v>93</v>
      </c>
      <c r="M42" s="228" t="s">
        <v>70</v>
      </c>
      <c r="N42" s="228" t="s">
        <v>71</v>
      </c>
      <c r="O42" s="228" t="s">
        <v>94</v>
      </c>
      <c r="P42" s="228" t="s">
        <v>95</v>
      </c>
      <c r="Q42" s="229" t="s">
        <v>189</v>
      </c>
      <c r="R42" s="229" t="s">
        <v>190</v>
      </c>
      <c r="S42" s="229" t="s">
        <v>191</v>
      </c>
      <c r="T42" s="229" t="s">
        <v>192</v>
      </c>
      <c r="U42" s="229" t="s">
        <v>193</v>
      </c>
      <c r="V42" s="230" t="s">
        <v>194</v>
      </c>
      <c r="W42" s="229" t="s">
        <v>195</v>
      </c>
      <c r="X42" s="4"/>
      <c r="Y42" s="4"/>
      <c r="AN42" s="4"/>
    </row>
    <row r="43" spans="1:46" ht="15" customHeight="1">
      <c r="A43" s="277"/>
      <c r="B43" s="278" t="s">
        <v>332</v>
      </c>
      <c r="C43" s="279" t="s">
        <v>642</v>
      </c>
      <c r="D43" s="280">
        <v>18</v>
      </c>
      <c r="E43" s="244"/>
      <c r="F43" s="242"/>
      <c r="G43" s="242"/>
      <c r="H43" s="242"/>
      <c r="I43" s="281"/>
      <c r="J43" s="244">
        <v>1</v>
      </c>
      <c r="K43" s="242">
        <v>13</v>
      </c>
      <c r="L43" s="242">
        <v>9</v>
      </c>
      <c r="M43" s="242">
        <v>0</v>
      </c>
      <c r="N43" s="281">
        <v>4</v>
      </c>
      <c r="O43" s="244">
        <v>0</v>
      </c>
      <c r="P43" s="281">
        <v>13</v>
      </c>
      <c r="Q43" s="215">
        <v>0</v>
      </c>
      <c r="R43" s="216">
        <v>3</v>
      </c>
      <c r="S43" s="282">
        <v>2</v>
      </c>
      <c r="T43" s="216">
        <v>2</v>
      </c>
      <c r="U43" s="216">
        <v>3</v>
      </c>
      <c r="V43" s="283">
        <v>3</v>
      </c>
      <c r="W43" s="217">
        <v>0</v>
      </c>
      <c r="X43" s="4"/>
      <c r="Y43" s="4"/>
      <c r="Z43" s="4"/>
      <c r="AA43" s="4"/>
      <c r="AT43" s="4"/>
    </row>
    <row r="44" spans="1:46" ht="15" customHeight="1">
      <c r="A44" s="277"/>
      <c r="B44" s="375" t="s">
        <v>332</v>
      </c>
      <c r="C44" s="285" t="s">
        <v>643</v>
      </c>
      <c r="D44" s="376">
        <v>21</v>
      </c>
      <c r="E44" s="377"/>
      <c r="F44" s="243"/>
      <c r="G44" s="243"/>
      <c r="H44" s="243"/>
      <c r="I44" s="378"/>
      <c r="J44" s="377">
        <v>1</v>
      </c>
      <c r="K44" s="243">
        <v>12</v>
      </c>
      <c r="L44" s="243">
        <v>12</v>
      </c>
      <c r="M44" s="243">
        <v>0</v>
      </c>
      <c r="N44" s="378">
        <v>0</v>
      </c>
      <c r="O44" s="377">
        <v>0</v>
      </c>
      <c r="P44" s="378">
        <v>12</v>
      </c>
      <c r="Q44" s="379">
        <v>0</v>
      </c>
      <c r="R44" s="219">
        <v>2</v>
      </c>
      <c r="S44" s="247">
        <v>3</v>
      </c>
      <c r="T44" s="219">
        <v>2</v>
      </c>
      <c r="U44" s="219">
        <v>3</v>
      </c>
      <c r="V44" s="246">
        <v>2</v>
      </c>
      <c r="W44" s="380">
        <v>0</v>
      </c>
      <c r="X44" s="4"/>
      <c r="Y44" s="4"/>
      <c r="Z44" s="4"/>
      <c r="AA44" s="4"/>
      <c r="AT44" s="4"/>
    </row>
    <row r="45" spans="1:46" ht="15" customHeight="1">
      <c r="A45" s="277"/>
      <c r="B45" s="375" t="s">
        <v>359</v>
      </c>
      <c r="C45" s="285" t="s">
        <v>644</v>
      </c>
      <c r="D45" s="376">
        <v>86</v>
      </c>
      <c r="E45" s="377"/>
      <c r="F45" s="243"/>
      <c r="G45" s="243"/>
      <c r="H45" s="243"/>
      <c r="I45" s="378"/>
      <c r="J45" s="377">
        <v>4</v>
      </c>
      <c r="K45" s="243">
        <v>39</v>
      </c>
      <c r="L45" s="243">
        <v>39</v>
      </c>
      <c r="M45" s="243">
        <v>0</v>
      </c>
      <c r="N45" s="378">
        <v>0</v>
      </c>
      <c r="O45" s="377">
        <v>0</v>
      </c>
      <c r="P45" s="378">
        <v>39</v>
      </c>
      <c r="Q45" s="379">
        <v>1</v>
      </c>
      <c r="R45" s="219">
        <v>1</v>
      </c>
      <c r="S45" s="247">
        <v>5</v>
      </c>
      <c r="T45" s="219">
        <v>7</v>
      </c>
      <c r="U45" s="219">
        <v>9</v>
      </c>
      <c r="V45" s="246">
        <v>11</v>
      </c>
      <c r="W45" s="380">
        <v>5</v>
      </c>
      <c r="X45" s="4"/>
      <c r="Y45" s="4"/>
      <c r="Z45" s="4"/>
      <c r="AA45" s="4"/>
      <c r="AT45" s="4"/>
    </row>
    <row r="46" spans="1:46" ht="15" customHeight="1">
      <c r="A46" s="277"/>
      <c r="B46" s="375" t="s">
        <v>359</v>
      </c>
      <c r="C46" s="285" t="s">
        <v>645</v>
      </c>
      <c r="D46" s="376">
        <v>132</v>
      </c>
      <c r="E46" s="377"/>
      <c r="F46" s="243"/>
      <c r="G46" s="243"/>
      <c r="H46" s="243"/>
      <c r="I46" s="378"/>
      <c r="J46" s="377">
        <v>6</v>
      </c>
      <c r="K46" s="243">
        <v>69</v>
      </c>
      <c r="L46" s="243">
        <v>65</v>
      </c>
      <c r="M46" s="243">
        <v>4</v>
      </c>
      <c r="N46" s="378">
        <v>0</v>
      </c>
      <c r="O46" s="377">
        <v>7</v>
      </c>
      <c r="P46" s="378">
        <v>62</v>
      </c>
      <c r="Q46" s="379">
        <v>0</v>
      </c>
      <c r="R46" s="219">
        <v>1</v>
      </c>
      <c r="S46" s="247">
        <v>0</v>
      </c>
      <c r="T46" s="219">
        <v>0</v>
      </c>
      <c r="U46" s="219">
        <v>18</v>
      </c>
      <c r="V46" s="246">
        <v>36</v>
      </c>
      <c r="W46" s="380">
        <v>14</v>
      </c>
      <c r="X46" s="4"/>
      <c r="Y46" s="4"/>
      <c r="Z46" s="4"/>
      <c r="AA46" s="4"/>
      <c r="AT46" s="4"/>
    </row>
    <row r="47" spans="1:46" ht="15" customHeight="1">
      <c r="A47" s="277"/>
      <c r="B47" s="375" t="s">
        <v>359</v>
      </c>
      <c r="C47" s="285" t="s">
        <v>646</v>
      </c>
      <c r="D47" s="376">
        <v>27</v>
      </c>
      <c r="E47" s="377"/>
      <c r="F47" s="243"/>
      <c r="G47" s="243"/>
      <c r="H47" s="243"/>
      <c r="I47" s="378"/>
      <c r="J47" s="377">
        <v>1</v>
      </c>
      <c r="K47" s="243">
        <v>12</v>
      </c>
      <c r="L47" s="243">
        <v>10</v>
      </c>
      <c r="M47" s="243">
        <v>2</v>
      </c>
      <c r="N47" s="378">
        <v>0</v>
      </c>
      <c r="O47" s="377">
        <v>0</v>
      </c>
      <c r="P47" s="378">
        <v>12</v>
      </c>
      <c r="Q47" s="379">
        <v>0</v>
      </c>
      <c r="R47" s="219">
        <v>2</v>
      </c>
      <c r="S47" s="247">
        <v>5</v>
      </c>
      <c r="T47" s="219">
        <v>0</v>
      </c>
      <c r="U47" s="219">
        <v>4</v>
      </c>
      <c r="V47" s="246">
        <v>1</v>
      </c>
      <c r="W47" s="380">
        <v>0</v>
      </c>
      <c r="X47" s="4"/>
      <c r="Y47" s="4"/>
      <c r="Z47" s="4"/>
      <c r="AA47" s="4"/>
      <c r="AT47" s="4"/>
    </row>
    <row r="48" spans="1:46" ht="15" customHeight="1">
      <c r="A48" s="277"/>
      <c r="B48" s="375" t="s">
        <v>359</v>
      </c>
      <c r="C48" s="285" t="s">
        <v>647</v>
      </c>
      <c r="D48" s="376">
        <v>90</v>
      </c>
      <c r="E48" s="377"/>
      <c r="F48" s="243"/>
      <c r="G48" s="243"/>
      <c r="H48" s="243"/>
      <c r="I48" s="378"/>
      <c r="J48" s="377">
        <v>5</v>
      </c>
      <c r="K48" s="243">
        <v>49</v>
      </c>
      <c r="L48" s="243">
        <v>49</v>
      </c>
      <c r="M48" s="243">
        <v>0</v>
      </c>
      <c r="N48" s="378">
        <v>0</v>
      </c>
      <c r="O48" s="377">
        <v>0</v>
      </c>
      <c r="P48" s="378">
        <v>49</v>
      </c>
      <c r="Q48" s="379">
        <v>1</v>
      </c>
      <c r="R48" s="219">
        <v>2</v>
      </c>
      <c r="S48" s="247">
        <v>4</v>
      </c>
      <c r="T48" s="219">
        <v>15</v>
      </c>
      <c r="U48" s="219">
        <v>8</v>
      </c>
      <c r="V48" s="246">
        <v>13</v>
      </c>
      <c r="W48" s="380">
        <v>6</v>
      </c>
      <c r="X48" s="4"/>
      <c r="Y48" s="4"/>
      <c r="Z48" s="4"/>
      <c r="AA48" s="4"/>
      <c r="AT48" s="4"/>
    </row>
    <row r="49" spans="1:46" ht="15" customHeight="1">
      <c r="A49" s="277"/>
      <c r="B49" s="375" t="s">
        <v>359</v>
      </c>
      <c r="C49" s="285" t="s">
        <v>648</v>
      </c>
      <c r="D49" s="376">
        <v>484</v>
      </c>
      <c r="E49" s="377"/>
      <c r="F49" s="243"/>
      <c r="G49" s="243"/>
      <c r="H49" s="243"/>
      <c r="I49" s="378"/>
      <c r="J49" s="377">
        <v>21</v>
      </c>
      <c r="K49" s="243">
        <v>215</v>
      </c>
      <c r="L49" s="243">
        <v>213</v>
      </c>
      <c r="M49" s="243">
        <v>0</v>
      </c>
      <c r="N49" s="378">
        <v>2</v>
      </c>
      <c r="O49" s="377">
        <v>0</v>
      </c>
      <c r="P49" s="378">
        <v>215</v>
      </c>
      <c r="Q49" s="379">
        <v>3</v>
      </c>
      <c r="R49" s="219">
        <v>4</v>
      </c>
      <c r="S49" s="247">
        <v>9</v>
      </c>
      <c r="T49" s="219">
        <v>47</v>
      </c>
      <c r="U49" s="219">
        <v>71</v>
      </c>
      <c r="V49" s="246">
        <v>52</v>
      </c>
      <c r="W49" s="380">
        <v>29</v>
      </c>
      <c r="X49" s="4"/>
      <c r="Y49" s="4"/>
      <c r="Z49" s="4"/>
      <c r="AA49" s="4"/>
      <c r="AT49" s="4"/>
    </row>
    <row r="50" spans="1:46" ht="15" customHeight="1">
      <c r="A50" s="277"/>
      <c r="B50" s="375" t="s">
        <v>359</v>
      </c>
      <c r="C50" s="285" t="s">
        <v>649</v>
      </c>
      <c r="D50" s="381">
        <v>18</v>
      </c>
      <c r="E50" s="379"/>
      <c r="F50" s="219"/>
      <c r="G50" s="219"/>
      <c r="H50" s="219"/>
      <c r="I50" s="380"/>
      <c r="J50" s="379">
        <v>1</v>
      </c>
      <c r="K50" s="219">
        <v>13</v>
      </c>
      <c r="L50" s="219">
        <v>13</v>
      </c>
      <c r="M50" s="219">
        <v>0</v>
      </c>
      <c r="N50" s="380">
        <v>0</v>
      </c>
      <c r="O50" s="379">
        <v>0</v>
      </c>
      <c r="P50" s="380">
        <v>13</v>
      </c>
      <c r="Q50" s="379">
        <v>0</v>
      </c>
      <c r="R50" s="219">
        <v>0</v>
      </c>
      <c r="S50" s="247">
        <v>0</v>
      </c>
      <c r="T50" s="219">
        <v>0</v>
      </c>
      <c r="U50" s="219">
        <v>3</v>
      </c>
      <c r="V50" s="246">
        <v>5</v>
      </c>
      <c r="W50" s="380">
        <v>5</v>
      </c>
      <c r="X50" s="4"/>
      <c r="Y50" s="4"/>
      <c r="Z50" s="4"/>
      <c r="AA50" s="4"/>
      <c r="AT50" s="4"/>
    </row>
    <row r="51" spans="1:46" ht="15" customHeight="1">
      <c r="A51" s="277"/>
      <c r="B51" s="375" t="s">
        <v>650</v>
      </c>
      <c r="C51" s="285" t="s">
        <v>651</v>
      </c>
      <c r="D51" s="381">
        <v>66</v>
      </c>
      <c r="E51" s="379"/>
      <c r="F51" s="219"/>
      <c r="G51" s="219"/>
      <c r="H51" s="219"/>
      <c r="I51" s="380"/>
      <c r="J51" s="379">
        <v>3</v>
      </c>
      <c r="K51" s="219">
        <v>30</v>
      </c>
      <c r="L51" s="219">
        <v>29</v>
      </c>
      <c r="M51" s="219">
        <v>0</v>
      </c>
      <c r="N51" s="380">
        <v>1</v>
      </c>
      <c r="O51" s="379">
        <v>30</v>
      </c>
      <c r="P51" s="380">
        <v>0</v>
      </c>
      <c r="Q51" s="379">
        <v>1</v>
      </c>
      <c r="R51" s="219">
        <v>9</v>
      </c>
      <c r="S51" s="247">
        <v>5</v>
      </c>
      <c r="T51" s="219">
        <v>8</v>
      </c>
      <c r="U51" s="219">
        <v>3</v>
      </c>
      <c r="V51" s="246">
        <v>1</v>
      </c>
      <c r="W51" s="380">
        <v>3</v>
      </c>
      <c r="X51" s="4"/>
      <c r="Y51" s="4"/>
      <c r="Z51" s="4"/>
      <c r="AA51" s="4"/>
      <c r="AT51" s="4"/>
    </row>
    <row r="52" spans="1:46" ht="15" customHeight="1">
      <c r="A52" s="277"/>
      <c r="B52" s="375" t="s">
        <v>652</v>
      </c>
      <c r="C52" s="285" t="s">
        <v>653</v>
      </c>
      <c r="D52" s="381">
        <v>114</v>
      </c>
      <c r="E52" s="379"/>
      <c r="F52" s="219"/>
      <c r="G52" s="219"/>
      <c r="H52" s="219"/>
      <c r="I52" s="380"/>
      <c r="J52" s="379">
        <v>5</v>
      </c>
      <c r="K52" s="219">
        <v>50</v>
      </c>
      <c r="L52" s="219">
        <v>22</v>
      </c>
      <c r="M52" s="219">
        <v>28</v>
      </c>
      <c r="N52" s="380">
        <v>0</v>
      </c>
      <c r="O52" s="379">
        <v>48</v>
      </c>
      <c r="P52" s="380">
        <v>2</v>
      </c>
      <c r="Q52" s="379">
        <v>33</v>
      </c>
      <c r="R52" s="219">
        <v>4</v>
      </c>
      <c r="S52" s="247">
        <v>6</v>
      </c>
      <c r="T52" s="219">
        <v>3</v>
      </c>
      <c r="U52" s="219">
        <v>0</v>
      </c>
      <c r="V52" s="246">
        <v>4</v>
      </c>
      <c r="W52" s="380">
        <v>0</v>
      </c>
      <c r="X52" s="4"/>
      <c r="Y52" s="4"/>
      <c r="Z52" s="4"/>
      <c r="AA52" s="4"/>
      <c r="AB52" s="4"/>
      <c r="AC52" s="4"/>
      <c r="AR52" s="4"/>
    </row>
    <row r="53" spans="1:46" ht="15" customHeight="1">
      <c r="A53" s="277"/>
      <c r="B53" s="375" t="s">
        <v>652</v>
      </c>
      <c r="C53" s="285" t="s">
        <v>654</v>
      </c>
      <c r="D53" s="381">
        <v>66</v>
      </c>
      <c r="E53" s="379"/>
      <c r="F53" s="219"/>
      <c r="G53" s="219"/>
      <c r="H53" s="219"/>
      <c r="I53" s="380"/>
      <c r="J53" s="379">
        <v>3</v>
      </c>
      <c r="K53" s="219">
        <v>30</v>
      </c>
      <c r="L53" s="219">
        <v>29</v>
      </c>
      <c r="M53" s="219">
        <v>0</v>
      </c>
      <c r="N53" s="380">
        <v>1</v>
      </c>
      <c r="O53" s="379">
        <v>30</v>
      </c>
      <c r="P53" s="380">
        <v>0</v>
      </c>
      <c r="Q53" s="379">
        <v>11</v>
      </c>
      <c r="R53" s="219">
        <v>1</v>
      </c>
      <c r="S53" s="247">
        <v>12</v>
      </c>
      <c r="T53" s="219">
        <v>0</v>
      </c>
      <c r="U53" s="219">
        <v>0</v>
      </c>
      <c r="V53" s="246">
        <v>3</v>
      </c>
      <c r="W53" s="380">
        <v>3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277"/>
      <c r="B54" s="375" t="s">
        <v>655</v>
      </c>
      <c r="C54" s="285" t="s">
        <v>656</v>
      </c>
      <c r="D54" s="381">
        <v>52</v>
      </c>
      <c r="E54" s="379"/>
      <c r="F54" s="219"/>
      <c r="G54" s="219"/>
      <c r="H54" s="219"/>
      <c r="I54" s="380"/>
      <c r="J54" s="379">
        <v>2</v>
      </c>
      <c r="K54" s="219">
        <v>21</v>
      </c>
      <c r="L54" s="219">
        <v>20</v>
      </c>
      <c r="M54" s="219">
        <v>0</v>
      </c>
      <c r="N54" s="380">
        <v>1</v>
      </c>
      <c r="O54" s="379">
        <v>0</v>
      </c>
      <c r="P54" s="380">
        <v>21</v>
      </c>
      <c r="Q54" s="379">
        <v>1</v>
      </c>
      <c r="R54" s="219">
        <v>2</v>
      </c>
      <c r="S54" s="247">
        <v>6</v>
      </c>
      <c r="T54" s="219">
        <v>10</v>
      </c>
      <c r="U54" s="219">
        <v>2</v>
      </c>
      <c r="V54" s="246">
        <v>0</v>
      </c>
      <c r="W54" s="380">
        <v>0</v>
      </c>
      <c r="X54" s="4"/>
      <c r="Y54" s="4"/>
      <c r="Z54" s="4"/>
      <c r="AA54" s="4"/>
      <c r="AB54" s="4"/>
      <c r="AC54" s="4"/>
      <c r="AR54" s="4"/>
    </row>
    <row r="55" spans="1:46" ht="15" customHeight="1">
      <c r="A55" s="277"/>
      <c r="B55" s="375" t="s">
        <v>655</v>
      </c>
      <c r="C55" s="285" t="s">
        <v>657</v>
      </c>
      <c r="D55" s="381">
        <v>112</v>
      </c>
      <c r="E55" s="379"/>
      <c r="F55" s="219"/>
      <c r="G55" s="219"/>
      <c r="H55" s="219"/>
      <c r="I55" s="380"/>
      <c r="J55" s="379">
        <v>5</v>
      </c>
      <c r="K55" s="219">
        <v>42</v>
      </c>
      <c r="L55" s="219">
        <v>41</v>
      </c>
      <c r="M55" s="219">
        <v>1</v>
      </c>
      <c r="N55" s="380">
        <v>0</v>
      </c>
      <c r="O55" s="379">
        <v>0</v>
      </c>
      <c r="P55" s="380">
        <v>42</v>
      </c>
      <c r="Q55" s="379">
        <v>5</v>
      </c>
      <c r="R55" s="219">
        <v>4</v>
      </c>
      <c r="S55" s="247">
        <v>15</v>
      </c>
      <c r="T55" s="219">
        <v>16</v>
      </c>
      <c r="U55" s="219">
        <v>2</v>
      </c>
      <c r="V55" s="246">
        <v>0</v>
      </c>
      <c r="W55" s="380">
        <v>0</v>
      </c>
      <c r="X55" s="4"/>
      <c r="Y55" s="4"/>
      <c r="Z55" s="4"/>
      <c r="AA55" s="4"/>
      <c r="AB55" s="4"/>
      <c r="AC55" s="4"/>
      <c r="AR55" s="4"/>
    </row>
    <row r="56" spans="1:46" ht="15" customHeight="1">
      <c r="A56" s="277"/>
      <c r="B56" s="375" t="s">
        <v>655</v>
      </c>
      <c r="C56" s="285" t="s">
        <v>658</v>
      </c>
      <c r="D56" s="381">
        <v>76</v>
      </c>
      <c r="E56" s="379"/>
      <c r="F56" s="219"/>
      <c r="G56" s="219"/>
      <c r="H56" s="219"/>
      <c r="I56" s="380"/>
      <c r="J56" s="379">
        <v>3</v>
      </c>
      <c r="K56" s="219">
        <v>27</v>
      </c>
      <c r="L56" s="219">
        <v>21</v>
      </c>
      <c r="M56" s="219">
        <v>5</v>
      </c>
      <c r="N56" s="380">
        <v>1</v>
      </c>
      <c r="O56" s="379">
        <v>0</v>
      </c>
      <c r="P56" s="380">
        <v>27</v>
      </c>
      <c r="Q56" s="379">
        <v>6</v>
      </c>
      <c r="R56" s="219">
        <v>3</v>
      </c>
      <c r="S56" s="247">
        <v>9</v>
      </c>
      <c r="T56" s="219">
        <v>7</v>
      </c>
      <c r="U56" s="219">
        <v>2</v>
      </c>
      <c r="V56" s="246">
        <v>0</v>
      </c>
      <c r="W56" s="380">
        <v>0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277"/>
      <c r="B57" s="375" t="s">
        <v>655</v>
      </c>
      <c r="C57" s="285" t="s">
        <v>659</v>
      </c>
      <c r="D57" s="381">
        <v>112</v>
      </c>
      <c r="E57" s="379"/>
      <c r="F57" s="219"/>
      <c r="G57" s="219"/>
      <c r="H57" s="219"/>
      <c r="I57" s="380"/>
      <c r="J57" s="379">
        <v>5</v>
      </c>
      <c r="K57" s="219">
        <v>43</v>
      </c>
      <c r="L57" s="219">
        <v>40</v>
      </c>
      <c r="M57" s="219">
        <v>1</v>
      </c>
      <c r="N57" s="380">
        <v>2</v>
      </c>
      <c r="O57" s="379">
        <v>1</v>
      </c>
      <c r="P57" s="380">
        <v>42</v>
      </c>
      <c r="Q57" s="379">
        <v>8</v>
      </c>
      <c r="R57" s="219">
        <v>1</v>
      </c>
      <c r="S57" s="247">
        <v>15</v>
      </c>
      <c r="T57" s="219">
        <v>15</v>
      </c>
      <c r="U57" s="219">
        <v>4</v>
      </c>
      <c r="V57" s="246">
        <v>0</v>
      </c>
      <c r="W57" s="380">
        <v>0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277"/>
      <c r="B58" s="375" t="s">
        <v>339</v>
      </c>
      <c r="C58" s="285" t="s">
        <v>660</v>
      </c>
      <c r="D58" s="381">
        <v>24</v>
      </c>
      <c r="E58" s="379"/>
      <c r="F58" s="219"/>
      <c r="G58" s="219"/>
      <c r="H58" s="219"/>
      <c r="I58" s="380"/>
      <c r="J58" s="379">
        <v>1</v>
      </c>
      <c r="K58" s="219">
        <v>10</v>
      </c>
      <c r="L58" s="219">
        <v>5</v>
      </c>
      <c r="M58" s="219">
        <v>5</v>
      </c>
      <c r="N58" s="380">
        <v>0</v>
      </c>
      <c r="O58" s="379">
        <v>10</v>
      </c>
      <c r="P58" s="380">
        <v>0</v>
      </c>
      <c r="Q58" s="379">
        <v>4</v>
      </c>
      <c r="R58" s="219">
        <v>2</v>
      </c>
      <c r="S58" s="247">
        <v>2</v>
      </c>
      <c r="T58" s="219">
        <v>1</v>
      </c>
      <c r="U58" s="219">
        <v>0</v>
      </c>
      <c r="V58" s="246">
        <v>1</v>
      </c>
      <c r="W58" s="380">
        <v>0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277"/>
      <c r="B59" s="375" t="s">
        <v>339</v>
      </c>
      <c r="C59" s="285" t="s">
        <v>661</v>
      </c>
      <c r="D59" s="381">
        <v>24</v>
      </c>
      <c r="E59" s="379"/>
      <c r="F59" s="219"/>
      <c r="G59" s="219"/>
      <c r="H59" s="219"/>
      <c r="I59" s="380"/>
      <c r="J59" s="379">
        <v>1</v>
      </c>
      <c r="K59" s="219">
        <v>10</v>
      </c>
      <c r="L59" s="219">
        <v>5</v>
      </c>
      <c r="M59" s="219">
        <v>5</v>
      </c>
      <c r="N59" s="380">
        <v>0</v>
      </c>
      <c r="O59" s="379">
        <v>10</v>
      </c>
      <c r="P59" s="380">
        <v>0</v>
      </c>
      <c r="Q59" s="379">
        <v>6</v>
      </c>
      <c r="R59" s="219">
        <v>1</v>
      </c>
      <c r="S59" s="247">
        <v>2</v>
      </c>
      <c r="T59" s="219">
        <v>1</v>
      </c>
      <c r="U59" s="219">
        <v>0</v>
      </c>
      <c r="V59" s="246">
        <v>0</v>
      </c>
      <c r="W59" s="380">
        <v>0</v>
      </c>
      <c r="X59" s="4"/>
      <c r="Y59" s="4"/>
      <c r="Z59" s="4"/>
      <c r="AA59" s="4"/>
      <c r="AB59" s="4"/>
      <c r="AC59" s="4"/>
      <c r="AR59" s="4"/>
    </row>
    <row r="60" spans="1:46" ht="15" customHeight="1">
      <c r="A60" s="277"/>
      <c r="B60" s="375" t="s">
        <v>339</v>
      </c>
      <c r="C60" s="285" t="s">
        <v>662</v>
      </c>
      <c r="D60" s="381">
        <v>36</v>
      </c>
      <c r="E60" s="379"/>
      <c r="F60" s="219"/>
      <c r="G60" s="219"/>
      <c r="H60" s="219"/>
      <c r="I60" s="380"/>
      <c r="J60" s="379">
        <v>2</v>
      </c>
      <c r="K60" s="219">
        <v>20</v>
      </c>
      <c r="L60" s="219">
        <v>10</v>
      </c>
      <c r="M60" s="219">
        <v>10</v>
      </c>
      <c r="N60" s="380">
        <v>0</v>
      </c>
      <c r="O60" s="379">
        <v>19</v>
      </c>
      <c r="P60" s="380">
        <v>1</v>
      </c>
      <c r="Q60" s="379">
        <v>14</v>
      </c>
      <c r="R60" s="219">
        <v>1</v>
      </c>
      <c r="S60" s="247">
        <v>2</v>
      </c>
      <c r="T60" s="219">
        <v>1</v>
      </c>
      <c r="U60" s="219">
        <v>0</v>
      </c>
      <c r="V60" s="246">
        <v>2</v>
      </c>
      <c r="W60" s="380">
        <v>0</v>
      </c>
      <c r="X60" s="4"/>
      <c r="Y60" s="4"/>
      <c r="Z60" s="4"/>
      <c r="AA60" s="4"/>
      <c r="AB60" s="4"/>
      <c r="AC60" s="4"/>
      <c r="AR60" s="4"/>
    </row>
    <row r="61" spans="1:46" ht="15" customHeight="1">
      <c r="A61" s="277"/>
      <c r="B61" s="375" t="s">
        <v>663</v>
      </c>
      <c r="C61" s="285" t="s">
        <v>664</v>
      </c>
      <c r="D61" s="381">
        <v>42</v>
      </c>
      <c r="E61" s="379"/>
      <c r="F61" s="219"/>
      <c r="G61" s="219"/>
      <c r="H61" s="219"/>
      <c r="I61" s="380"/>
      <c r="J61" s="379">
        <v>2</v>
      </c>
      <c r="K61" s="219">
        <v>20</v>
      </c>
      <c r="L61" s="219">
        <v>20</v>
      </c>
      <c r="M61" s="219">
        <v>0</v>
      </c>
      <c r="N61" s="380">
        <v>0</v>
      </c>
      <c r="O61" s="379">
        <v>20</v>
      </c>
      <c r="P61" s="380">
        <v>0</v>
      </c>
      <c r="Q61" s="379">
        <v>2</v>
      </c>
      <c r="R61" s="219">
        <v>2</v>
      </c>
      <c r="S61" s="247">
        <v>10</v>
      </c>
      <c r="T61" s="219">
        <v>2</v>
      </c>
      <c r="U61" s="219">
        <v>2</v>
      </c>
      <c r="V61" s="246">
        <v>0</v>
      </c>
      <c r="W61" s="380">
        <v>2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277"/>
      <c r="B62" s="375" t="s">
        <v>663</v>
      </c>
      <c r="C62" s="285" t="s">
        <v>665</v>
      </c>
      <c r="D62" s="381">
        <v>24</v>
      </c>
      <c r="E62" s="379"/>
      <c r="F62" s="219"/>
      <c r="G62" s="219"/>
      <c r="H62" s="219"/>
      <c r="I62" s="380"/>
      <c r="J62" s="379">
        <v>1</v>
      </c>
      <c r="K62" s="219">
        <v>10</v>
      </c>
      <c r="L62" s="219">
        <v>10</v>
      </c>
      <c r="M62" s="219">
        <v>0</v>
      </c>
      <c r="N62" s="380">
        <v>0</v>
      </c>
      <c r="O62" s="379">
        <v>10</v>
      </c>
      <c r="P62" s="380">
        <v>0</v>
      </c>
      <c r="Q62" s="379">
        <v>1</v>
      </c>
      <c r="R62" s="219">
        <v>1</v>
      </c>
      <c r="S62" s="247">
        <v>5</v>
      </c>
      <c r="T62" s="219">
        <v>1</v>
      </c>
      <c r="U62" s="219">
        <v>1</v>
      </c>
      <c r="V62" s="246">
        <v>0</v>
      </c>
      <c r="W62" s="380">
        <v>1</v>
      </c>
      <c r="X62" s="4"/>
      <c r="Y62" s="4"/>
      <c r="Z62" s="4"/>
      <c r="AA62" s="4"/>
      <c r="AB62" s="4"/>
      <c r="AC62" s="4"/>
      <c r="AR62" s="4"/>
    </row>
    <row r="63" spans="1:46" ht="15" customHeight="1">
      <c r="A63" s="277"/>
      <c r="B63" s="375" t="s">
        <v>666</v>
      </c>
      <c r="C63" s="285" t="s">
        <v>667</v>
      </c>
      <c r="D63" s="381">
        <v>39</v>
      </c>
      <c r="E63" s="379"/>
      <c r="F63" s="219"/>
      <c r="G63" s="219"/>
      <c r="H63" s="219"/>
      <c r="I63" s="380"/>
      <c r="J63" s="379">
        <v>2</v>
      </c>
      <c r="K63" s="219">
        <v>20</v>
      </c>
      <c r="L63" s="219">
        <v>20</v>
      </c>
      <c r="M63" s="219">
        <v>0</v>
      </c>
      <c r="N63" s="380">
        <v>0</v>
      </c>
      <c r="O63" s="379">
        <v>5</v>
      </c>
      <c r="P63" s="380">
        <v>15</v>
      </c>
      <c r="Q63" s="379">
        <v>1</v>
      </c>
      <c r="R63" s="219">
        <v>2</v>
      </c>
      <c r="S63" s="247">
        <v>7</v>
      </c>
      <c r="T63" s="219">
        <v>2</v>
      </c>
      <c r="U63" s="219">
        <v>4</v>
      </c>
      <c r="V63" s="246">
        <v>3</v>
      </c>
      <c r="W63" s="380">
        <v>1</v>
      </c>
      <c r="X63" s="4"/>
      <c r="Y63" s="4"/>
      <c r="Z63" s="4"/>
      <c r="AA63" s="4"/>
      <c r="AB63" s="4"/>
      <c r="AC63" s="4"/>
      <c r="AR63" s="4"/>
    </row>
    <row r="64" spans="1:46" ht="15" customHeight="1">
      <c r="A64" s="277"/>
      <c r="B64" s="375" t="s">
        <v>666</v>
      </c>
      <c r="C64" s="285" t="s">
        <v>668</v>
      </c>
      <c r="D64" s="381">
        <v>120</v>
      </c>
      <c r="E64" s="379"/>
      <c r="F64" s="219"/>
      <c r="G64" s="219"/>
      <c r="H64" s="219"/>
      <c r="I64" s="380"/>
      <c r="J64" s="379">
        <v>5</v>
      </c>
      <c r="K64" s="219">
        <v>80</v>
      </c>
      <c r="L64" s="219">
        <v>79</v>
      </c>
      <c r="M64" s="219">
        <v>0</v>
      </c>
      <c r="N64" s="380">
        <v>1</v>
      </c>
      <c r="O64" s="379">
        <v>42</v>
      </c>
      <c r="P64" s="380">
        <v>38</v>
      </c>
      <c r="Q64" s="379">
        <v>48</v>
      </c>
      <c r="R64" s="219">
        <v>8</v>
      </c>
      <c r="S64" s="247">
        <v>5</v>
      </c>
      <c r="T64" s="219">
        <v>7</v>
      </c>
      <c r="U64" s="219">
        <v>8</v>
      </c>
      <c r="V64" s="246">
        <v>3</v>
      </c>
      <c r="W64" s="380">
        <v>1</v>
      </c>
      <c r="X64" s="4"/>
      <c r="Y64" s="4"/>
      <c r="Z64" s="4"/>
      <c r="AA64" s="4"/>
      <c r="AB64" s="4"/>
      <c r="AC64" s="4"/>
      <c r="AR64" s="4"/>
    </row>
    <row r="65" spans="1:44" ht="15" customHeight="1">
      <c r="A65" s="277"/>
      <c r="B65" s="375" t="s">
        <v>666</v>
      </c>
      <c r="C65" s="285" t="s">
        <v>669</v>
      </c>
      <c r="D65" s="381">
        <v>78</v>
      </c>
      <c r="E65" s="379"/>
      <c r="F65" s="219"/>
      <c r="G65" s="219"/>
      <c r="H65" s="219"/>
      <c r="I65" s="380"/>
      <c r="J65" s="379">
        <v>4</v>
      </c>
      <c r="K65" s="219">
        <v>40</v>
      </c>
      <c r="L65" s="219">
        <v>39</v>
      </c>
      <c r="M65" s="219">
        <v>1</v>
      </c>
      <c r="N65" s="380">
        <v>0</v>
      </c>
      <c r="O65" s="379">
        <v>20</v>
      </c>
      <c r="P65" s="380">
        <v>20</v>
      </c>
      <c r="Q65" s="379">
        <v>15</v>
      </c>
      <c r="R65" s="219">
        <v>8</v>
      </c>
      <c r="S65" s="247">
        <v>5</v>
      </c>
      <c r="T65" s="219">
        <v>5</v>
      </c>
      <c r="U65" s="219">
        <v>6</v>
      </c>
      <c r="V65" s="246">
        <v>0</v>
      </c>
      <c r="W65" s="380">
        <v>1</v>
      </c>
      <c r="X65" s="4"/>
      <c r="Y65" s="4"/>
      <c r="Z65" s="4"/>
      <c r="AA65" s="4"/>
      <c r="AB65" s="4"/>
      <c r="AC65" s="4"/>
      <c r="AR65" s="4"/>
    </row>
    <row r="66" spans="1:44" ht="15" customHeight="1">
      <c r="A66" s="277"/>
      <c r="B66" s="375" t="s">
        <v>666</v>
      </c>
      <c r="C66" s="370" t="s">
        <v>670</v>
      </c>
      <c r="D66" s="381">
        <v>90</v>
      </c>
      <c r="E66" s="379"/>
      <c r="F66" s="219"/>
      <c r="G66" s="219"/>
      <c r="H66" s="219"/>
      <c r="I66" s="380"/>
      <c r="J66" s="379">
        <v>1</v>
      </c>
      <c r="K66" s="219">
        <v>10</v>
      </c>
      <c r="L66" s="219">
        <v>10</v>
      </c>
      <c r="M66" s="219">
        <v>0</v>
      </c>
      <c r="N66" s="380">
        <v>0</v>
      </c>
      <c r="O66" s="379">
        <v>3</v>
      </c>
      <c r="P66" s="380">
        <v>7</v>
      </c>
      <c r="Q66" s="379">
        <v>2</v>
      </c>
      <c r="R66" s="219">
        <v>0</v>
      </c>
      <c r="S66" s="247">
        <v>1</v>
      </c>
      <c r="T66" s="219">
        <v>2</v>
      </c>
      <c r="U66" s="219">
        <v>3</v>
      </c>
      <c r="V66" s="246">
        <v>2</v>
      </c>
      <c r="W66" s="380">
        <v>0</v>
      </c>
      <c r="X66" s="4"/>
      <c r="Y66" s="4"/>
      <c r="Z66" s="4"/>
      <c r="AA66" s="4"/>
      <c r="AB66" s="4"/>
      <c r="AC66" s="4"/>
      <c r="AR66" s="4"/>
    </row>
    <row r="67" spans="1:44" ht="15" customHeight="1">
      <c r="A67" s="277"/>
      <c r="B67" s="375" t="s">
        <v>666</v>
      </c>
      <c r="C67" s="370" t="s">
        <v>671</v>
      </c>
      <c r="D67" s="381">
        <v>60</v>
      </c>
      <c r="E67" s="379"/>
      <c r="F67" s="219"/>
      <c r="G67" s="219"/>
      <c r="H67" s="219"/>
      <c r="I67" s="380"/>
      <c r="J67" s="379">
        <v>1</v>
      </c>
      <c r="K67" s="219">
        <v>10</v>
      </c>
      <c r="L67" s="219">
        <v>10</v>
      </c>
      <c r="M67" s="219">
        <v>0</v>
      </c>
      <c r="N67" s="380">
        <v>0</v>
      </c>
      <c r="O67" s="379">
        <v>3</v>
      </c>
      <c r="P67" s="380">
        <v>7</v>
      </c>
      <c r="Q67" s="379">
        <v>2</v>
      </c>
      <c r="R67" s="219">
        <v>0</v>
      </c>
      <c r="S67" s="247">
        <v>1</v>
      </c>
      <c r="T67" s="219">
        <v>2</v>
      </c>
      <c r="U67" s="219">
        <v>3</v>
      </c>
      <c r="V67" s="246">
        <v>2</v>
      </c>
      <c r="W67" s="380">
        <v>0</v>
      </c>
      <c r="X67" s="4"/>
      <c r="Y67" s="4"/>
      <c r="Z67" s="4"/>
      <c r="AA67" s="4"/>
      <c r="AB67" s="4"/>
      <c r="AC67" s="4"/>
      <c r="AR67" s="4"/>
    </row>
    <row r="68" spans="1:44" ht="15" customHeight="1">
      <c r="A68" s="277"/>
      <c r="B68" s="375" t="s">
        <v>666</v>
      </c>
      <c r="C68" s="370" t="s">
        <v>672</v>
      </c>
      <c r="D68" s="381">
        <v>60</v>
      </c>
      <c r="E68" s="379"/>
      <c r="F68" s="219"/>
      <c r="G68" s="219"/>
      <c r="H68" s="219"/>
      <c r="I68" s="380"/>
      <c r="J68" s="379">
        <v>1</v>
      </c>
      <c r="K68" s="219">
        <v>10</v>
      </c>
      <c r="L68" s="219">
        <v>0</v>
      </c>
      <c r="M68" s="219">
        <v>0</v>
      </c>
      <c r="N68" s="380">
        <v>0</v>
      </c>
      <c r="O68" s="379">
        <v>3</v>
      </c>
      <c r="P68" s="380">
        <v>7</v>
      </c>
      <c r="Q68" s="379">
        <v>2</v>
      </c>
      <c r="R68" s="219">
        <v>0</v>
      </c>
      <c r="S68" s="247">
        <v>1</v>
      </c>
      <c r="T68" s="219">
        <v>2</v>
      </c>
      <c r="U68" s="219">
        <v>3</v>
      </c>
      <c r="V68" s="246">
        <v>2</v>
      </c>
      <c r="W68" s="380">
        <v>0</v>
      </c>
      <c r="X68" s="4"/>
      <c r="Y68" s="4"/>
      <c r="Z68" s="4"/>
      <c r="AA68" s="4"/>
      <c r="AB68" s="4"/>
      <c r="AC68" s="4"/>
      <c r="AR68" s="4"/>
    </row>
    <row r="69" spans="1:44" ht="15" customHeight="1">
      <c r="A69" s="277"/>
      <c r="B69" s="375" t="s">
        <v>666</v>
      </c>
      <c r="C69" s="285" t="s">
        <v>673</v>
      </c>
      <c r="D69" s="381">
        <v>90</v>
      </c>
      <c r="E69" s="379"/>
      <c r="F69" s="219"/>
      <c r="G69" s="219"/>
      <c r="H69" s="219"/>
      <c r="I69" s="380"/>
      <c r="J69" s="379">
        <v>1</v>
      </c>
      <c r="K69" s="219">
        <v>11</v>
      </c>
      <c r="L69" s="219">
        <v>11</v>
      </c>
      <c r="M69" s="219">
        <v>0</v>
      </c>
      <c r="N69" s="380">
        <v>0</v>
      </c>
      <c r="O69" s="379">
        <v>3</v>
      </c>
      <c r="P69" s="380">
        <v>8</v>
      </c>
      <c r="Q69" s="379">
        <v>6</v>
      </c>
      <c r="R69" s="219">
        <v>1</v>
      </c>
      <c r="S69" s="247">
        <v>2</v>
      </c>
      <c r="T69" s="219">
        <v>1</v>
      </c>
      <c r="U69" s="219">
        <v>1</v>
      </c>
      <c r="V69" s="246">
        <v>0</v>
      </c>
      <c r="W69" s="380">
        <v>0</v>
      </c>
      <c r="X69" s="4"/>
      <c r="Y69" s="4"/>
      <c r="Z69" s="4"/>
      <c r="AA69" s="4"/>
      <c r="AB69" s="4"/>
      <c r="AC69" s="4"/>
      <c r="AR69" s="4"/>
    </row>
    <row r="70" spans="1:44" ht="15" customHeight="1">
      <c r="A70" s="277"/>
      <c r="B70" s="375" t="s">
        <v>666</v>
      </c>
      <c r="C70" s="285" t="s">
        <v>674</v>
      </c>
      <c r="D70" s="381">
        <v>60</v>
      </c>
      <c r="E70" s="379"/>
      <c r="F70" s="219"/>
      <c r="G70" s="219"/>
      <c r="H70" s="219"/>
      <c r="I70" s="380"/>
      <c r="J70" s="379">
        <v>1</v>
      </c>
      <c r="K70" s="219">
        <v>10</v>
      </c>
      <c r="L70" s="219">
        <v>10</v>
      </c>
      <c r="M70" s="219">
        <v>0</v>
      </c>
      <c r="N70" s="380">
        <v>0</v>
      </c>
      <c r="O70" s="379">
        <v>3</v>
      </c>
      <c r="P70" s="380">
        <v>7</v>
      </c>
      <c r="Q70" s="379">
        <v>6</v>
      </c>
      <c r="R70" s="219">
        <v>1</v>
      </c>
      <c r="S70" s="247">
        <v>2</v>
      </c>
      <c r="T70" s="219">
        <v>1</v>
      </c>
      <c r="U70" s="219">
        <v>0</v>
      </c>
      <c r="V70" s="246">
        <v>0</v>
      </c>
      <c r="W70" s="380">
        <v>0</v>
      </c>
      <c r="X70" s="4"/>
      <c r="Y70" s="4"/>
      <c r="Z70" s="4"/>
      <c r="AA70" s="4"/>
      <c r="AB70" s="4"/>
      <c r="AC70" s="4"/>
      <c r="AR70" s="4"/>
    </row>
    <row r="71" spans="1:44" ht="15" customHeight="1">
      <c r="A71" s="277"/>
      <c r="B71" s="375" t="s">
        <v>666</v>
      </c>
      <c r="C71" s="285" t="s">
        <v>675</v>
      </c>
      <c r="D71" s="381">
        <v>60</v>
      </c>
      <c r="E71" s="379"/>
      <c r="F71" s="219"/>
      <c r="G71" s="219"/>
      <c r="H71" s="219"/>
      <c r="I71" s="380"/>
      <c r="J71" s="379">
        <v>1</v>
      </c>
      <c r="K71" s="219">
        <v>10</v>
      </c>
      <c r="L71" s="219">
        <v>0</v>
      </c>
      <c r="M71" s="219">
        <v>0</v>
      </c>
      <c r="N71" s="380">
        <v>0</v>
      </c>
      <c r="O71" s="379">
        <v>4</v>
      </c>
      <c r="P71" s="380">
        <v>6</v>
      </c>
      <c r="Q71" s="379">
        <v>7</v>
      </c>
      <c r="R71" s="219">
        <v>0</v>
      </c>
      <c r="S71" s="247">
        <v>2</v>
      </c>
      <c r="T71" s="219">
        <v>1</v>
      </c>
      <c r="U71" s="219">
        <v>0</v>
      </c>
      <c r="V71" s="246">
        <v>0</v>
      </c>
      <c r="W71" s="380">
        <v>0</v>
      </c>
      <c r="X71" s="4"/>
      <c r="Y71" s="4"/>
      <c r="Z71" s="4"/>
      <c r="AA71" s="4"/>
      <c r="AB71" s="4"/>
      <c r="AC71" s="4"/>
      <c r="AR71" s="4"/>
    </row>
    <row r="72" spans="1:44" ht="15" customHeight="1">
      <c r="A72" s="277"/>
      <c r="B72" s="375" t="s">
        <v>666</v>
      </c>
      <c r="C72" s="285" t="s">
        <v>676</v>
      </c>
      <c r="D72" s="381">
        <v>25</v>
      </c>
      <c r="E72" s="379"/>
      <c r="F72" s="219"/>
      <c r="G72" s="219"/>
      <c r="H72" s="219"/>
      <c r="I72" s="380"/>
      <c r="J72" s="379">
        <v>1</v>
      </c>
      <c r="K72" s="219">
        <v>10</v>
      </c>
      <c r="L72" s="219">
        <v>10</v>
      </c>
      <c r="M72" s="219">
        <v>0</v>
      </c>
      <c r="N72" s="380">
        <v>0</v>
      </c>
      <c r="O72" s="379">
        <v>3</v>
      </c>
      <c r="P72" s="380">
        <v>7</v>
      </c>
      <c r="Q72" s="379">
        <v>0</v>
      </c>
      <c r="R72" s="219">
        <v>0</v>
      </c>
      <c r="S72" s="247">
        <v>3</v>
      </c>
      <c r="T72" s="219">
        <v>0</v>
      </c>
      <c r="U72" s="219">
        <v>4</v>
      </c>
      <c r="V72" s="246">
        <v>3</v>
      </c>
      <c r="W72" s="380">
        <v>0</v>
      </c>
      <c r="X72" s="4"/>
      <c r="Y72" s="4"/>
      <c r="Z72" s="4"/>
      <c r="AA72" s="4"/>
      <c r="AB72" s="4"/>
      <c r="AC72" s="4"/>
      <c r="AR72" s="4"/>
    </row>
    <row r="73" spans="1:44" ht="15" customHeight="1">
      <c r="A73" s="277"/>
      <c r="B73" s="375" t="s">
        <v>408</v>
      </c>
      <c r="C73" s="285" t="s">
        <v>677</v>
      </c>
      <c r="D73" s="381">
        <v>27</v>
      </c>
      <c r="E73" s="379"/>
      <c r="F73" s="219"/>
      <c r="G73" s="219"/>
      <c r="H73" s="219"/>
      <c r="I73" s="380"/>
      <c r="J73" s="379">
        <v>1</v>
      </c>
      <c r="K73" s="219">
        <v>12</v>
      </c>
      <c r="L73" s="219">
        <v>12</v>
      </c>
      <c r="M73" s="219">
        <v>0</v>
      </c>
      <c r="N73" s="380">
        <v>0</v>
      </c>
      <c r="O73" s="379">
        <v>0</v>
      </c>
      <c r="P73" s="380">
        <v>12</v>
      </c>
      <c r="Q73" s="379">
        <v>0</v>
      </c>
      <c r="R73" s="219">
        <v>0</v>
      </c>
      <c r="S73" s="247">
        <v>4</v>
      </c>
      <c r="T73" s="219">
        <v>2</v>
      </c>
      <c r="U73" s="219">
        <v>3</v>
      </c>
      <c r="V73" s="246">
        <v>3</v>
      </c>
      <c r="W73" s="380">
        <v>0</v>
      </c>
      <c r="X73" s="4"/>
      <c r="Y73" s="4"/>
      <c r="Z73" s="4"/>
      <c r="AA73" s="4"/>
      <c r="AB73" s="4"/>
      <c r="AC73" s="4"/>
      <c r="AR73" s="4"/>
    </row>
    <row r="74" spans="1:44" ht="15" customHeight="1">
      <c r="A74" s="277"/>
      <c r="B74" s="375" t="s">
        <v>408</v>
      </c>
      <c r="C74" s="285" t="s">
        <v>678</v>
      </c>
      <c r="D74" s="381">
        <v>21</v>
      </c>
      <c r="E74" s="379"/>
      <c r="F74" s="219"/>
      <c r="G74" s="219"/>
      <c r="H74" s="219"/>
      <c r="I74" s="380"/>
      <c r="J74" s="379">
        <v>1</v>
      </c>
      <c r="K74" s="219">
        <v>11</v>
      </c>
      <c r="L74" s="219">
        <v>9</v>
      </c>
      <c r="M74" s="219">
        <v>0</v>
      </c>
      <c r="N74" s="380">
        <v>2</v>
      </c>
      <c r="O74" s="379">
        <v>0</v>
      </c>
      <c r="P74" s="380">
        <v>11</v>
      </c>
      <c r="Q74" s="379">
        <v>0</v>
      </c>
      <c r="R74" s="219">
        <v>1</v>
      </c>
      <c r="S74" s="247">
        <v>2</v>
      </c>
      <c r="T74" s="219">
        <v>0</v>
      </c>
      <c r="U74" s="219">
        <v>6</v>
      </c>
      <c r="V74" s="246">
        <v>2</v>
      </c>
      <c r="W74" s="380">
        <v>0</v>
      </c>
      <c r="X74" s="4"/>
      <c r="Y74" s="4"/>
      <c r="Z74" s="4"/>
      <c r="AA74" s="4"/>
      <c r="AB74" s="4"/>
      <c r="AC74" s="4"/>
      <c r="AR74" s="4"/>
    </row>
    <row r="75" spans="1:44" ht="15" customHeight="1">
      <c r="A75" s="277"/>
      <c r="B75" s="375" t="s">
        <v>408</v>
      </c>
      <c r="C75" s="285" t="s">
        <v>679</v>
      </c>
      <c r="D75" s="381">
        <v>24</v>
      </c>
      <c r="E75" s="379"/>
      <c r="F75" s="219"/>
      <c r="G75" s="219"/>
      <c r="H75" s="219"/>
      <c r="I75" s="380"/>
      <c r="J75" s="379">
        <v>1</v>
      </c>
      <c r="K75" s="219">
        <v>8</v>
      </c>
      <c r="L75" s="219">
        <v>4</v>
      </c>
      <c r="M75" s="219">
        <v>0</v>
      </c>
      <c r="N75" s="380">
        <v>4</v>
      </c>
      <c r="O75" s="379">
        <v>1</v>
      </c>
      <c r="P75" s="380">
        <v>7</v>
      </c>
      <c r="Q75" s="379">
        <v>1</v>
      </c>
      <c r="R75" s="219">
        <v>1</v>
      </c>
      <c r="S75" s="247">
        <v>3</v>
      </c>
      <c r="T75" s="219">
        <v>1</v>
      </c>
      <c r="U75" s="219">
        <v>0</v>
      </c>
      <c r="V75" s="246">
        <v>2</v>
      </c>
      <c r="W75" s="380">
        <v>0</v>
      </c>
      <c r="X75" s="4"/>
      <c r="Y75" s="4"/>
      <c r="Z75" s="4"/>
      <c r="AA75" s="4"/>
      <c r="AB75" s="4"/>
      <c r="AC75" s="4"/>
      <c r="AR75" s="4"/>
    </row>
    <row r="76" spans="1:44" ht="15" customHeight="1">
      <c r="A76" s="277"/>
      <c r="B76" s="375" t="s">
        <v>408</v>
      </c>
      <c r="C76" s="285" t="s">
        <v>680</v>
      </c>
      <c r="D76" s="381">
        <v>24</v>
      </c>
      <c r="E76" s="379"/>
      <c r="F76" s="219"/>
      <c r="G76" s="219"/>
      <c r="H76" s="219"/>
      <c r="I76" s="380"/>
      <c r="J76" s="379">
        <v>1</v>
      </c>
      <c r="K76" s="219">
        <v>11</v>
      </c>
      <c r="L76" s="219">
        <v>10</v>
      </c>
      <c r="M76" s="219">
        <v>1</v>
      </c>
      <c r="N76" s="380">
        <v>0</v>
      </c>
      <c r="O76" s="379">
        <v>0</v>
      </c>
      <c r="P76" s="380">
        <v>11</v>
      </c>
      <c r="Q76" s="379">
        <v>0</v>
      </c>
      <c r="R76" s="219">
        <v>0</v>
      </c>
      <c r="S76" s="247">
        <v>4</v>
      </c>
      <c r="T76" s="219">
        <v>2</v>
      </c>
      <c r="U76" s="219">
        <v>3</v>
      </c>
      <c r="V76" s="246">
        <v>2</v>
      </c>
      <c r="W76" s="380">
        <v>0</v>
      </c>
      <c r="X76" s="4"/>
      <c r="Y76" s="4"/>
      <c r="Z76" s="4"/>
      <c r="AA76" s="4"/>
      <c r="AB76" s="4"/>
      <c r="AC76" s="4"/>
      <c r="AR76" s="4"/>
    </row>
    <row r="77" spans="1:44" ht="15" customHeight="1">
      <c r="A77" s="277"/>
      <c r="B77" s="375" t="s">
        <v>408</v>
      </c>
      <c r="C77" s="285" t="s">
        <v>681</v>
      </c>
      <c r="D77" s="381">
        <v>18</v>
      </c>
      <c r="E77" s="379"/>
      <c r="F77" s="219"/>
      <c r="G77" s="219"/>
      <c r="H77" s="219"/>
      <c r="I77" s="380"/>
      <c r="J77" s="379">
        <v>1</v>
      </c>
      <c r="K77" s="219">
        <v>12</v>
      </c>
      <c r="L77" s="219">
        <v>8</v>
      </c>
      <c r="M77" s="219">
        <v>4</v>
      </c>
      <c r="N77" s="380">
        <v>0</v>
      </c>
      <c r="O77" s="379">
        <v>0</v>
      </c>
      <c r="P77" s="380">
        <v>12</v>
      </c>
      <c r="Q77" s="379">
        <v>2</v>
      </c>
      <c r="R77" s="219">
        <v>3</v>
      </c>
      <c r="S77" s="247">
        <v>3</v>
      </c>
      <c r="T77" s="219">
        <v>2</v>
      </c>
      <c r="U77" s="219">
        <v>1</v>
      </c>
      <c r="V77" s="246">
        <v>1</v>
      </c>
      <c r="W77" s="380">
        <v>0</v>
      </c>
      <c r="X77" s="4"/>
      <c r="Y77" s="4"/>
      <c r="Z77" s="4"/>
      <c r="AA77" s="4"/>
      <c r="AB77" s="4"/>
      <c r="AC77" s="4"/>
      <c r="AR77" s="4"/>
    </row>
    <row r="78" spans="1:44" ht="15" customHeight="1">
      <c r="A78" s="277"/>
      <c r="B78" s="375" t="s">
        <v>408</v>
      </c>
      <c r="C78" s="285" t="s">
        <v>682</v>
      </c>
      <c r="D78" s="381">
        <v>39</v>
      </c>
      <c r="E78" s="379"/>
      <c r="F78" s="219"/>
      <c r="G78" s="219"/>
      <c r="H78" s="219"/>
      <c r="I78" s="380"/>
      <c r="J78" s="379">
        <v>2</v>
      </c>
      <c r="K78" s="219">
        <v>26</v>
      </c>
      <c r="L78" s="219">
        <v>22</v>
      </c>
      <c r="M78" s="219">
        <v>1</v>
      </c>
      <c r="N78" s="380">
        <v>3</v>
      </c>
      <c r="O78" s="379">
        <v>0</v>
      </c>
      <c r="P78" s="380">
        <v>26</v>
      </c>
      <c r="Q78" s="379">
        <v>2</v>
      </c>
      <c r="R78" s="219">
        <v>3</v>
      </c>
      <c r="S78" s="247">
        <v>10</v>
      </c>
      <c r="T78" s="219">
        <v>1</v>
      </c>
      <c r="U78" s="219">
        <v>6</v>
      </c>
      <c r="V78" s="246">
        <v>3</v>
      </c>
      <c r="W78" s="380">
        <v>1</v>
      </c>
      <c r="X78" s="4"/>
      <c r="Y78" s="4"/>
      <c r="Z78" s="4"/>
      <c r="AA78" s="4"/>
      <c r="AB78" s="4"/>
      <c r="AC78" s="4"/>
      <c r="AR78" s="4"/>
    </row>
    <row r="79" spans="1:44" ht="15" customHeight="1">
      <c r="A79" s="277"/>
      <c r="B79" s="375" t="s">
        <v>408</v>
      </c>
      <c r="C79" s="285" t="s">
        <v>683</v>
      </c>
      <c r="D79" s="381">
        <v>24</v>
      </c>
      <c r="E79" s="379"/>
      <c r="F79" s="219"/>
      <c r="G79" s="219"/>
      <c r="H79" s="219"/>
      <c r="I79" s="380"/>
      <c r="J79" s="379">
        <v>1</v>
      </c>
      <c r="K79" s="219">
        <v>10</v>
      </c>
      <c r="L79" s="219">
        <v>10</v>
      </c>
      <c r="M79" s="219">
        <v>0</v>
      </c>
      <c r="N79" s="380">
        <v>0</v>
      </c>
      <c r="O79" s="379">
        <v>0</v>
      </c>
      <c r="P79" s="380">
        <v>10</v>
      </c>
      <c r="Q79" s="379">
        <v>0</v>
      </c>
      <c r="R79" s="219">
        <v>2</v>
      </c>
      <c r="S79" s="247">
        <v>4</v>
      </c>
      <c r="T79" s="219">
        <v>1</v>
      </c>
      <c r="U79" s="219">
        <v>2</v>
      </c>
      <c r="V79" s="246">
        <v>1</v>
      </c>
      <c r="W79" s="380">
        <v>0</v>
      </c>
      <c r="X79" s="4"/>
      <c r="Y79" s="4"/>
      <c r="Z79" s="4"/>
      <c r="AA79" s="4"/>
      <c r="AB79" s="4"/>
      <c r="AC79" s="4"/>
      <c r="AR79" s="4"/>
    </row>
    <row r="80" spans="1:44" ht="15" customHeight="1">
      <c r="A80" s="277"/>
      <c r="B80" s="375" t="s">
        <v>357</v>
      </c>
      <c r="C80" s="285" t="s">
        <v>684</v>
      </c>
      <c r="D80" s="381">
        <v>68</v>
      </c>
      <c r="E80" s="379"/>
      <c r="F80" s="219"/>
      <c r="G80" s="219"/>
      <c r="H80" s="219"/>
      <c r="I80" s="380"/>
      <c r="J80" s="379">
        <v>3</v>
      </c>
      <c r="K80" s="219">
        <v>32</v>
      </c>
      <c r="L80" s="219">
        <v>29</v>
      </c>
      <c r="M80" s="219">
        <v>3</v>
      </c>
      <c r="N80" s="380">
        <v>0</v>
      </c>
      <c r="O80" s="379">
        <v>0</v>
      </c>
      <c r="P80" s="380">
        <v>32</v>
      </c>
      <c r="Q80" s="379">
        <v>0</v>
      </c>
      <c r="R80" s="219">
        <v>0</v>
      </c>
      <c r="S80" s="247">
        <v>3</v>
      </c>
      <c r="T80" s="219">
        <v>14</v>
      </c>
      <c r="U80" s="219">
        <v>8</v>
      </c>
      <c r="V80" s="246">
        <v>6</v>
      </c>
      <c r="W80" s="380">
        <v>1</v>
      </c>
      <c r="X80" s="4"/>
      <c r="Y80" s="4"/>
      <c r="Z80" s="4"/>
      <c r="AA80" s="4"/>
      <c r="AB80" s="4"/>
      <c r="AC80" s="4"/>
      <c r="AR80" s="4"/>
    </row>
    <row r="81" spans="1:44" ht="15" customHeight="1">
      <c r="A81" s="277"/>
      <c r="B81" s="375" t="s">
        <v>357</v>
      </c>
      <c r="C81" s="285" t="s">
        <v>685</v>
      </c>
      <c r="D81" s="381">
        <v>18</v>
      </c>
      <c r="E81" s="379"/>
      <c r="F81" s="219"/>
      <c r="G81" s="219"/>
      <c r="H81" s="219"/>
      <c r="I81" s="380"/>
      <c r="J81" s="379">
        <v>1</v>
      </c>
      <c r="K81" s="219">
        <v>12</v>
      </c>
      <c r="L81" s="219">
        <v>10</v>
      </c>
      <c r="M81" s="219">
        <v>2</v>
      </c>
      <c r="N81" s="380">
        <v>0</v>
      </c>
      <c r="O81" s="379">
        <v>0</v>
      </c>
      <c r="P81" s="380">
        <v>12</v>
      </c>
      <c r="Q81" s="379">
        <v>0</v>
      </c>
      <c r="R81" s="219">
        <v>0</v>
      </c>
      <c r="S81" s="247">
        <v>2</v>
      </c>
      <c r="T81" s="219">
        <v>5</v>
      </c>
      <c r="U81" s="219">
        <v>3</v>
      </c>
      <c r="V81" s="246">
        <v>2</v>
      </c>
      <c r="W81" s="380">
        <v>0</v>
      </c>
      <c r="X81" s="4"/>
      <c r="Y81" s="4"/>
      <c r="Z81" s="4"/>
      <c r="AA81" s="4"/>
      <c r="AB81" s="4"/>
      <c r="AC81" s="4"/>
      <c r="AR81" s="4"/>
    </row>
    <row r="82" spans="1:44" ht="15" customHeight="1">
      <c r="A82" s="277"/>
      <c r="B82" s="375" t="s">
        <v>357</v>
      </c>
      <c r="C82" s="285" t="s">
        <v>686</v>
      </c>
      <c r="D82" s="381">
        <v>94</v>
      </c>
      <c r="E82" s="379"/>
      <c r="F82" s="219"/>
      <c r="G82" s="219"/>
      <c r="H82" s="219"/>
      <c r="I82" s="380"/>
      <c r="J82" s="379">
        <v>4</v>
      </c>
      <c r="K82" s="219">
        <v>42</v>
      </c>
      <c r="L82" s="219">
        <v>39</v>
      </c>
      <c r="M82" s="219">
        <v>3</v>
      </c>
      <c r="N82" s="380">
        <v>0</v>
      </c>
      <c r="O82" s="379">
        <v>0</v>
      </c>
      <c r="P82" s="380">
        <v>42</v>
      </c>
      <c r="Q82" s="379">
        <v>0</v>
      </c>
      <c r="R82" s="219">
        <v>1</v>
      </c>
      <c r="S82" s="247">
        <v>6</v>
      </c>
      <c r="T82" s="219">
        <v>13</v>
      </c>
      <c r="U82" s="219">
        <v>10</v>
      </c>
      <c r="V82" s="246">
        <v>11</v>
      </c>
      <c r="W82" s="380">
        <v>1</v>
      </c>
      <c r="X82" s="4"/>
      <c r="Y82" s="4"/>
      <c r="Z82" s="4"/>
      <c r="AA82" s="4"/>
      <c r="AB82" s="4"/>
      <c r="AC82" s="4"/>
      <c r="AR82" s="4"/>
    </row>
    <row r="83" spans="1:44" ht="15" customHeight="1">
      <c r="A83" s="277"/>
      <c r="B83" s="375" t="s">
        <v>357</v>
      </c>
      <c r="C83" s="285" t="s">
        <v>687</v>
      </c>
      <c r="D83" s="381">
        <v>27</v>
      </c>
      <c r="E83" s="379"/>
      <c r="F83" s="219"/>
      <c r="G83" s="219"/>
      <c r="H83" s="219"/>
      <c r="I83" s="380"/>
      <c r="J83" s="379">
        <v>1</v>
      </c>
      <c r="K83" s="219">
        <v>10</v>
      </c>
      <c r="L83" s="219">
        <v>10</v>
      </c>
      <c r="M83" s="219">
        <v>0</v>
      </c>
      <c r="N83" s="380">
        <v>0</v>
      </c>
      <c r="O83" s="379">
        <v>0</v>
      </c>
      <c r="P83" s="380">
        <v>10</v>
      </c>
      <c r="Q83" s="379">
        <v>0</v>
      </c>
      <c r="R83" s="219">
        <v>0</v>
      </c>
      <c r="S83" s="247">
        <v>1</v>
      </c>
      <c r="T83" s="219">
        <v>4</v>
      </c>
      <c r="U83" s="219">
        <v>2</v>
      </c>
      <c r="V83" s="246">
        <v>2</v>
      </c>
      <c r="W83" s="380">
        <v>1</v>
      </c>
      <c r="X83" s="4"/>
      <c r="Y83" s="4"/>
      <c r="Z83" s="4"/>
      <c r="AA83" s="4"/>
      <c r="AB83" s="4"/>
      <c r="AC83" s="4"/>
      <c r="AR83" s="4"/>
    </row>
    <row r="84" spans="1:44" ht="15" customHeight="1">
      <c r="A84" s="277"/>
      <c r="B84" s="375"/>
      <c r="C84" s="285"/>
      <c r="D84" s="381"/>
      <c r="E84" s="379"/>
      <c r="F84" s="219"/>
      <c r="G84" s="219"/>
      <c r="H84" s="219"/>
      <c r="I84" s="380"/>
      <c r="J84" s="379"/>
      <c r="K84" s="219"/>
      <c r="L84" s="219"/>
      <c r="M84" s="219"/>
      <c r="N84" s="380"/>
      <c r="O84" s="379"/>
      <c r="P84" s="380"/>
      <c r="Q84" s="379"/>
      <c r="R84" s="219"/>
      <c r="S84" s="247"/>
      <c r="T84" s="219"/>
      <c r="U84" s="219"/>
      <c r="V84" s="246"/>
      <c r="W84" s="380"/>
      <c r="X84" s="4"/>
      <c r="Y84" s="4"/>
      <c r="Z84" s="4"/>
      <c r="AA84" s="4"/>
      <c r="AB84" s="4"/>
      <c r="AC84" s="4"/>
      <c r="AR84" s="4"/>
    </row>
    <row r="85" spans="1:44" ht="15" customHeight="1">
      <c r="A85" s="277"/>
      <c r="B85" s="375"/>
      <c r="C85" s="285"/>
      <c r="D85" s="381"/>
      <c r="E85" s="379"/>
      <c r="F85" s="219"/>
      <c r="G85" s="219"/>
      <c r="H85" s="219"/>
      <c r="I85" s="380"/>
      <c r="J85" s="379"/>
      <c r="K85" s="219"/>
      <c r="L85" s="219"/>
      <c r="M85" s="219"/>
      <c r="N85" s="380"/>
      <c r="O85" s="379"/>
      <c r="P85" s="380"/>
      <c r="Q85" s="379"/>
      <c r="R85" s="219"/>
      <c r="S85" s="247"/>
      <c r="T85" s="219"/>
      <c r="U85" s="219"/>
      <c r="V85" s="246"/>
      <c r="W85" s="380"/>
      <c r="X85" s="4"/>
      <c r="Y85" s="4"/>
      <c r="Z85" s="4"/>
      <c r="AA85" s="4"/>
      <c r="AB85" s="4"/>
      <c r="AC85" s="4"/>
      <c r="AR85" s="4"/>
    </row>
    <row r="86" spans="1:44" ht="15" customHeight="1">
      <c r="A86" s="277"/>
      <c r="B86" s="284"/>
      <c r="C86" s="285"/>
      <c r="D86" s="288"/>
      <c r="E86" s="218"/>
      <c r="F86" s="219"/>
      <c r="G86" s="219"/>
      <c r="H86" s="219"/>
      <c r="I86" s="220"/>
      <c r="J86" s="218"/>
      <c r="K86" s="219"/>
      <c r="L86" s="219"/>
      <c r="M86" s="219"/>
      <c r="N86" s="220"/>
      <c r="O86" s="218"/>
      <c r="P86" s="220"/>
      <c r="Q86" s="218"/>
      <c r="R86" s="219"/>
      <c r="S86" s="247"/>
      <c r="T86" s="219"/>
      <c r="U86" s="219"/>
      <c r="V86" s="246"/>
      <c r="W86" s="220"/>
      <c r="X86" s="4"/>
      <c r="Y86" s="4"/>
      <c r="Z86" s="4"/>
      <c r="AA86" s="4"/>
      <c r="AB86" s="4"/>
      <c r="AC86" s="4"/>
      <c r="AR86" s="4"/>
    </row>
    <row r="87" spans="1:44" ht="15" customHeight="1">
      <c r="A87" s="277"/>
      <c r="B87" s="284"/>
      <c r="C87" s="285"/>
      <c r="D87" s="288"/>
      <c r="E87" s="218"/>
      <c r="F87" s="219"/>
      <c r="G87" s="219"/>
      <c r="H87" s="219"/>
      <c r="I87" s="220"/>
      <c r="J87" s="218"/>
      <c r="K87" s="219"/>
      <c r="L87" s="219"/>
      <c r="M87" s="219"/>
      <c r="N87" s="220"/>
      <c r="O87" s="218"/>
      <c r="P87" s="220"/>
      <c r="Q87" s="218"/>
      <c r="R87" s="219"/>
      <c r="S87" s="247"/>
      <c r="T87" s="219"/>
      <c r="U87" s="219"/>
      <c r="V87" s="246"/>
      <c r="W87" s="220"/>
      <c r="X87" s="4"/>
      <c r="Y87" s="4"/>
      <c r="Z87" s="4"/>
      <c r="AA87" s="4"/>
      <c r="AB87" s="4"/>
      <c r="AC87" s="4"/>
      <c r="AR87" s="4"/>
    </row>
    <row r="88" spans="1:44" ht="15" customHeight="1">
      <c r="A88" s="277"/>
      <c r="B88" s="284"/>
      <c r="C88" s="285"/>
      <c r="D88" s="288"/>
      <c r="E88" s="218"/>
      <c r="F88" s="219"/>
      <c r="G88" s="219"/>
      <c r="H88" s="219"/>
      <c r="I88" s="220"/>
      <c r="J88" s="218"/>
      <c r="K88" s="219"/>
      <c r="L88" s="219"/>
      <c r="M88" s="219"/>
      <c r="N88" s="220"/>
      <c r="O88" s="218"/>
      <c r="P88" s="220"/>
      <c r="Q88" s="218"/>
      <c r="R88" s="219"/>
      <c r="S88" s="247"/>
      <c r="T88" s="219"/>
      <c r="U88" s="219"/>
      <c r="V88" s="246"/>
      <c r="W88" s="220"/>
      <c r="X88" s="4"/>
      <c r="Y88" s="4"/>
      <c r="Z88" s="4"/>
      <c r="AA88" s="4"/>
      <c r="AB88" s="4"/>
      <c r="AC88" s="4"/>
      <c r="AR88" s="4"/>
    </row>
    <row r="89" spans="1:44" ht="15" customHeight="1">
      <c r="A89" s="277"/>
      <c r="B89" s="289"/>
      <c r="C89" s="290"/>
      <c r="D89" s="288"/>
      <c r="E89" s="218"/>
      <c r="F89" s="219"/>
      <c r="G89" s="219"/>
      <c r="H89" s="219"/>
      <c r="I89" s="220"/>
      <c r="J89" s="218"/>
      <c r="K89" s="219"/>
      <c r="L89" s="219"/>
      <c r="M89" s="219"/>
      <c r="N89" s="220"/>
      <c r="O89" s="218"/>
      <c r="P89" s="220"/>
      <c r="Q89" s="218"/>
      <c r="R89" s="219"/>
      <c r="S89" s="247"/>
      <c r="T89" s="219"/>
      <c r="U89" s="219"/>
      <c r="V89" s="246"/>
      <c r="W89" s="220"/>
      <c r="X89" s="4"/>
      <c r="Y89" s="4"/>
      <c r="Z89" s="4"/>
      <c r="AA89" s="4"/>
      <c r="AB89" s="4"/>
      <c r="AC89" s="4"/>
      <c r="AK89" s="81"/>
      <c r="AR89" s="4"/>
    </row>
    <row r="90" spans="1:44" ht="15" customHeight="1">
      <c r="A90" s="277"/>
      <c r="B90" s="289"/>
      <c r="C90" s="290"/>
      <c r="D90" s="288"/>
      <c r="E90" s="218"/>
      <c r="F90" s="219"/>
      <c r="G90" s="291"/>
      <c r="H90" s="219"/>
      <c r="I90" s="220"/>
      <c r="J90" s="218"/>
      <c r="K90" s="219"/>
      <c r="L90" s="219"/>
      <c r="M90" s="219"/>
      <c r="N90" s="220"/>
      <c r="O90" s="218"/>
      <c r="P90" s="220"/>
      <c r="Q90" s="218"/>
      <c r="R90" s="219"/>
      <c r="S90" s="247"/>
      <c r="T90" s="219"/>
      <c r="U90" s="219"/>
      <c r="V90" s="246"/>
      <c r="W90" s="220"/>
      <c r="X90" s="4"/>
      <c r="Y90" s="4"/>
      <c r="Z90" s="4"/>
      <c r="AA90" s="4"/>
      <c r="AB90" s="4"/>
      <c r="AC90" s="4"/>
      <c r="AR90" s="4"/>
    </row>
    <row r="91" spans="1:44" ht="15" customHeight="1">
      <c r="A91" s="277"/>
      <c r="B91" s="289"/>
      <c r="C91" s="290"/>
      <c r="D91" s="288"/>
      <c r="E91" s="218"/>
      <c r="F91" s="219"/>
      <c r="G91" s="219"/>
      <c r="H91" s="219"/>
      <c r="I91" s="220"/>
      <c r="J91" s="218"/>
      <c r="K91" s="219"/>
      <c r="L91" s="219"/>
      <c r="M91" s="219"/>
      <c r="N91" s="220"/>
      <c r="O91" s="218"/>
      <c r="P91" s="220"/>
      <c r="Q91" s="218"/>
      <c r="R91" s="219"/>
      <c r="S91" s="247"/>
      <c r="T91" s="219"/>
      <c r="U91" s="219"/>
      <c r="V91" s="246"/>
      <c r="W91" s="220"/>
      <c r="X91" s="4"/>
      <c r="Y91" s="4"/>
      <c r="Z91" s="4"/>
      <c r="AA91" s="4"/>
      <c r="AB91" s="4"/>
      <c r="AC91" s="4"/>
      <c r="AR91" s="4"/>
    </row>
    <row r="92" spans="1:44" ht="15" customHeight="1">
      <c r="A92" s="277"/>
      <c r="B92" s="289"/>
      <c r="C92" s="290"/>
      <c r="D92" s="288"/>
      <c r="E92" s="218"/>
      <c r="F92" s="219"/>
      <c r="G92" s="219"/>
      <c r="H92" s="219"/>
      <c r="I92" s="220"/>
      <c r="J92" s="218"/>
      <c r="K92" s="219"/>
      <c r="L92" s="219"/>
      <c r="M92" s="219"/>
      <c r="N92" s="220"/>
      <c r="O92" s="218"/>
      <c r="P92" s="220"/>
      <c r="Q92" s="218"/>
      <c r="R92" s="219"/>
      <c r="S92" s="247"/>
      <c r="T92" s="219"/>
      <c r="U92" s="219"/>
      <c r="V92" s="246"/>
      <c r="W92" s="220"/>
      <c r="X92" s="4"/>
      <c r="Y92" s="4"/>
      <c r="Z92" s="4"/>
      <c r="AA92" s="4"/>
      <c r="AB92" s="4"/>
      <c r="AC92" s="4"/>
      <c r="AR92" s="4"/>
    </row>
    <row r="93" spans="1:44" ht="15" customHeight="1">
      <c r="A93" s="277"/>
      <c r="B93" s="289"/>
      <c r="C93" s="290"/>
      <c r="D93" s="288"/>
      <c r="E93" s="218"/>
      <c r="F93" s="219"/>
      <c r="G93" s="219"/>
      <c r="H93" s="219"/>
      <c r="I93" s="220"/>
      <c r="J93" s="218"/>
      <c r="K93" s="219"/>
      <c r="L93" s="219"/>
      <c r="M93" s="219"/>
      <c r="N93" s="220"/>
      <c r="O93" s="218"/>
      <c r="P93" s="220"/>
      <c r="Q93" s="218"/>
      <c r="R93" s="219"/>
      <c r="S93" s="247"/>
      <c r="T93" s="219"/>
      <c r="U93" s="219"/>
      <c r="V93" s="246"/>
      <c r="W93" s="220"/>
      <c r="X93" s="4"/>
      <c r="Y93" s="4"/>
      <c r="Z93" s="4"/>
      <c r="AA93" s="4"/>
      <c r="AB93" s="4"/>
      <c r="AC93" s="4"/>
      <c r="AR93" s="4"/>
    </row>
    <row r="94" spans="1:44" ht="15" customHeight="1">
      <c r="A94" s="277"/>
      <c r="B94" s="289"/>
      <c r="C94" s="290"/>
      <c r="D94" s="288"/>
      <c r="E94" s="218"/>
      <c r="F94" s="219"/>
      <c r="G94" s="219"/>
      <c r="H94" s="219"/>
      <c r="I94" s="220"/>
      <c r="J94" s="218"/>
      <c r="K94" s="219"/>
      <c r="L94" s="219"/>
      <c r="M94" s="219"/>
      <c r="N94" s="220"/>
      <c r="O94" s="218"/>
      <c r="P94" s="220"/>
      <c r="Q94" s="218"/>
      <c r="R94" s="219"/>
      <c r="S94" s="247"/>
      <c r="T94" s="219"/>
      <c r="U94" s="219"/>
      <c r="V94" s="246"/>
      <c r="W94" s="220"/>
      <c r="X94" s="4"/>
      <c r="Y94" s="4"/>
      <c r="Z94" s="4"/>
      <c r="AA94" s="4"/>
      <c r="AB94" s="4"/>
      <c r="AC94" s="4"/>
      <c r="AR94" s="4"/>
    </row>
    <row r="95" spans="1:44" ht="15" customHeight="1">
      <c r="A95" s="277"/>
      <c r="B95" s="289"/>
      <c r="C95" s="290"/>
      <c r="D95" s="288"/>
      <c r="E95" s="218"/>
      <c r="F95" s="219"/>
      <c r="G95" s="219"/>
      <c r="H95" s="219"/>
      <c r="I95" s="220"/>
      <c r="J95" s="218"/>
      <c r="K95" s="219"/>
      <c r="L95" s="219"/>
      <c r="M95" s="219"/>
      <c r="N95" s="220"/>
      <c r="O95" s="218"/>
      <c r="P95" s="220"/>
      <c r="Q95" s="218"/>
      <c r="R95" s="219"/>
      <c r="S95" s="247"/>
      <c r="T95" s="219"/>
      <c r="U95" s="219"/>
      <c r="V95" s="246"/>
      <c r="W95" s="220"/>
      <c r="X95" s="4"/>
      <c r="Y95" s="4"/>
      <c r="Z95" s="4"/>
      <c r="AA95" s="4"/>
      <c r="AB95" s="4"/>
      <c r="AC95" s="4"/>
      <c r="AR95" s="4"/>
    </row>
    <row r="96" spans="1:44" ht="15" customHeight="1">
      <c r="A96" s="292"/>
      <c r="B96" s="289"/>
      <c r="C96" s="290"/>
      <c r="D96" s="288"/>
      <c r="E96" s="218"/>
      <c r="F96" s="219"/>
      <c r="G96" s="219"/>
      <c r="H96" s="219"/>
      <c r="I96" s="220"/>
      <c r="J96" s="218"/>
      <c r="K96" s="219"/>
      <c r="L96" s="219"/>
      <c r="M96" s="219"/>
      <c r="N96" s="220"/>
      <c r="O96" s="218"/>
      <c r="P96" s="220"/>
      <c r="Q96" s="218"/>
      <c r="R96" s="219"/>
      <c r="S96" s="247"/>
      <c r="T96" s="219"/>
      <c r="U96" s="219"/>
      <c r="V96" s="246"/>
      <c r="W96" s="220"/>
      <c r="X96" s="4"/>
      <c r="Y96" s="4"/>
      <c r="Z96" s="4"/>
      <c r="AA96" s="4"/>
      <c r="AB96" s="4"/>
      <c r="AC96" s="4"/>
      <c r="AR96" s="4"/>
    </row>
    <row r="97" spans="1:46" ht="15" customHeight="1">
      <c r="A97" s="292"/>
      <c r="B97" s="289"/>
      <c r="C97" s="290"/>
      <c r="D97" s="288"/>
      <c r="E97" s="218"/>
      <c r="F97" s="219"/>
      <c r="G97" s="219"/>
      <c r="H97" s="219"/>
      <c r="I97" s="220"/>
      <c r="J97" s="218"/>
      <c r="K97" s="219"/>
      <c r="L97" s="219"/>
      <c r="M97" s="219"/>
      <c r="N97" s="220"/>
      <c r="O97" s="218"/>
      <c r="P97" s="220"/>
      <c r="Q97" s="218"/>
      <c r="R97" s="219"/>
      <c r="S97" s="247"/>
      <c r="T97" s="219"/>
      <c r="U97" s="219"/>
      <c r="V97" s="246"/>
      <c r="W97" s="220"/>
      <c r="X97" s="4"/>
      <c r="Y97" s="4"/>
      <c r="Z97" s="4"/>
      <c r="AA97" s="4"/>
      <c r="AB97" s="4"/>
      <c r="AC97" s="4"/>
      <c r="AR97" s="4"/>
    </row>
    <row r="98" spans="1:46" ht="15" customHeight="1">
      <c r="A98" s="292"/>
      <c r="B98" s="289"/>
      <c r="C98" s="290"/>
      <c r="D98" s="288"/>
      <c r="E98" s="218"/>
      <c r="F98" s="219"/>
      <c r="G98" s="219"/>
      <c r="H98" s="219"/>
      <c r="I98" s="220"/>
      <c r="J98" s="218"/>
      <c r="K98" s="219"/>
      <c r="L98" s="219"/>
      <c r="M98" s="219"/>
      <c r="N98" s="220"/>
      <c r="O98" s="218"/>
      <c r="P98" s="220"/>
      <c r="Q98" s="218"/>
      <c r="R98" s="219"/>
      <c r="S98" s="247"/>
      <c r="T98" s="219"/>
      <c r="U98" s="219"/>
      <c r="V98" s="246"/>
      <c r="W98" s="220"/>
      <c r="X98" s="4"/>
      <c r="Y98" s="4"/>
      <c r="Z98" s="4"/>
      <c r="AA98" s="4"/>
      <c r="AB98" s="4"/>
      <c r="AC98" s="4"/>
      <c r="AR98" s="4"/>
    </row>
    <row r="99" spans="1:46" ht="15" customHeight="1">
      <c r="A99" s="292"/>
      <c r="B99" s="289"/>
      <c r="C99" s="290"/>
      <c r="D99" s="288"/>
      <c r="E99" s="218"/>
      <c r="F99" s="219"/>
      <c r="G99" s="219"/>
      <c r="H99" s="219"/>
      <c r="I99" s="220"/>
      <c r="J99" s="218"/>
      <c r="K99" s="219"/>
      <c r="L99" s="219"/>
      <c r="M99" s="219"/>
      <c r="N99" s="220"/>
      <c r="O99" s="218"/>
      <c r="P99" s="220"/>
      <c r="Q99" s="218"/>
      <c r="R99" s="219"/>
      <c r="S99" s="247"/>
      <c r="T99" s="219"/>
      <c r="U99" s="219"/>
      <c r="V99" s="246"/>
      <c r="W99" s="220"/>
      <c r="X99" s="4"/>
      <c r="Y99" s="4"/>
      <c r="Z99" s="4"/>
      <c r="AA99" s="4"/>
      <c r="AB99" s="4"/>
      <c r="AC99" s="4"/>
      <c r="AR99" s="4"/>
    </row>
    <row r="100" spans="1:46" ht="15" customHeight="1">
      <c r="A100" s="292"/>
      <c r="B100" s="289"/>
      <c r="C100" s="290"/>
      <c r="D100" s="288"/>
      <c r="E100" s="218"/>
      <c r="F100" s="219"/>
      <c r="G100" s="219"/>
      <c r="H100" s="219"/>
      <c r="I100" s="220"/>
      <c r="J100" s="218"/>
      <c r="K100" s="219"/>
      <c r="L100" s="219"/>
      <c r="M100" s="219"/>
      <c r="N100" s="220"/>
      <c r="O100" s="218"/>
      <c r="P100" s="220"/>
      <c r="Q100" s="218"/>
      <c r="R100" s="219"/>
      <c r="S100" s="247"/>
      <c r="T100" s="219"/>
      <c r="U100" s="219"/>
      <c r="V100" s="246"/>
      <c r="W100" s="220"/>
      <c r="X100" s="4"/>
      <c r="Y100" s="4"/>
      <c r="Z100" s="4"/>
      <c r="AA100" s="4"/>
      <c r="AB100" s="4"/>
      <c r="AC100" s="4"/>
      <c r="AR100" s="4"/>
    </row>
    <row r="101" spans="1:46" ht="15" customHeight="1">
      <c r="A101" s="292"/>
      <c r="B101" s="289"/>
      <c r="C101" s="290"/>
      <c r="D101" s="288"/>
      <c r="E101" s="218"/>
      <c r="F101" s="219"/>
      <c r="G101" s="219"/>
      <c r="H101" s="219"/>
      <c r="I101" s="220"/>
      <c r="J101" s="218"/>
      <c r="K101" s="219"/>
      <c r="L101" s="219"/>
      <c r="M101" s="219"/>
      <c r="N101" s="220"/>
      <c r="O101" s="218"/>
      <c r="P101" s="220"/>
      <c r="Q101" s="218"/>
      <c r="R101" s="219"/>
      <c r="S101" s="247"/>
      <c r="T101" s="219"/>
      <c r="U101" s="219"/>
      <c r="V101" s="246"/>
      <c r="W101" s="220"/>
      <c r="X101" s="4"/>
      <c r="Y101" s="4"/>
      <c r="Z101" s="4"/>
      <c r="AA101" s="4"/>
      <c r="AB101" s="4"/>
      <c r="AC101" s="4"/>
      <c r="AR101" s="4"/>
    </row>
    <row r="102" spans="1:46" ht="15" customHeight="1">
      <c r="A102" s="277"/>
      <c r="B102" s="284"/>
      <c r="C102" s="285"/>
      <c r="D102" s="286"/>
      <c r="E102" s="245"/>
      <c r="F102" s="243"/>
      <c r="G102" s="243"/>
      <c r="H102" s="243"/>
      <c r="I102" s="287"/>
      <c r="J102" s="245"/>
      <c r="K102" s="243"/>
      <c r="L102" s="243"/>
      <c r="M102" s="243"/>
      <c r="N102" s="287"/>
      <c r="O102" s="245"/>
      <c r="P102" s="287"/>
      <c r="Q102" s="218"/>
      <c r="R102" s="219"/>
      <c r="S102" s="247"/>
      <c r="T102" s="219"/>
      <c r="U102" s="219"/>
      <c r="V102" s="246"/>
      <c r="W102" s="220"/>
      <c r="X102" s="4"/>
      <c r="Y102" s="4"/>
      <c r="Z102" s="4"/>
      <c r="AA102" s="4"/>
      <c r="AT102" s="4"/>
    </row>
    <row r="103" spans="1:46" ht="15" customHeight="1">
      <c r="A103" s="277"/>
      <c r="B103" s="284"/>
      <c r="C103" s="285"/>
      <c r="D103" s="286"/>
      <c r="E103" s="245"/>
      <c r="F103" s="243"/>
      <c r="G103" s="243"/>
      <c r="H103" s="243"/>
      <c r="I103" s="287"/>
      <c r="J103" s="245"/>
      <c r="K103" s="243"/>
      <c r="L103" s="243"/>
      <c r="M103" s="243"/>
      <c r="N103" s="287"/>
      <c r="O103" s="245"/>
      <c r="P103" s="287"/>
      <c r="Q103" s="218"/>
      <c r="R103" s="219"/>
      <c r="S103" s="247"/>
      <c r="T103" s="219"/>
      <c r="U103" s="219"/>
      <c r="V103" s="246"/>
      <c r="W103" s="220"/>
      <c r="X103" s="4"/>
      <c r="Y103" s="4"/>
      <c r="Z103" s="4"/>
      <c r="AA103" s="4"/>
      <c r="AT103" s="4"/>
    </row>
    <row r="104" spans="1:46" ht="15" customHeight="1">
      <c r="A104" s="277"/>
      <c r="B104" s="284"/>
      <c r="C104" s="285"/>
      <c r="D104" s="286"/>
      <c r="E104" s="245"/>
      <c r="F104" s="243"/>
      <c r="G104" s="243"/>
      <c r="H104" s="243"/>
      <c r="I104" s="287"/>
      <c r="J104" s="245"/>
      <c r="K104" s="243"/>
      <c r="L104" s="243"/>
      <c r="M104" s="243"/>
      <c r="N104" s="287"/>
      <c r="O104" s="245"/>
      <c r="P104" s="287"/>
      <c r="Q104" s="218"/>
      <c r="R104" s="219"/>
      <c r="S104" s="247"/>
      <c r="T104" s="219"/>
      <c r="U104" s="219"/>
      <c r="V104" s="246"/>
      <c r="W104" s="220"/>
      <c r="X104" s="4"/>
      <c r="Y104" s="4"/>
      <c r="Z104" s="4"/>
      <c r="AA104" s="4"/>
      <c r="AT104" s="4"/>
    </row>
    <row r="105" spans="1:46" ht="15" customHeight="1">
      <c r="A105" s="277"/>
      <c r="B105" s="284"/>
      <c r="C105" s="285"/>
      <c r="D105" s="286"/>
      <c r="E105" s="245"/>
      <c r="F105" s="243"/>
      <c r="G105" s="243"/>
      <c r="H105" s="243"/>
      <c r="I105" s="287"/>
      <c r="J105" s="245"/>
      <c r="K105" s="243"/>
      <c r="L105" s="243"/>
      <c r="M105" s="243"/>
      <c r="N105" s="287"/>
      <c r="O105" s="245"/>
      <c r="P105" s="287"/>
      <c r="Q105" s="218"/>
      <c r="R105" s="219"/>
      <c r="S105" s="247"/>
      <c r="T105" s="219"/>
      <c r="U105" s="219"/>
      <c r="V105" s="246"/>
      <c r="W105" s="220"/>
      <c r="X105" s="4"/>
      <c r="Y105" s="4"/>
      <c r="Z105" s="4"/>
      <c r="AA105" s="4"/>
      <c r="AT105" s="4"/>
    </row>
    <row r="106" spans="1:46" ht="15" customHeight="1">
      <c r="A106" s="277"/>
      <c r="B106" s="284"/>
      <c r="C106" s="285"/>
      <c r="D106" s="286"/>
      <c r="E106" s="245"/>
      <c r="F106" s="243"/>
      <c r="G106" s="243"/>
      <c r="H106" s="243"/>
      <c r="I106" s="287"/>
      <c r="J106" s="245"/>
      <c r="K106" s="243"/>
      <c r="L106" s="243"/>
      <c r="M106" s="243"/>
      <c r="N106" s="287"/>
      <c r="O106" s="245"/>
      <c r="P106" s="287"/>
      <c r="Q106" s="218"/>
      <c r="R106" s="219"/>
      <c r="S106" s="247"/>
      <c r="T106" s="219"/>
      <c r="U106" s="219"/>
      <c r="V106" s="246"/>
      <c r="W106" s="220"/>
      <c r="X106" s="4"/>
      <c r="Y106" s="4"/>
      <c r="Z106" s="4"/>
      <c r="AA106" s="4"/>
      <c r="AT106" s="4"/>
    </row>
    <row r="107" spans="1:46" ht="15" customHeight="1">
      <c r="A107" s="277"/>
      <c r="B107" s="284"/>
      <c r="C107" s="285"/>
      <c r="D107" s="286"/>
      <c r="E107" s="245"/>
      <c r="F107" s="243"/>
      <c r="G107" s="243"/>
      <c r="H107" s="243"/>
      <c r="I107" s="287"/>
      <c r="J107" s="245"/>
      <c r="K107" s="243"/>
      <c r="L107" s="243"/>
      <c r="M107" s="243"/>
      <c r="N107" s="287"/>
      <c r="O107" s="245"/>
      <c r="P107" s="287"/>
      <c r="Q107" s="218"/>
      <c r="R107" s="219"/>
      <c r="S107" s="247"/>
      <c r="T107" s="219"/>
      <c r="U107" s="219"/>
      <c r="V107" s="246"/>
      <c r="W107" s="220"/>
      <c r="X107" s="4"/>
      <c r="Y107" s="4"/>
      <c r="Z107" s="4"/>
      <c r="AA107" s="4"/>
      <c r="AT107" s="4"/>
    </row>
    <row r="108" spans="1:46" ht="15" customHeight="1">
      <c r="A108" s="277"/>
      <c r="B108" s="284"/>
      <c r="C108" s="285"/>
      <c r="D108" s="288"/>
      <c r="E108" s="218"/>
      <c r="F108" s="219"/>
      <c r="G108" s="219"/>
      <c r="H108" s="219"/>
      <c r="I108" s="220"/>
      <c r="J108" s="218"/>
      <c r="K108" s="219"/>
      <c r="L108" s="219"/>
      <c r="M108" s="219"/>
      <c r="N108" s="220"/>
      <c r="O108" s="218"/>
      <c r="P108" s="220"/>
      <c r="Q108" s="218"/>
      <c r="R108" s="219"/>
      <c r="S108" s="247"/>
      <c r="T108" s="219"/>
      <c r="U108" s="219"/>
      <c r="V108" s="246"/>
      <c r="W108" s="220"/>
      <c r="X108" s="4"/>
      <c r="Y108" s="4"/>
      <c r="Z108" s="4"/>
      <c r="AA108" s="4"/>
      <c r="AT108" s="4"/>
    </row>
    <row r="109" spans="1:46" ht="15" customHeight="1">
      <c r="A109" s="277"/>
      <c r="B109" s="284"/>
      <c r="C109" s="285"/>
      <c r="D109" s="288"/>
      <c r="E109" s="218"/>
      <c r="F109" s="219"/>
      <c r="G109" s="219"/>
      <c r="H109" s="219"/>
      <c r="I109" s="220"/>
      <c r="J109" s="218"/>
      <c r="K109" s="219"/>
      <c r="L109" s="219"/>
      <c r="M109" s="219"/>
      <c r="N109" s="220"/>
      <c r="O109" s="218"/>
      <c r="P109" s="220"/>
      <c r="Q109" s="218"/>
      <c r="R109" s="219"/>
      <c r="S109" s="247"/>
      <c r="T109" s="219"/>
      <c r="U109" s="219"/>
      <c r="V109" s="246"/>
      <c r="W109" s="220"/>
      <c r="X109" s="4"/>
      <c r="Y109" s="4"/>
      <c r="Z109" s="4"/>
      <c r="AA109" s="4"/>
      <c r="AT109" s="4"/>
    </row>
    <row r="110" spans="1:46" ht="15" customHeight="1">
      <c r="A110" s="277"/>
      <c r="B110" s="284"/>
      <c r="C110" s="285"/>
      <c r="D110" s="288"/>
      <c r="E110" s="218"/>
      <c r="F110" s="219"/>
      <c r="G110" s="219"/>
      <c r="H110" s="219"/>
      <c r="I110" s="220"/>
      <c r="J110" s="218"/>
      <c r="K110" s="219"/>
      <c r="L110" s="219"/>
      <c r="M110" s="219"/>
      <c r="N110" s="220"/>
      <c r="O110" s="218"/>
      <c r="P110" s="220"/>
      <c r="Q110" s="218"/>
      <c r="R110" s="219"/>
      <c r="S110" s="247"/>
      <c r="T110" s="219"/>
      <c r="U110" s="219"/>
      <c r="V110" s="246"/>
      <c r="W110" s="220"/>
      <c r="X110" s="4"/>
      <c r="Y110" s="4"/>
      <c r="Z110" s="4"/>
      <c r="AA110" s="4"/>
      <c r="AB110" s="4"/>
      <c r="AC110" s="4"/>
      <c r="AR110" s="4"/>
    </row>
    <row r="111" spans="1:46" ht="15" customHeight="1">
      <c r="A111" s="277"/>
      <c r="B111" s="284"/>
      <c r="C111" s="285"/>
      <c r="D111" s="288"/>
      <c r="E111" s="218"/>
      <c r="F111" s="219"/>
      <c r="G111" s="219"/>
      <c r="H111" s="219"/>
      <c r="I111" s="220"/>
      <c r="J111" s="218"/>
      <c r="K111" s="219"/>
      <c r="L111" s="219"/>
      <c r="M111" s="219"/>
      <c r="N111" s="220"/>
      <c r="O111" s="218"/>
      <c r="P111" s="220"/>
      <c r="Q111" s="218"/>
      <c r="R111" s="219"/>
      <c r="S111" s="247"/>
      <c r="T111" s="219"/>
      <c r="U111" s="219"/>
      <c r="V111" s="246"/>
      <c r="W111" s="220"/>
      <c r="X111" s="4"/>
      <c r="Y111" s="4"/>
      <c r="Z111" s="4"/>
      <c r="AA111" s="4"/>
      <c r="AB111" s="4"/>
      <c r="AC111" s="4"/>
      <c r="AR111" s="4"/>
    </row>
    <row r="112" spans="1:46" ht="15" customHeight="1">
      <c r="A112" s="277"/>
      <c r="B112" s="284"/>
      <c r="C112" s="285"/>
      <c r="D112" s="288"/>
      <c r="E112" s="218"/>
      <c r="F112" s="219"/>
      <c r="G112" s="219"/>
      <c r="H112" s="219"/>
      <c r="I112" s="220"/>
      <c r="J112" s="218"/>
      <c r="K112" s="219"/>
      <c r="L112" s="219"/>
      <c r="M112" s="219"/>
      <c r="N112" s="220"/>
      <c r="O112" s="218"/>
      <c r="P112" s="220"/>
      <c r="Q112" s="218"/>
      <c r="R112" s="219"/>
      <c r="S112" s="247"/>
      <c r="T112" s="219"/>
      <c r="U112" s="219"/>
      <c r="V112" s="246"/>
      <c r="W112" s="220"/>
      <c r="X112" s="4"/>
      <c r="Y112" s="4"/>
      <c r="Z112" s="4"/>
      <c r="AA112" s="4"/>
      <c r="AB112" s="4"/>
      <c r="AC112" s="4"/>
      <c r="AR112" s="4"/>
    </row>
    <row r="113" spans="1:44" ht="15" customHeight="1">
      <c r="A113" s="277"/>
      <c r="B113" s="284"/>
      <c r="C113" s="285"/>
      <c r="D113" s="288"/>
      <c r="E113" s="218"/>
      <c r="F113" s="219"/>
      <c r="G113" s="219"/>
      <c r="H113" s="219"/>
      <c r="I113" s="220"/>
      <c r="J113" s="218"/>
      <c r="K113" s="219"/>
      <c r="L113" s="219"/>
      <c r="M113" s="219"/>
      <c r="N113" s="220"/>
      <c r="O113" s="218"/>
      <c r="P113" s="220"/>
      <c r="Q113" s="218"/>
      <c r="R113" s="219"/>
      <c r="S113" s="247"/>
      <c r="T113" s="219"/>
      <c r="U113" s="219"/>
      <c r="V113" s="246"/>
      <c r="W113" s="220"/>
      <c r="X113" s="4"/>
      <c r="Y113" s="4"/>
      <c r="Z113" s="4"/>
      <c r="AA113" s="4"/>
      <c r="AB113" s="4"/>
      <c r="AC113" s="4"/>
      <c r="AR113" s="4"/>
    </row>
    <row r="114" spans="1:44" ht="15" customHeight="1">
      <c r="A114" s="277"/>
      <c r="B114" s="284"/>
      <c r="C114" s="285"/>
      <c r="D114" s="288"/>
      <c r="E114" s="218"/>
      <c r="F114" s="219"/>
      <c r="G114" s="219"/>
      <c r="H114" s="219"/>
      <c r="I114" s="220"/>
      <c r="J114" s="218"/>
      <c r="K114" s="219"/>
      <c r="L114" s="219"/>
      <c r="M114" s="219"/>
      <c r="N114" s="220"/>
      <c r="O114" s="218"/>
      <c r="P114" s="220"/>
      <c r="Q114" s="218"/>
      <c r="R114" s="219"/>
      <c r="S114" s="247"/>
      <c r="T114" s="219"/>
      <c r="U114" s="219"/>
      <c r="V114" s="246"/>
      <c r="W114" s="220"/>
      <c r="X114" s="4"/>
      <c r="Y114" s="4"/>
      <c r="Z114" s="4"/>
      <c r="AA114" s="4"/>
      <c r="AB114" s="4"/>
      <c r="AC114" s="4"/>
      <c r="AR114" s="4"/>
    </row>
    <row r="115" spans="1:44" ht="15" customHeight="1">
      <c r="A115" s="277"/>
      <c r="B115" s="284"/>
      <c r="C115" s="285"/>
      <c r="D115" s="288"/>
      <c r="E115" s="218"/>
      <c r="F115" s="219"/>
      <c r="G115" s="219"/>
      <c r="H115" s="219"/>
      <c r="I115" s="220"/>
      <c r="J115" s="218"/>
      <c r="K115" s="219"/>
      <c r="L115" s="219"/>
      <c r="M115" s="219"/>
      <c r="N115" s="220"/>
      <c r="O115" s="218"/>
      <c r="P115" s="220"/>
      <c r="Q115" s="218"/>
      <c r="R115" s="219"/>
      <c r="S115" s="247"/>
      <c r="T115" s="219"/>
      <c r="U115" s="219"/>
      <c r="V115" s="246"/>
      <c r="W115" s="220"/>
      <c r="X115" s="4"/>
      <c r="Y115" s="4"/>
      <c r="Z115" s="4"/>
      <c r="AA115" s="4"/>
      <c r="AB115" s="4"/>
      <c r="AC115" s="4"/>
      <c r="AR115" s="4"/>
    </row>
    <row r="116" spans="1:44" ht="15" customHeight="1">
      <c r="A116" s="277"/>
      <c r="B116" s="284"/>
      <c r="C116" s="285"/>
      <c r="D116" s="288"/>
      <c r="E116" s="218"/>
      <c r="F116" s="219"/>
      <c r="G116" s="219"/>
      <c r="H116" s="219"/>
      <c r="I116" s="220"/>
      <c r="J116" s="218"/>
      <c r="K116" s="219"/>
      <c r="L116" s="219"/>
      <c r="M116" s="219"/>
      <c r="N116" s="220"/>
      <c r="O116" s="218"/>
      <c r="P116" s="220"/>
      <c r="Q116" s="218"/>
      <c r="R116" s="219"/>
      <c r="S116" s="247"/>
      <c r="T116" s="219"/>
      <c r="U116" s="219"/>
      <c r="V116" s="246"/>
      <c r="W116" s="220"/>
      <c r="X116" s="4"/>
      <c r="Y116" s="4"/>
      <c r="Z116" s="4"/>
      <c r="AA116" s="4"/>
      <c r="AB116" s="4"/>
      <c r="AC116" s="4"/>
      <c r="AR116" s="4"/>
    </row>
    <row r="117" spans="1:44" ht="15" customHeight="1">
      <c r="A117" s="277"/>
      <c r="B117" s="284"/>
      <c r="C117" s="285"/>
      <c r="D117" s="288"/>
      <c r="E117" s="218"/>
      <c r="F117" s="219"/>
      <c r="G117" s="219"/>
      <c r="H117" s="219"/>
      <c r="I117" s="220"/>
      <c r="J117" s="218"/>
      <c r="K117" s="219"/>
      <c r="L117" s="219"/>
      <c r="M117" s="219"/>
      <c r="N117" s="220"/>
      <c r="O117" s="218"/>
      <c r="P117" s="220"/>
      <c r="Q117" s="218"/>
      <c r="R117" s="219"/>
      <c r="S117" s="247"/>
      <c r="T117" s="219"/>
      <c r="U117" s="219"/>
      <c r="V117" s="246"/>
      <c r="W117" s="220"/>
      <c r="X117" s="4"/>
      <c r="Y117" s="4"/>
      <c r="Z117" s="4"/>
      <c r="AA117" s="4"/>
      <c r="AB117" s="4"/>
      <c r="AC117" s="4"/>
      <c r="AR117" s="4"/>
    </row>
    <row r="118" spans="1:44" ht="15" customHeight="1">
      <c r="A118" s="277"/>
      <c r="B118" s="284"/>
      <c r="C118" s="285"/>
      <c r="D118" s="288"/>
      <c r="E118" s="218"/>
      <c r="F118" s="219"/>
      <c r="G118" s="219"/>
      <c r="H118" s="219"/>
      <c r="I118" s="220"/>
      <c r="J118" s="218"/>
      <c r="K118" s="219"/>
      <c r="L118" s="219"/>
      <c r="M118" s="219"/>
      <c r="N118" s="220"/>
      <c r="O118" s="218"/>
      <c r="P118" s="220"/>
      <c r="Q118" s="218"/>
      <c r="R118" s="219"/>
      <c r="S118" s="247"/>
      <c r="T118" s="219"/>
      <c r="U118" s="219"/>
      <c r="V118" s="246"/>
      <c r="W118" s="220"/>
      <c r="X118" s="4"/>
      <c r="Y118" s="4"/>
      <c r="Z118" s="4"/>
      <c r="AA118" s="4"/>
      <c r="AB118" s="4"/>
      <c r="AC118" s="4"/>
      <c r="AR118" s="4"/>
    </row>
    <row r="119" spans="1:44" ht="15" customHeight="1">
      <c r="A119" s="277"/>
      <c r="B119" s="284"/>
      <c r="C119" s="285"/>
      <c r="D119" s="288"/>
      <c r="E119" s="218"/>
      <c r="F119" s="219"/>
      <c r="G119" s="219"/>
      <c r="H119" s="219"/>
      <c r="I119" s="220"/>
      <c r="J119" s="218"/>
      <c r="K119" s="219"/>
      <c r="L119" s="219"/>
      <c r="M119" s="219"/>
      <c r="N119" s="220"/>
      <c r="O119" s="218"/>
      <c r="P119" s="220"/>
      <c r="Q119" s="218"/>
      <c r="R119" s="219"/>
      <c r="S119" s="247"/>
      <c r="T119" s="219"/>
      <c r="U119" s="219"/>
      <c r="V119" s="246"/>
      <c r="W119" s="220"/>
      <c r="X119" s="4"/>
      <c r="Y119" s="4"/>
      <c r="Z119" s="4"/>
      <c r="AA119" s="4"/>
      <c r="AB119" s="4"/>
      <c r="AC119" s="4"/>
      <c r="AR119" s="4"/>
    </row>
    <row r="120" spans="1:44" ht="15" customHeight="1">
      <c r="A120" s="277"/>
      <c r="B120" s="284"/>
      <c r="C120" s="285"/>
      <c r="D120" s="288"/>
      <c r="E120" s="218"/>
      <c r="F120" s="219"/>
      <c r="G120" s="219"/>
      <c r="H120" s="219"/>
      <c r="I120" s="220"/>
      <c r="J120" s="218"/>
      <c r="K120" s="219"/>
      <c r="L120" s="219"/>
      <c r="M120" s="219"/>
      <c r="N120" s="220"/>
      <c r="O120" s="218"/>
      <c r="P120" s="220"/>
      <c r="Q120" s="218"/>
      <c r="R120" s="219"/>
      <c r="S120" s="247"/>
      <c r="T120" s="219"/>
      <c r="U120" s="219"/>
      <c r="V120" s="246"/>
      <c r="W120" s="220"/>
      <c r="X120" s="4"/>
      <c r="Y120" s="4"/>
      <c r="Z120" s="4"/>
      <c r="AA120" s="4"/>
      <c r="AB120" s="4"/>
      <c r="AC120" s="4"/>
      <c r="AR120" s="4"/>
    </row>
    <row r="121" spans="1:44" ht="15" customHeight="1">
      <c r="A121" s="277"/>
      <c r="B121" s="284"/>
      <c r="C121" s="285"/>
      <c r="D121" s="288"/>
      <c r="E121" s="218"/>
      <c r="F121" s="219"/>
      <c r="G121" s="219"/>
      <c r="H121" s="219"/>
      <c r="I121" s="220"/>
      <c r="J121" s="218"/>
      <c r="K121" s="219"/>
      <c r="L121" s="219"/>
      <c r="M121" s="219"/>
      <c r="N121" s="220"/>
      <c r="O121" s="218"/>
      <c r="P121" s="220"/>
      <c r="Q121" s="218"/>
      <c r="R121" s="219"/>
      <c r="S121" s="247"/>
      <c r="T121" s="219"/>
      <c r="U121" s="219"/>
      <c r="V121" s="246"/>
      <c r="W121" s="220"/>
      <c r="X121" s="4"/>
      <c r="Y121" s="4"/>
      <c r="Z121" s="4"/>
      <c r="AA121" s="4"/>
      <c r="AB121" s="4"/>
      <c r="AC121" s="4"/>
      <c r="AR121" s="4"/>
    </row>
    <row r="122" spans="1:44" ht="15" customHeight="1">
      <c r="A122" s="277"/>
      <c r="B122" s="284"/>
      <c r="C122" s="285"/>
      <c r="D122" s="288"/>
      <c r="E122" s="218"/>
      <c r="F122" s="219"/>
      <c r="G122" s="219"/>
      <c r="H122" s="219"/>
      <c r="I122" s="220"/>
      <c r="J122" s="218"/>
      <c r="K122" s="219"/>
      <c r="L122" s="219"/>
      <c r="M122" s="219"/>
      <c r="N122" s="220"/>
      <c r="O122" s="218"/>
      <c r="P122" s="220"/>
      <c r="Q122" s="218"/>
      <c r="R122" s="219"/>
      <c r="S122" s="247"/>
      <c r="T122" s="219"/>
      <c r="U122" s="219"/>
      <c r="V122" s="246"/>
      <c r="W122" s="220"/>
      <c r="X122" s="4"/>
      <c r="Y122" s="4"/>
      <c r="Z122" s="4"/>
      <c r="AA122" s="4"/>
      <c r="AB122" s="4"/>
      <c r="AC122" s="4"/>
      <c r="AR122" s="4"/>
    </row>
    <row r="123" spans="1:44" ht="15" customHeight="1">
      <c r="A123" s="277"/>
      <c r="B123" s="284"/>
      <c r="C123" s="285"/>
      <c r="D123" s="288"/>
      <c r="E123" s="218"/>
      <c r="F123" s="219"/>
      <c r="G123" s="219"/>
      <c r="H123" s="219"/>
      <c r="I123" s="220"/>
      <c r="J123" s="218"/>
      <c r="K123" s="219"/>
      <c r="L123" s="219"/>
      <c r="M123" s="219"/>
      <c r="N123" s="220"/>
      <c r="O123" s="218"/>
      <c r="P123" s="220"/>
      <c r="Q123" s="218"/>
      <c r="R123" s="219"/>
      <c r="S123" s="247"/>
      <c r="T123" s="219"/>
      <c r="U123" s="219"/>
      <c r="V123" s="246"/>
      <c r="W123" s="220"/>
      <c r="X123" s="4"/>
      <c r="Y123" s="4"/>
      <c r="Z123" s="4"/>
      <c r="AA123" s="4"/>
      <c r="AB123" s="4"/>
      <c r="AC123" s="4"/>
      <c r="AR123" s="4"/>
    </row>
    <row r="124" spans="1:44" ht="15" customHeight="1">
      <c r="A124" s="277"/>
      <c r="B124" s="284"/>
      <c r="C124" s="285"/>
      <c r="D124" s="288"/>
      <c r="E124" s="218"/>
      <c r="F124" s="219"/>
      <c r="G124" s="219"/>
      <c r="H124" s="219"/>
      <c r="I124" s="220"/>
      <c r="J124" s="218"/>
      <c r="K124" s="219"/>
      <c r="L124" s="219"/>
      <c r="M124" s="219"/>
      <c r="N124" s="220"/>
      <c r="O124" s="218"/>
      <c r="P124" s="220"/>
      <c r="Q124" s="218"/>
      <c r="R124" s="219"/>
      <c r="S124" s="247"/>
      <c r="T124" s="219"/>
      <c r="U124" s="219"/>
      <c r="V124" s="246"/>
      <c r="W124" s="220"/>
      <c r="X124" s="4"/>
      <c r="Y124" s="4"/>
      <c r="Z124" s="4"/>
      <c r="AA124" s="4"/>
      <c r="AB124" s="4"/>
      <c r="AC124" s="4"/>
      <c r="AR124" s="4"/>
    </row>
    <row r="125" spans="1:44" ht="15" customHeight="1">
      <c r="A125" s="277"/>
      <c r="B125" s="284"/>
      <c r="C125" s="285"/>
      <c r="D125" s="288"/>
      <c r="E125" s="218"/>
      <c r="F125" s="219"/>
      <c r="G125" s="219"/>
      <c r="H125" s="219"/>
      <c r="I125" s="220"/>
      <c r="J125" s="218"/>
      <c r="K125" s="219"/>
      <c r="L125" s="219"/>
      <c r="M125" s="219"/>
      <c r="N125" s="220"/>
      <c r="O125" s="218"/>
      <c r="P125" s="220"/>
      <c r="Q125" s="218"/>
      <c r="R125" s="219"/>
      <c r="S125" s="247"/>
      <c r="T125" s="219"/>
      <c r="U125" s="219"/>
      <c r="V125" s="246"/>
      <c r="W125" s="220"/>
      <c r="X125" s="4"/>
      <c r="Y125" s="4"/>
      <c r="Z125" s="4"/>
      <c r="AA125" s="4"/>
      <c r="AB125" s="4"/>
      <c r="AC125" s="4"/>
      <c r="AR125" s="4"/>
    </row>
    <row r="126" spans="1:44" ht="15" customHeight="1">
      <c r="A126" s="277"/>
      <c r="B126" s="284"/>
      <c r="C126" s="285"/>
      <c r="D126" s="288"/>
      <c r="E126" s="218"/>
      <c r="F126" s="219"/>
      <c r="G126" s="219"/>
      <c r="H126" s="219"/>
      <c r="I126" s="220"/>
      <c r="J126" s="218"/>
      <c r="K126" s="219"/>
      <c r="L126" s="219"/>
      <c r="M126" s="219"/>
      <c r="N126" s="220"/>
      <c r="O126" s="218"/>
      <c r="P126" s="220"/>
      <c r="Q126" s="218"/>
      <c r="R126" s="219"/>
      <c r="S126" s="247"/>
      <c r="T126" s="219"/>
      <c r="U126" s="219"/>
      <c r="V126" s="246"/>
      <c r="W126" s="220"/>
      <c r="X126" s="4"/>
      <c r="Y126" s="4"/>
      <c r="Z126" s="4"/>
      <c r="AA126" s="4"/>
      <c r="AB126" s="4"/>
      <c r="AC126" s="4"/>
      <c r="AR126" s="4"/>
    </row>
    <row r="127" spans="1:44" ht="15" customHeight="1">
      <c r="A127" s="277"/>
      <c r="B127" s="284"/>
      <c r="C127" s="285"/>
      <c r="D127" s="288"/>
      <c r="E127" s="218"/>
      <c r="F127" s="219"/>
      <c r="G127" s="219"/>
      <c r="H127" s="219"/>
      <c r="I127" s="220"/>
      <c r="J127" s="218"/>
      <c r="K127" s="219"/>
      <c r="L127" s="219"/>
      <c r="M127" s="219"/>
      <c r="N127" s="220"/>
      <c r="O127" s="218"/>
      <c r="P127" s="220"/>
      <c r="Q127" s="218"/>
      <c r="R127" s="219"/>
      <c r="S127" s="247"/>
      <c r="T127" s="219"/>
      <c r="U127" s="219"/>
      <c r="V127" s="246"/>
      <c r="W127" s="220"/>
      <c r="X127" s="4"/>
      <c r="Y127" s="4"/>
      <c r="Z127" s="4"/>
      <c r="AA127" s="4"/>
      <c r="AB127" s="4"/>
      <c r="AC127" s="4"/>
      <c r="AR127" s="4"/>
    </row>
    <row r="128" spans="1:44" ht="15" customHeight="1">
      <c r="A128" s="277"/>
      <c r="B128" s="284"/>
      <c r="C128" s="285"/>
      <c r="D128" s="288"/>
      <c r="E128" s="218"/>
      <c r="F128" s="219"/>
      <c r="G128" s="219"/>
      <c r="H128" s="219"/>
      <c r="I128" s="220"/>
      <c r="J128" s="218"/>
      <c r="K128" s="219"/>
      <c r="L128" s="219"/>
      <c r="M128" s="219"/>
      <c r="N128" s="220"/>
      <c r="O128" s="218"/>
      <c r="P128" s="220"/>
      <c r="Q128" s="218"/>
      <c r="R128" s="219"/>
      <c r="S128" s="247"/>
      <c r="T128" s="219"/>
      <c r="U128" s="219"/>
      <c r="V128" s="246"/>
      <c r="W128" s="220"/>
      <c r="X128" s="4"/>
      <c r="Y128" s="4"/>
      <c r="Z128" s="4"/>
      <c r="AA128" s="4"/>
      <c r="AB128" s="4"/>
      <c r="AC128" s="4"/>
      <c r="AR128" s="4"/>
    </row>
    <row r="129" spans="1:46" ht="15" customHeight="1">
      <c r="A129" s="277"/>
      <c r="B129" s="284"/>
      <c r="C129" s="285"/>
      <c r="D129" s="288"/>
      <c r="E129" s="218"/>
      <c r="F129" s="219"/>
      <c r="G129" s="219"/>
      <c r="H129" s="219"/>
      <c r="I129" s="220"/>
      <c r="J129" s="218"/>
      <c r="K129" s="219"/>
      <c r="L129" s="219"/>
      <c r="M129" s="219"/>
      <c r="N129" s="220"/>
      <c r="O129" s="218"/>
      <c r="P129" s="220"/>
      <c r="Q129" s="218"/>
      <c r="R129" s="219"/>
      <c r="S129" s="247"/>
      <c r="T129" s="219"/>
      <c r="U129" s="219"/>
      <c r="V129" s="246"/>
      <c r="W129" s="220"/>
      <c r="X129" s="4"/>
      <c r="Y129" s="4"/>
      <c r="Z129" s="4"/>
      <c r="AA129" s="4"/>
      <c r="AB129" s="4"/>
      <c r="AC129" s="4"/>
      <c r="AR129" s="4"/>
    </row>
    <row r="130" spans="1:46" ht="15" customHeight="1">
      <c r="A130" s="277"/>
      <c r="B130" s="284"/>
      <c r="C130" s="285"/>
      <c r="D130" s="288"/>
      <c r="E130" s="218"/>
      <c r="F130" s="219"/>
      <c r="G130" s="219"/>
      <c r="H130" s="219"/>
      <c r="I130" s="220"/>
      <c r="J130" s="218"/>
      <c r="K130" s="219"/>
      <c r="L130" s="219"/>
      <c r="M130" s="219"/>
      <c r="N130" s="220"/>
      <c r="O130" s="218"/>
      <c r="P130" s="220"/>
      <c r="Q130" s="218"/>
      <c r="R130" s="219"/>
      <c r="S130" s="247"/>
      <c r="T130" s="219"/>
      <c r="U130" s="219"/>
      <c r="V130" s="246"/>
      <c r="W130" s="220"/>
      <c r="X130" s="4"/>
      <c r="Y130" s="4"/>
      <c r="Z130" s="4"/>
      <c r="AA130" s="4"/>
      <c r="AB130" s="4"/>
      <c r="AC130" s="4"/>
      <c r="AR130" s="4"/>
    </row>
    <row r="131" spans="1:46" ht="15" customHeight="1">
      <c r="A131" s="277"/>
      <c r="B131" s="284"/>
      <c r="C131" s="285"/>
      <c r="D131" s="288"/>
      <c r="E131" s="218"/>
      <c r="F131" s="219"/>
      <c r="G131" s="219"/>
      <c r="H131" s="219"/>
      <c r="I131" s="220"/>
      <c r="J131" s="218"/>
      <c r="K131" s="219"/>
      <c r="L131" s="219"/>
      <c r="M131" s="219"/>
      <c r="N131" s="220"/>
      <c r="O131" s="218"/>
      <c r="P131" s="220"/>
      <c r="Q131" s="218"/>
      <c r="R131" s="219"/>
      <c r="S131" s="247"/>
      <c r="T131" s="219"/>
      <c r="U131" s="219"/>
      <c r="V131" s="246"/>
      <c r="W131" s="220"/>
      <c r="X131" s="4"/>
      <c r="Y131" s="4"/>
      <c r="Z131" s="4"/>
      <c r="AA131" s="4"/>
      <c r="AB131" s="4"/>
      <c r="AC131" s="4"/>
      <c r="AR131" s="4"/>
    </row>
    <row r="132" spans="1:46" ht="15" customHeight="1">
      <c r="A132" s="277"/>
      <c r="B132" s="284"/>
      <c r="C132" s="285"/>
      <c r="D132" s="288"/>
      <c r="E132" s="218"/>
      <c r="F132" s="219"/>
      <c r="G132" s="219"/>
      <c r="H132" s="219"/>
      <c r="I132" s="220"/>
      <c r="J132" s="218"/>
      <c r="K132" s="219"/>
      <c r="L132" s="219"/>
      <c r="M132" s="219"/>
      <c r="N132" s="220"/>
      <c r="O132" s="218"/>
      <c r="P132" s="220"/>
      <c r="Q132" s="218"/>
      <c r="R132" s="219"/>
      <c r="S132" s="247"/>
      <c r="T132" s="219"/>
      <c r="U132" s="219"/>
      <c r="V132" s="246"/>
      <c r="W132" s="220"/>
      <c r="X132" s="4"/>
      <c r="Y132" s="4"/>
      <c r="Z132" s="4"/>
      <c r="AA132" s="4"/>
      <c r="AB132" s="4"/>
      <c r="AC132" s="4"/>
      <c r="AR132" s="4"/>
    </row>
    <row r="133" spans="1:46" ht="15" customHeight="1">
      <c r="A133" s="277"/>
      <c r="B133" s="284"/>
      <c r="C133" s="285"/>
      <c r="D133" s="286"/>
      <c r="E133" s="245"/>
      <c r="F133" s="243"/>
      <c r="G133" s="243"/>
      <c r="H133" s="243"/>
      <c r="I133" s="287"/>
      <c r="J133" s="245"/>
      <c r="K133" s="243"/>
      <c r="L133" s="243"/>
      <c r="M133" s="243"/>
      <c r="N133" s="287"/>
      <c r="O133" s="245"/>
      <c r="P133" s="287"/>
      <c r="Q133" s="218"/>
      <c r="R133" s="219"/>
      <c r="S133" s="247"/>
      <c r="T133" s="219"/>
      <c r="U133" s="219"/>
      <c r="V133" s="246"/>
      <c r="W133" s="220"/>
      <c r="X133" s="4"/>
      <c r="Y133" s="4"/>
      <c r="Z133" s="4"/>
      <c r="AA133" s="4"/>
      <c r="AT133" s="4"/>
    </row>
    <row r="134" spans="1:46" ht="15" customHeight="1">
      <c r="A134" s="277"/>
      <c r="B134" s="284"/>
      <c r="C134" s="285"/>
      <c r="D134" s="286"/>
      <c r="E134" s="245"/>
      <c r="F134" s="243"/>
      <c r="G134" s="243"/>
      <c r="H134" s="243"/>
      <c r="I134" s="287"/>
      <c r="J134" s="245"/>
      <c r="K134" s="243"/>
      <c r="L134" s="243"/>
      <c r="M134" s="243"/>
      <c r="N134" s="287"/>
      <c r="O134" s="245"/>
      <c r="P134" s="287"/>
      <c r="Q134" s="218"/>
      <c r="R134" s="219"/>
      <c r="S134" s="247"/>
      <c r="T134" s="219"/>
      <c r="U134" s="219"/>
      <c r="V134" s="246"/>
      <c r="W134" s="220"/>
      <c r="X134" s="4"/>
      <c r="Y134" s="4"/>
      <c r="Z134" s="4"/>
      <c r="AA134" s="4"/>
      <c r="AT134" s="4"/>
    </row>
    <row r="135" spans="1:46" ht="15" customHeight="1">
      <c r="A135" s="277"/>
      <c r="B135" s="284"/>
      <c r="C135" s="285"/>
      <c r="D135" s="286"/>
      <c r="E135" s="245"/>
      <c r="F135" s="243"/>
      <c r="G135" s="243"/>
      <c r="H135" s="243"/>
      <c r="I135" s="287"/>
      <c r="J135" s="245"/>
      <c r="K135" s="243"/>
      <c r="L135" s="243"/>
      <c r="M135" s="243"/>
      <c r="N135" s="287"/>
      <c r="O135" s="245"/>
      <c r="P135" s="287"/>
      <c r="Q135" s="218"/>
      <c r="R135" s="219"/>
      <c r="S135" s="247"/>
      <c r="T135" s="219"/>
      <c r="U135" s="219"/>
      <c r="V135" s="246"/>
      <c r="W135" s="220"/>
      <c r="X135" s="4"/>
      <c r="Y135" s="4"/>
      <c r="Z135" s="4"/>
      <c r="AA135" s="4"/>
      <c r="AT135" s="4"/>
    </row>
    <row r="136" spans="1:46" ht="15" customHeight="1">
      <c r="A136" s="277"/>
      <c r="B136" s="284"/>
      <c r="C136" s="285"/>
      <c r="D136" s="286"/>
      <c r="E136" s="245"/>
      <c r="F136" s="243"/>
      <c r="G136" s="243"/>
      <c r="H136" s="243"/>
      <c r="I136" s="287"/>
      <c r="J136" s="245"/>
      <c r="K136" s="243"/>
      <c r="L136" s="243"/>
      <c r="M136" s="243"/>
      <c r="N136" s="287"/>
      <c r="O136" s="245"/>
      <c r="P136" s="287"/>
      <c r="Q136" s="218"/>
      <c r="R136" s="219"/>
      <c r="S136" s="247"/>
      <c r="T136" s="219"/>
      <c r="U136" s="219"/>
      <c r="V136" s="246"/>
      <c r="W136" s="220"/>
      <c r="X136" s="4"/>
      <c r="Y136" s="4"/>
      <c r="Z136" s="4"/>
      <c r="AA136" s="4"/>
      <c r="AT136" s="4"/>
    </row>
    <row r="137" spans="1:46" ht="15" customHeight="1">
      <c r="A137" s="277"/>
      <c r="B137" s="284"/>
      <c r="C137" s="285"/>
      <c r="D137" s="286"/>
      <c r="E137" s="245"/>
      <c r="F137" s="243"/>
      <c r="G137" s="243"/>
      <c r="H137" s="243"/>
      <c r="I137" s="287"/>
      <c r="J137" s="245"/>
      <c r="K137" s="243"/>
      <c r="L137" s="243"/>
      <c r="M137" s="243"/>
      <c r="N137" s="287"/>
      <c r="O137" s="245"/>
      <c r="P137" s="287"/>
      <c r="Q137" s="218"/>
      <c r="R137" s="219"/>
      <c r="S137" s="247"/>
      <c r="T137" s="219"/>
      <c r="U137" s="219"/>
      <c r="V137" s="246"/>
      <c r="W137" s="220"/>
      <c r="X137" s="4"/>
      <c r="Y137" s="4"/>
      <c r="Z137" s="4"/>
      <c r="AA137" s="4"/>
      <c r="AT137" s="4"/>
    </row>
    <row r="138" spans="1:46" ht="15" customHeight="1">
      <c r="A138" s="277"/>
      <c r="B138" s="284"/>
      <c r="C138" s="285"/>
      <c r="D138" s="286"/>
      <c r="E138" s="245"/>
      <c r="F138" s="243"/>
      <c r="G138" s="243"/>
      <c r="H138" s="243"/>
      <c r="I138" s="287"/>
      <c r="J138" s="245"/>
      <c r="K138" s="243"/>
      <c r="L138" s="243"/>
      <c r="M138" s="243"/>
      <c r="N138" s="287"/>
      <c r="O138" s="245"/>
      <c r="P138" s="287"/>
      <c r="Q138" s="218"/>
      <c r="R138" s="219"/>
      <c r="S138" s="247"/>
      <c r="T138" s="219"/>
      <c r="U138" s="219"/>
      <c r="V138" s="246"/>
      <c r="W138" s="220"/>
      <c r="X138" s="4"/>
      <c r="Y138" s="4"/>
      <c r="Z138" s="4"/>
      <c r="AA138" s="4"/>
      <c r="AT138" s="4"/>
    </row>
    <row r="139" spans="1:46" ht="15" customHeight="1">
      <c r="A139" s="277"/>
      <c r="B139" s="284"/>
      <c r="C139" s="285"/>
      <c r="D139" s="288"/>
      <c r="E139" s="218"/>
      <c r="F139" s="219"/>
      <c r="G139" s="219"/>
      <c r="H139" s="219"/>
      <c r="I139" s="220"/>
      <c r="J139" s="218"/>
      <c r="K139" s="219"/>
      <c r="L139" s="219"/>
      <c r="M139" s="219"/>
      <c r="N139" s="220"/>
      <c r="O139" s="218"/>
      <c r="P139" s="220"/>
      <c r="Q139" s="218"/>
      <c r="R139" s="219"/>
      <c r="S139" s="247"/>
      <c r="T139" s="219"/>
      <c r="U139" s="219"/>
      <c r="V139" s="246"/>
      <c r="W139" s="220"/>
      <c r="X139" s="4"/>
      <c r="Y139" s="4"/>
      <c r="Z139" s="4"/>
      <c r="AA139" s="4"/>
      <c r="AT139" s="4"/>
    </row>
    <row r="140" spans="1:46" ht="15" customHeight="1">
      <c r="A140" s="277"/>
      <c r="B140" s="284"/>
      <c r="C140" s="285"/>
      <c r="D140" s="288"/>
      <c r="E140" s="218"/>
      <c r="F140" s="219"/>
      <c r="G140" s="219"/>
      <c r="H140" s="219"/>
      <c r="I140" s="220"/>
      <c r="J140" s="218"/>
      <c r="K140" s="219"/>
      <c r="L140" s="219"/>
      <c r="M140" s="219"/>
      <c r="N140" s="220"/>
      <c r="O140" s="218"/>
      <c r="P140" s="220"/>
      <c r="Q140" s="218"/>
      <c r="R140" s="219"/>
      <c r="S140" s="247"/>
      <c r="T140" s="219"/>
      <c r="U140" s="219"/>
      <c r="V140" s="246"/>
      <c r="W140" s="220"/>
      <c r="X140" s="4"/>
      <c r="Y140" s="4"/>
      <c r="Z140" s="4"/>
      <c r="AA140" s="4"/>
      <c r="AT140" s="4"/>
    </row>
    <row r="141" spans="1:46" ht="15" customHeight="1">
      <c r="A141" s="277"/>
      <c r="B141" s="284"/>
      <c r="C141" s="285"/>
      <c r="D141" s="288"/>
      <c r="E141" s="218"/>
      <c r="F141" s="219"/>
      <c r="G141" s="219"/>
      <c r="H141" s="219"/>
      <c r="I141" s="220"/>
      <c r="J141" s="218"/>
      <c r="K141" s="219"/>
      <c r="L141" s="219"/>
      <c r="M141" s="219"/>
      <c r="N141" s="220"/>
      <c r="O141" s="218"/>
      <c r="P141" s="220"/>
      <c r="Q141" s="218"/>
      <c r="R141" s="219"/>
      <c r="S141" s="247"/>
      <c r="T141" s="219"/>
      <c r="U141" s="219"/>
      <c r="V141" s="246"/>
      <c r="W141" s="220"/>
      <c r="X141" s="4"/>
      <c r="Y141" s="4"/>
      <c r="Z141" s="4"/>
      <c r="AA141" s="4"/>
      <c r="AB141" s="4"/>
      <c r="AC141" s="4"/>
      <c r="AR141" s="4"/>
    </row>
    <row r="142" spans="1:46" ht="15" customHeight="1">
      <c r="A142" s="277"/>
      <c r="B142" s="284"/>
      <c r="C142" s="285"/>
      <c r="D142" s="288"/>
      <c r="E142" s="218"/>
      <c r="F142" s="219"/>
      <c r="G142" s="219"/>
      <c r="H142" s="219"/>
      <c r="I142" s="220"/>
      <c r="J142" s="218"/>
      <c r="K142" s="219"/>
      <c r="L142" s="219"/>
      <c r="M142" s="219"/>
      <c r="N142" s="220"/>
      <c r="O142" s="218"/>
      <c r="P142" s="220"/>
      <c r="Q142" s="218"/>
      <c r="R142" s="219"/>
      <c r="S142" s="247"/>
      <c r="T142" s="219"/>
      <c r="U142" s="219"/>
      <c r="V142" s="246"/>
      <c r="W142" s="220"/>
      <c r="X142" s="4"/>
      <c r="Y142" s="4"/>
      <c r="Z142" s="4"/>
      <c r="AA142" s="4"/>
      <c r="AB142" s="4"/>
      <c r="AC142" s="4"/>
      <c r="AR142" s="4"/>
    </row>
    <row r="143" spans="1:46" ht="15" customHeight="1">
      <c r="A143" s="277"/>
      <c r="B143" s="284"/>
      <c r="C143" s="285"/>
      <c r="D143" s="288"/>
      <c r="E143" s="218"/>
      <c r="F143" s="219"/>
      <c r="G143" s="219"/>
      <c r="H143" s="219"/>
      <c r="I143" s="220"/>
      <c r="J143" s="218"/>
      <c r="K143" s="219"/>
      <c r="L143" s="219"/>
      <c r="M143" s="219"/>
      <c r="N143" s="220"/>
      <c r="O143" s="218"/>
      <c r="P143" s="220"/>
      <c r="Q143" s="218"/>
      <c r="R143" s="219"/>
      <c r="S143" s="247"/>
      <c r="T143" s="219"/>
      <c r="U143" s="219"/>
      <c r="V143" s="246"/>
      <c r="W143" s="220"/>
      <c r="X143" s="4"/>
      <c r="Y143" s="4"/>
      <c r="Z143" s="4"/>
      <c r="AA143" s="4"/>
      <c r="AB143" s="4"/>
      <c r="AC143" s="4"/>
      <c r="AR143" s="4"/>
    </row>
    <row r="144" spans="1:46" ht="15" customHeight="1">
      <c r="A144" s="277"/>
      <c r="B144" s="284"/>
      <c r="C144" s="285"/>
      <c r="D144" s="288"/>
      <c r="E144" s="218"/>
      <c r="F144" s="219"/>
      <c r="G144" s="219"/>
      <c r="H144" s="219"/>
      <c r="I144" s="220"/>
      <c r="J144" s="218"/>
      <c r="K144" s="219"/>
      <c r="L144" s="219"/>
      <c r="M144" s="219"/>
      <c r="N144" s="220"/>
      <c r="O144" s="218"/>
      <c r="P144" s="220"/>
      <c r="Q144" s="218"/>
      <c r="R144" s="219"/>
      <c r="S144" s="247"/>
      <c r="T144" s="219"/>
      <c r="U144" s="219"/>
      <c r="V144" s="246"/>
      <c r="W144" s="220"/>
      <c r="X144" s="4"/>
      <c r="Y144" s="4"/>
      <c r="Z144" s="4"/>
      <c r="AA144" s="4"/>
      <c r="AB144" s="4"/>
      <c r="AC144" s="4"/>
      <c r="AR144" s="4"/>
    </row>
    <row r="145" spans="1:44" ht="15" customHeight="1">
      <c r="A145" s="277"/>
      <c r="B145" s="284"/>
      <c r="C145" s="285"/>
      <c r="D145" s="288"/>
      <c r="E145" s="218"/>
      <c r="F145" s="219"/>
      <c r="G145" s="219"/>
      <c r="H145" s="219"/>
      <c r="I145" s="220"/>
      <c r="J145" s="218"/>
      <c r="K145" s="219"/>
      <c r="L145" s="219"/>
      <c r="M145" s="219"/>
      <c r="N145" s="220"/>
      <c r="O145" s="218"/>
      <c r="P145" s="220"/>
      <c r="Q145" s="218"/>
      <c r="R145" s="219"/>
      <c r="S145" s="247"/>
      <c r="T145" s="219"/>
      <c r="U145" s="219"/>
      <c r="V145" s="246"/>
      <c r="W145" s="220"/>
      <c r="X145" s="4"/>
      <c r="Y145" s="4"/>
      <c r="Z145" s="4"/>
      <c r="AA145" s="4"/>
      <c r="AB145" s="4"/>
      <c r="AC145" s="4"/>
      <c r="AR145" s="4"/>
    </row>
    <row r="146" spans="1:44" ht="15" customHeight="1">
      <c r="A146" s="277"/>
      <c r="B146" s="284"/>
      <c r="C146" s="285"/>
      <c r="D146" s="288"/>
      <c r="E146" s="218"/>
      <c r="F146" s="219"/>
      <c r="G146" s="219"/>
      <c r="H146" s="219"/>
      <c r="I146" s="220"/>
      <c r="J146" s="218"/>
      <c r="K146" s="219"/>
      <c r="L146" s="219"/>
      <c r="M146" s="219"/>
      <c r="N146" s="220"/>
      <c r="O146" s="218"/>
      <c r="P146" s="220"/>
      <c r="Q146" s="218"/>
      <c r="R146" s="219"/>
      <c r="S146" s="247"/>
      <c r="T146" s="219"/>
      <c r="U146" s="219"/>
      <c r="V146" s="246"/>
      <c r="W146" s="220"/>
      <c r="X146" s="4"/>
      <c r="Y146" s="4"/>
      <c r="Z146" s="4"/>
      <c r="AA146" s="4"/>
      <c r="AB146" s="4"/>
      <c r="AC146" s="4"/>
      <c r="AR146" s="4"/>
    </row>
    <row r="147" spans="1:44" ht="15" customHeight="1">
      <c r="A147" s="277"/>
      <c r="B147" s="284"/>
      <c r="C147" s="285"/>
      <c r="D147" s="288"/>
      <c r="E147" s="218"/>
      <c r="F147" s="219"/>
      <c r="G147" s="219"/>
      <c r="H147" s="219"/>
      <c r="I147" s="220"/>
      <c r="J147" s="218"/>
      <c r="K147" s="219"/>
      <c r="L147" s="219"/>
      <c r="M147" s="219"/>
      <c r="N147" s="220"/>
      <c r="O147" s="218"/>
      <c r="P147" s="220"/>
      <c r="Q147" s="218"/>
      <c r="R147" s="219"/>
      <c r="S147" s="247"/>
      <c r="T147" s="219"/>
      <c r="U147" s="219"/>
      <c r="V147" s="246"/>
      <c r="W147" s="220"/>
      <c r="X147" s="4"/>
      <c r="Y147" s="4"/>
      <c r="Z147" s="4"/>
      <c r="AA147" s="4"/>
      <c r="AB147" s="4"/>
      <c r="AC147" s="4"/>
      <c r="AR147" s="4"/>
    </row>
    <row r="148" spans="1:44" ht="15" customHeight="1">
      <c r="A148" s="277"/>
      <c r="B148" s="284"/>
      <c r="C148" s="285"/>
      <c r="D148" s="288"/>
      <c r="E148" s="218"/>
      <c r="F148" s="219"/>
      <c r="G148" s="219"/>
      <c r="H148" s="219"/>
      <c r="I148" s="220"/>
      <c r="J148" s="218"/>
      <c r="K148" s="219"/>
      <c r="L148" s="219"/>
      <c r="M148" s="219"/>
      <c r="N148" s="220"/>
      <c r="O148" s="218"/>
      <c r="P148" s="220"/>
      <c r="Q148" s="218"/>
      <c r="R148" s="219"/>
      <c r="S148" s="247"/>
      <c r="T148" s="219"/>
      <c r="U148" s="219"/>
      <c r="V148" s="246"/>
      <c r="W148" s="220"/>
      <c r="X148" s="4"/>
      <c r="Y148" s="4"/>
      <c r="Z148" s="4"/>
      <c r="AA148" s="4"/>
      <c r="AB148" s="4"/>
      <c r="AC148" s="4"/>
      <c r="AR148" s="4"/>
    </row>
    <row r="149" spans="1:44" ht="15" customHeight="1">
      <c r="A149" s="277"/>
      <c r="B149" s="284"/>
      <c r="C149" s="285"/>
      <c r="D149" s="288"/>
      <c r="E149" s="218"/>
      <c r="F149" s="219"/>
      <c r="G149" s="219"/>
      <c r="H149" s="219"/>
      <c r="I149" s="220"/>
      <c r="J149" s="218"/>
      <c r="K149" s="219"/>
      <c r="L149" s="219"/>
      <c r="M149" s="219"/>
      <c r="N149" s="220"/>
      <c r="O149" s="218"/>
      <c r="P149" s="220"/>
      <c r="Q149" s="218"/>
      <c r="R149" s="219"/>
      <c r="S149" s="247"/>
      <c r="T149" s="219"/>
      <c r="U149" s="219"/>
      <c r="V149" s="246"/>
      <c r="W149" s="220"/>
      <c r="X149" s="4"/>
      <c r="Y149" s="4"/>
      <c r="Z149" s="4"/>
      <c r="AA149" s="4"/>
      <c r="AB149" s="4"/>
      <c r="AC149" s="4"/>
      <c r="AR149" s="4"/>
    </row>
    <row r="150" spans="1:44" ht="15" customHeight="1">
      <c r="A150" s="277"/>
      <c r="B150" s="284"/>
      <c r="C150" s="285"/>
      <c r="D150" s="288"/>
      <c r="E150" s="218"/>
      <c r="F150" s="219"/>
      <c r="G150" s="219"/>
      <c r="H150" s="219"/>
      <c r="I150" s="220"/>
      <c r="J150" s="218"/>
      <c r="K150" s="219"/>
      <c r="L150" s="219"/>
      <c r="M150" s="219"/>
      <c r="N150" s="220"/>
      <c r="O150" s="218"/>
      <c r="P150" s="220"/>
      <c r="Q150" s="218"/>
      <c r="R150" s="219"/>
      <c r="S150" s="247"/>
      <c r="T150" s="219"/>
      <c r="U150" s="219"/>
      <c r="V150" s="246"/>
      <c r="W150" s="220"/>
      <c r="X150" s="4"/>
      <c r="Y150" s="4"/>
      <c r="Z150" s="4"/>
      <c r="AA150" s="4"/>
      <c r="AB150" s="4"/>
      <c r="AC150" s="4"/>
      <c r="AR150" s="4"/>
    </row>
    <row r="151" spans="1:44" ht="15" customHeight="1">
      <c r="A151" s="277"/>
      <c r="B151" s="284"/>
      <c r="C151" s="285"/>
      <c r="D151" s="288"/>
      <c r="E151" s="218"/>
      <c r="F151" s="219"/>
      <c r="G151" s="219"/>
      <c r="H151" s="219"/>
      <c r="I151" s="220"/>
      <c r="J151" s="218"/>
      <c r="K151" s="219"/>
      <c r="L151" s="219"/>
      <c r="M151" s="219"/>
      <c r="N151" s="220"/>
      <c r="O151" s="218"/>
      <c r="P151" s="220"/>
      <c r="Q151" s="218"/>
      <c r="R151" s="219"/>
      <c r="S151" s="247"/>
      <c r="T151" s="219"/>
      <c r="U151" s="219"/>
      <c r="V151" s="246"/>
      <c r="W151" s="220"/>
      <c r="X151" s="4"/>
      <c r="Y151" s="4"/>
      <c r="Z151" s="4"/>
      <c r="AA151" s="4"/>
      <c r="AB151" s="4"/>
      <c r="AC151" s="4"/>
      <c r="AR151" s="4"/>
    </row>
    <row r="152" spans="1:44" ht="15" customHeight="1">
      <c r="A152" s="277"/>
      <c r="B152" s="284"/>
      <c r="C152" s="285"/>
      <c r="D152" s="288"/>
      <c r="E152" s="218"/>
      <c r="F152" s="219"/>
      <c r="G152" s="219"/>
      <c r="H152" s="219"/>
      <c r="I152" s="220"/>
      <c r="J152" s="218"/>
      <c r="K152" s="219"/>
      <c r="L152" s="219"/>
      <c r="M152" s="219"/>
      <c r="N152" s="220"/>
      <c r="O152" s="218"/>
      <c r="P152" s="220"/>
      <c r="Q152" s="218"/>
      <c r="R152" s="219"/>
      <c r="S152" s="247"/>
      <c r="T152" s="219"/>
      <c r="U152" s="219"/>
      <c r="V152" s="246"/>
      <c r="W152" s="220"/>
      <c r="X152" s="4"/>
      <c r="Y152" s="4"/>
      <c r="Z152" s="4"/>
      <c r="AA152" s="4"/>
      <c r="AB152" s="4"/>
      <c r="AC152" s="4"/>
      <c r="AR152" s="4"/>
    </row>
    <row r="153" spans="1:44" ht="15" customHeight="1">
      <c r="A153" s="277"/>
      <c r="B153" s="284"/>
      <c r="C153" s="285"/>
      <c r="D153" s="288"/>
      <c r="E153" s="218"/>
      <c r="F153" s="219"/>
      <c r="G153" s="219"/>
      <c r="H153" s="219"/>
      <c r="I153" s="220"/>
      <c r="J153" s="218"/>
      <c r="K153" s="219"/>
      <c r="L153" s="219"/>
      <c r="M153" s="219"/>
      <c r="N153" s="220"/>
      <c r="O153" s="218"/>
      <c r="P153" s="220"/>
      <c r="Q153" s="218"/>
      <c r="R153" s="219"/>
      <c r="S153" s="247"/>
      <c r="T153" s="219"/>
      <c r="U153" s="219"/>
      <c r="V153" s="246"/>
      <c r="W153" s="220"/>
      <c r="X153" s="4"/>
      <c r="Y153" s="4"/>
      <c r="Z153" s="4"/>
      <c r="AA153" s="4"/>
      <c r="AB153" s="4"/>
      <c r="AC153" s="4"/>
      <c r="AR153" s="4"/>
    </row>
    <row r="154" spans="1:44" ht="15" customHeight="1">
      <c r="A154" s="277"/>
      <c r="B154" s="284"/>
      <c r="C154" s="285"/>
      <c r="D154" s="288"/>
      <c r="E154" s="218"/>
      <c r="F154" s="219"/>
      <c r="G154" s="219"/>
      <c r="H154" s="219"/>
      <c r="I154" s="220"/>
      <c r="J154" s="218"/>
      <c r="K154" s="219"/>
      <c r="L154" s="219"/>
      <c r="M154" s="219"/>
      <c r="N154" s="220"/>
      <c r="O154" s="218"/>
      <c r="P154" s="220"/>
      <c r="Q154" s="218"/>
      <c r="R154" s="219"/>
      <c r="S154" s="247"/>
      <c r="T154" s="219"/>
      <c r="U154" s="219"/>
      <c r="V154" s="246"/>
      <c r="W154" s="220"/>
      <c r="X154" s="4"/>
      <c r="Y154" s="4"/>
      <c r="Z154" s="4"/>
      <c r="AA154" s="4"/>
      <c r="AB154" s="4"/>
      <c r="AC154" s="4"/>
      <c r="AR154" s="4"/>
    </row>
    <row r="155" spans="1:44" ht="15" customHeight="1">
      <c r="A155" s="277"/>
      <c r="B155" s="284"/>
      <c r="C155" s="285"/>
      <c r="D155" s="288"/>
      <c r="E155" s="218"/>
      <c r="F155" s="219"/>
      <c r="G155" s="219"/>
      <c r="H155" s="219"/>
      <c r="I155" s="220"/>
      <c r="J155" s="218"/>
      <c r="K155" s="219"/>
      <c r="L155" s="219"/>
      <c r="M155" s="219"/>
      <c r="N155" s="220"/>
      <c r="O155" s="218"/>
      <c r="P155" s="220"/>
      <c r="Q155" s="218"/>
      <c r="R155" s="219"/>
      <c r="S155" s="247"/>
      <c r="T155" s="219"/>
      <c r="U155" s="219"/>
      <c r="V155" s="246"/>
      <c r="W155" s="220"/>
      <c r="X155" s="4"/>
      <c r="Y155" s="4"/>
      <c r="Z155" s="4"/>
      <c r="AA155" s="4"/>
      <c r="AB155" s="4"/>
      <c r="AC155" s="4"/>
      <c r="AR155" s="4"/>
    </row>
    <row r="156" spans="1:44" ht="15" customHeight="1">
      <c r="A156" s="277"/>
      <c r="B156" s="284"/>
      <c r="C156" s="285"/>
      <c r="D156" s="288"/>
      <c r="E156" s="218"/>
      <c r="F156" s="219"/>
      <c r="G156" s="219"/>
      <c r="H156" s="219"/>
      <c r="I156" s="220"/>
      <c r="J156" s="218"/>
      <c r="K156" s="219"/>
      <c r="L156" s="219"/>
      <c r="M156" s="219"/>
      <c r="N156" s="220"/>
      <c r="O156" s="218"/>
      <c r="P156" s="220"/>
      <c r="Q156" s="218"/>
      <c r="R156" s="219"/>
      <c r="S156" s="247"/>
      <c r="T156" s="219"/>
      <c r="U156" s="219"/>
      <c r="V156" s="246"/>
      <c r="W156" s="220"/>
      <c r="X156" s="4"/>
      <c r="Y156" s="4"/>
      <c r="Z156" s="4"/>
      <c r="AA156" s="4"/>
      <c r="AB156" s="4"/>
      <c r="AC156" s="4"/>
      <c r="AR156" s="4"/>
    </row>
    <row r="157" spans="1:44" ht="15" customHeight="1">
      <c r="A157" s="277"/>
      <c r="B157" s="284"/>
      <c r="C157" s="285"/>
      <c r="D157" s="288"/>
      <c r="E157" s="218"/>
      <c r="F157" s="219"/>
      <c r="G157" s="219"/>
      <c r="H157" s="219"/>
      <c r="I157" s="220"/>
      <c r="J157" s="218"/>
      <c r="K157" s="219"/>
      <c r="L157" s="219"/>
      <c r="M157" s="219"/>
      <c r="N157" s="220"/>
      <c r="O157" s="218"/>
      <c r="P157" s="220"/>
      <c r="Q157" s="218"/>
      <c r="R157" s="219"/>
      <c r="S157" s="247"/>
      <c r="T157" s="219"/>
      <c r="U157" s="219"/>
      <c r="V157" s="246"/>
      <c r="W157" s="220"/>
      <c r="X157" s="4"/>
      <c r="Y157" s="4"/>
      <c r="Z157" s="4"/>
      <c r="AA157" s="4"/>
      <c r="AB157" s="4"/>
      <c r="AC157" s="4"/>
      <c r="AR157" s="4"/>
    </row>
    <row r="158" spans="1:44" ht="15" customHeight="1">
      <c r="A158" s="277"/>
      <c r="B158" s="284"/>
      <c r="C158" s="285"/>
      <c r="D158" s="288"/>
      <c r="E158" s="218"/>
      <c r="F158" s="219"/>
      <c r="G158" s="219"/>
      <c r="H158" s="219"/>
      <c r="I158" s="220"/>
      <c r="J158" s="218"/>
      <c r="K158" s="219"/>
      <c r="L158" s="219"/>
      <c r="M158" s="219"/>
      <c r="N158" s="220"/>
      <c r="O158" s="218"/>
      <c r="P158" s="220"/>
      <c r="Q158" s="218"/>
      <c r="R158" s="219"/>
      <c r="S158" s="247"/>
      <c r="T158" s="219"/>
      <c r="U158" s="219"/>
      <c r="V158" s="246"/>
      <c r="W158" s="220"/>
      <c r="X158" s="4"/>
      <c r="Y158" s="4"/>
      <c r="Z158" s="4"/>
      <c r="AA158" s="4"/>
      <c r="AB158" s="4"/>
      <c r="AC158" s="4"/>
      <c r="AR158" s="4"/>
    </row>
    <row r="159" spans="1:44" ht="15" customHeight="1">
      <c r="A159" s="277"/>
      <c r="B159" s="284"/>
      <c r="C159" s="285"/>
      <c r="D159" s="288"/>
      <c r="E159" s="218"/>
      <c r="F159" s="219"/>
      <c r="G159" s="219"/>
      <c r="H159" s="219"/>
      <c r="I159" s="220"/>
      <c r="J159" s="218"/>
      <c r="K159" s="219"/>
      <c r="L159" s="219"/>
      <c r="M159" s="219"/>
      <c r="N159" s="220"/>
      <c r="O159" s="218"/>
      <c r="P159" s="220"/>
      <c r="Q159" s="218"/>
      <c r="R159" s="219"/>
      <c r="S159" s="247"/>
      <c r="T159" s="219"/>
      <c r="U159" s="219"/>
      <c r="V159" s="246"/>
      <c r="W159" s="220"/>
      <c r="X159" s="4"/>
      <c r="Y159" s="4"/>
      <c r="Z159" s="4"/>
      <c r="AA159" s="4"/>
      <c r="AB159" s="4"/>
      <c r="AC159" s="4"/>
      <c r="AR159" s="4"/>
    </row>
    <row r="160" spans="1:44" ht="15" customHeight="1">
      <c r="A160" s="277"/>
      <c r="B160" s="284"/>
      <c r="C160" s="285"/>
      <c r="D160" s="288"/>
      <c r="E160" s="218"/>
      <c r="F160" s="219"/>
      <c r="G160" s="219"/>
      <c r="H160" s="219"/>
      <c r="I160" s="220"/>
      <c r="J160" s="218"/>
      <c r="K160" s="219"/>
      <c r="L160" s="219"/>
      <c r="M160" s="219"/>
      <c r="N160" s="220"/>
      <c r="O160" s="218"/>
      <c r="P160" s="220"/>
      <c r="Q160" s="218"/>
      <c r="R160" s="219"/>
      <c r="S160" s="247"/>
      <c r="T160" s="219"/>
      <c r="U160" s="219"/>
      <c r="V160" s="246"/>
      <c r="W160" s="220"/>
      <c r="X160" s="4"/>
      <c r="Y160" s="4"/>
      <c r="Z160" s="4"/>
      <c r="AA160" s="4"/>
      <c r="AB160" s="4"/>
      <c r="AC160" s="4"/>
      <c r="AR160" s="4"/>
    </row>
    <row r="161" spans="1:44" ht="15" customHeight="1">
      <c r="A161" s="277"/>
      <c r="B161" s="284"/>
      <c r="C161" s="285"/>
      <c r="D161" s="288"/>
      <c r="E161" s="218"/>
      <c r="F161" s="219"/>
      <c r="G161" s="219"/>
      <c r="H161" s="219"/>
      <c r="I161" s="220"/>
      <c r="J161" s="218"/>
      <c r="K161" s="219"/>
      <c r="L161" s="219"/>
      <c r="M161" s="219"/>
      <c r="N161" s="220"/>
      <c r="O161" s="218"/>
      <c r="P161" s="220"/>
      <c r="Q161" s="218"/>
      <c r="R161" s="219"/>
      <c r="S161" s="247"/>
      <c r="T161" s="219"/>
      <c r="U161" s="219"/>
      <c r="V161" s="246"/>
      <c r="W161" s="220"/>
      <c r="X161" s="4"/>
      <c r="Y161" s="4"/>
      <c r="Z161" s="4"/>
      <c r="AA161" s="4"/>
      <c r="AB161" s="4"/>
      <c r="AC161" s="4"/>
      <c r="AR161" s="4"/>
    </row>
    <row r="162" spans="1:44" ht="15" customHeight="1">
      <c r="A162" s="277"/>
      <c r="B162" s="284"/>
      <c r="C162" s="285"/>
      <c r="D162" s="288"/>
      <c r="E162" s="218"/>
      <c r="F162" s="219"/>
      <c r="G162" s="219"/>
      <c r="H162" s="219"/>
      <c r="I162" s="220"/>
      <c r="J162" s="218"/>
      <c r="K162" s="219"/>
      <c r="L162" s="219"/>
      <c r="M162" s="219"/>
      <c r="N162" s="220"/>
      <c r="O162" s="218"/>
      <c r="P162" s="220"/>
      <c r="Q162" s="218"/>
      <c r="R162" s="219"/>
      <c r="S162" s="247"/>
      <c r="T162" s="219"/>
      <c r="U162" s="219"/>
      <c r="V162" s="246"/>
      <c r="W162" s="220"/>
      <c r="X162" s="4"/>
      <c r="Y162" s="4"/>
      <c r="Z162" s="4"/>
      <c r="AA162" s="4"/>
      <c r="AB162" s="4"/>
      <c r="AC162" s="4"/>
      <c r="AR162" s="4"/>
    </row>
    <row r="163" spans="1:44" ht="15" customHeight="1">
      <c r="A163" s="277"/>
      <c r="B163" s="284"/>
      <c r="C163" s="285"/>
      <c r="D163" s="288"/>
      <c r="E163" s="218"/>
      <c r="F163" s="219"/>
      <c r="G163" s="219"/>
      <c r="H163" s="219"/>
      <c r="I163" s="220"/>
      <c r="J163" s="218"/>
      <c r="K163" s="219"/>
      <c r="L163" s="219"/>
      <c r="M163" s="219"/>
      <c r="N163" s="220"/>
      <c r="O163" s="218"/>
      <c r="P163" s="220"/>
      <c r="Q163" s="218"/>
      <c r="R163" s="219"/>
      <c r="S163" s="247"/>
      <c r="T163" s="219"/>
      <c r="U163" s="219"/>
      <c r="V163" s="246"/>
      <c r="W163" s="220"/>
      <c r="X163" s="4"/>
      <c r="Y163" s="4"/>
      <c r="Z163" s="4"/>
      <c r="AA163" s="4"/>
      <c r="AB163" s="4"/>
      <c r="AC163" s="4"/>
      <c r="AR163" s="4"/>
    </row>
    <row r="164" spans="1:44" ht="15" customHeight="1">
      <c r="A164" s="277"/>
      <c r="B164" s="284"/>
      <c r="C164" s="285"/>
      <c r="D164" s="288"/>
      <c r="E164" s="218"/>
      <c r="F164" s="219"/>
      <c r="G164" s="219"/>
      <c r="H164" s="219"/>
      <c r="I164" s="220"/>
      <c r="J164" s="218"/>
      <c r="K164" s="219"/>
      <c r="L164" s="219"/>
      <c r="M164" s="219"/>
      <c r="N164" s="220"/>
      <c r="O164" s="218"/>
      <c r="P164" s="220"/>
      <c r="Q164" s="218"/>
      <c r="R164" s="219"/>
      <c r="S164" s="247"/>
      <c r="T164" s="219"/>
      <c r="U164" s="219"/>
      <c r="V164" s="246"/>
      <c r="W164" s="220"/>
      <c r="X164" s="4"/>
      <c r="Y164" s="4"/>
      <c r="Z164" s="4"/>
      <c r="AA164" s="4"/>
      <c r="AB164" s="4"/>
      <c r="AC164" s="4"/>
      <c r="AR164" s="4"/>
    </row>
    <row r="165" spans="1:44" ht="15" customHeight="1">
      <c r="A165" s="277"/>
      <c r="B165" s="284"/>
      <c r="C165" s="285"/>
      <c r="D165" s="288"/>
      <c r="E165" s="218"/>
      <c r="F165" s="219"/>
      <c r="G165" s="219"/>
      <c r="H165" s="219"/>
      <c r="I165" s="220"/>
      <c r="J165" s="218"/>
      <c r="K165" s="219"/>
      <c r="L165" s="219"/>
      <c r="M165" s="219"/>
      <c r="N165" s="220"/>
      <c r="O165" s="218"/>
      <c r="P165" s="220"/>
      <c r="Q165" s="218"/>
      <c r="R165" s="219"/>
      <c r="S165" s="247"/>
      <c r="T165" s="219"/>
      <c r="U165" s="219"/>
      <c r="V165" s="246"/>
      <c r="W165" s="220"/>
      <c r="X165" s="4"/>
      <c r="Y165" s="4"/>
      <c r="Z165" s="4"/>
      <c r="AA165" s="4"/>
      <c r="AB165" s="4"/>
      <c r="AC165" s="4"/>
      <c r="AR165" s="4"/>
    </row>
    <row r="166" spans="1:44" ht="15" customHeight="1">
      <c r="A166" s="277"/>
      <c r="B166" s="284"/>
      <c r="C166" s="285"/>
      <c r="D166" s="288"/>
      <c r="E166" s="218"/>
      <c r="F166" s="219"/>
      <c r="G166" s="219"/>
      <c r="H166" s="219"/>
      <c r="I166" s="220"/>
      <c r="J166" s="218"/>
      <c r="K166" s="219"/>
      <c r="L166" s="219"/>
      <c r="M166" s="219"/>
      <c r="N166" s="220"/>
      <c r="O166" s="218"/>
      <c r="P166" s="220"/>
      <c r="Q166" s="218"/>
      <c r="R166" s="219"/>
      <c r="S166" s="247"/>
      <c r="T166" s="219"/>
      <c r="U166" s="219"/>
      <c r="V166" s="246"/>
      <c r="W166" s="220"/>
      <c r="X166" s="4"/>
      <c r="Y166" s="4"/>
      <c r="Z166" s="4"/>
      <c r="AA166" s="4"/>
      <c r="AB166" s="4"/>
      <c r="AC166" s="4"/>
      <c r="AR166" s="4"/>
    </row>
    <row r="167" spans="1:44" ht="15" customHeight="1">
      <c r="A167" s="277"/>
      <c r="B167" s="284"/>
      <c r="C167" s="285"/>
      <c r="D167" s="288"/>
      <c r="E167" s="218"/>
      <c r="F167" s="219"/>
      <c r="G167" s="219"/>
      <c r="H167" s="219"/>
      <c r="I167" s="220"/>
      <c r="J167" s="218"/>
      <c r="K167" s="219"/>
      <c r="L167" s="219"/>
      <c r="M167" s="219"/>
      <c r="N167" s="220"/>
      <c r="O167" s="218"/>
      <c r="P167" s="220"/>
      <c r="Q167" s="218"/>
      <c r="R167" s="219"/>
      <c r="S167" s="247"/>
      <c r="T167" s="219"/>
      <c r="U167" s="219"/>
      <c r="V167" s="246"/>
      <c r="W167" s="220"/>
      <c r="X167" s="4"/>
      <c r="Y167" s="4"/>
      <c r="Z167" s="4"/>
      <c r="AA167" s="4"/>
      <c r="AB167" s="4"/>
      <c r="AC167" s="4"/>
      <c r="AR167" s="4"/>
    </row>
    <row r="168" spans="1:44" ht="15" customHeight="1">
      <c r="A168" s="277"/>
      <c r="B168" s="284"/>
      <c r="C168" s="285"/>
      <c r="D168" s="288"/>
      <c r="E168" s="218"/>
      <c r="F168" s="219"/>
      <c r="G168" s="219"/>
      <c r="H168" s="219"/>
      <c r="I168" s="220"/>
      <c r="J168" s="218"/>
      <c r="K168" s="219"/>
      <c r="L168" s="219"/>
      <c r="M168" s="219"/>
      <c r="N168" s="220"/>
      <c r="O168" s="218"/>
      <c r="P168" s="220"/>
      <c r="Q168" s="218"/>
      <c r="R168" s="219"/>
      <c r="S168" s="247"/>
      <c r="T168" s="219"/>
      <c r="U168" s="219"/>
      <c r="V168" s="246"/>
      <c r="W168" s="220"/>
      <c r="X168" s="4"/>
      <c r="Y168" s="4"/>
      <c r="Z168" s="4"/>
      <c r="AA168" s="4"/>
      <c r="AB168" s="4"/>
      <c r="AC168" s="4"/>
      <c r="AR168" s="4"/>
    </row>
    <row r="169" spans="1:44" ht="15" customHeight="1">
      <c r="A169" s="277"/>
      <c r="B169" s="284"/>
      <c r="C169" s="285"/>
      <c r="D169" s="288"/>
      <c r="E169" s="218"/>
      <c r="F169" s="219"/>
      <c r="G169" s="219"/>
      <c r="H169" s="219"/>
      <c r="I169" s="220"/>
      <c r="J169" s="218"/>
      <c r="K169" s="219"/>
      <c r="L169" s="219"/>
      <c r="M169" s="219"/>
      <c r="N169" s="220"/>
      <c r="O169" s="218"/>
      <c r="P169" s="220"/>
      <c r="Q169" s="218"/>
      <c r="R169" s="219"/>
      <c r="S169" s="247"/>
      <c r="T169" s="219"/>
      <c r="U169" s="219"/>
      <c r="V169" s="246"/>
      <c r="W169" s="220"/>
      <c r="X169" s="4"/>
      <c r="Y169" s="4"/>
      <c r="Z169" s="4"/>
      <c r="AA169" s="4"/>
      <c r="AB169" s="4"/>
      <c r="AC169" s="4"/>
      <c r="AR169" s="4"/>
    </row>
    <row r="170" spans="1:44" ht="15" customHeight="1">
      <c r="A170" s="277"/>
      <c r="B170" s="284"/>
      <c r="C170" s="285"/>
      <c r="D170" s="288"/>
      <c r="E170" s="218"/>
      <c r="F170" s="219"/>
      <c r="G170" s="219"/>
      <c r="H170" s="219"/>
      <c r="I170" s="220"/>
      <c r="J170" s="218"/>
      <c r="K170" s="219"/>
      <c r="L170" s="219"/>
      <c r="M170" s="219"/>
      <c r="N170" s="220"/>
      <c r="O170" s="218"/>
      <c r="P170" s="220"/>
      <c r="Q170" s="218"/>
      <c r="R170" s="219"/>
      <c r="S170" s="247"/>
      <c r="T170" s="219"/>
      <c r="U170" s="219"/>
      <c r="V170" s="246"/>
      <c r="W170" s="220"/>
      <c r="X170" s="4"/>
      <c r="Y170" s="4"/>
      <c r="Z170" s="4"/>
      <c r="AA170" s="4"/>
      <c r="AB170" s="4"/>
      <c r="AC170" s="4"/>
      <c r="AR170" s="4"/>
    </row>
    <row r="171" spans="1:44" ht="15" customHeight="1">
      <c r="A171" s="277"/>
      <c r="B171" s="284"/>
      <c r="C171" s="285"/>
      <c r="D171" s="288"/>
      <c r="E171" s="218"/>
      <c r="F171" s="219"/>
      <c r="G171" s="219"/>
      <c r="H171" s="219"/>
      <c r="I171" s="220"/>
      <c r="J171" s="218"/>
      <c r="K171" s="219"/>
      <c r="L171" s="219"/>
      <c r="M171" s="219"/>
      <c r="N171" s="220"/>
      <c r="O171" s="218"/>
      <c r="P171" s="220"/>
      <c r="Q171" s="218"/>
      <c r="R171" s="219"/>
      <c r="S171" s="247"/>
      <c r="T171" s="219"/>
      <c r="U171" s="219"/>
      <c r="V171" s="246"/>
      <c r="W171" s="220"/>
      <c r="X171" s="4"/>
      <c r="Y171" s="4"/>
      <c r="Z171" s="4"/>
      <c r="AA171" s="4"/>
      <c r="AB171" s="4"/>
      <c r="AC171" s="4"/>
      <c r="AR171" s="4"/>
    </row>
    <row r="172" spans="1:44" ht="15" customHeight="1">
      <c r="A172" s="277"/>
      <c r="B172" s="284"/>
      <c r="C172" s="285"/>
      <c r="D172" s="288"/>
      <c r="E172" s="218"/>
      <c r="F172" s="219"/>
      <c r="G172" s="219"/>
      <c r="H172" s="219"/>
      <c r="I172" s="220"/>
      <c r="J172" s="218"/>
      <c r="K172" s="219"/>
      <c r="L172" s="219"/>
      <c r="M172" s="219"/>
      <c r="N172" s="220"/>
      <c r="O172" s="218"/>
      <c r="P172" s="220"/>
      <c r="Q172" s="218"/>
      <c r="R172" s="219"/>
      <c r="S172" s="247"/>
      <c r="T172" s="219"/>
      <c r="U172" s="219"/>
      <c r="V172" s="246"/>
      <c r="W172" s="220"/>
      <c r="X172" s="4"/>
      <c r="Y172" s="4"/>
      <c r="Z172" s="4"/>
      <c r="AA172" s="4"/>
      <c r="AB172" s="4"/>
      <c r="AC172" s="4"/>
      <c r="AR172" s="4"/>
    </row>
    <row r="173" spans="1:44" ht="15" customHeight="1">
      <c r="A173" s="277"/>
      <c r="B173" s="284"/>
      <c r="C173" s="285"/>
      <c r="D173" s="288"/>
      <c r="E173" s="218"/>
      <c r="F173" s="219"/>
      <c r="G173" s="219"/>
      <c r="H173" s="219"/>
      <c r="I173" s="220"/>
      <c r="J173" s="218"/>
      <c r="K173" s="219"/>
      <c r="L173" s="219"/>
      <c r="M173" s="219"/>
      <c r="N173" s="220"/>
      <c r="O173" s="218"/>
      <c r="P173" s="220"/>
      <c r="Q173" s="218"/>
      <c r="R173" s="219"/>
      <c r="S173" s="247"/>
      <c r="T173" s="219"/>
      <c r="U173" s="219"/>
      <c r="V173" s="246"/>
      <c r="W173" s="220"/>
      <c r="X173" s="4"/>
      <c r="Y173" s="4"/>
      <c r="Z173" s="4"/>
      <c r="AA173" s="4"/>
      <c r="AB173" s="4"/>
      <c r="AC173" s="4"/>
      <c r="AR173" s="4"/>
    </row>
    <row r="174" spans="1:44" ht="15" customHeight="1">
      <c r="A174" s="277"/>
      <c r="B174" s="284"/>
      <c r="C174" s="285"/>
      <c r="D174" s="288"/>
      <c r="E174" s="218"/>
      <c r="F174" s="219"/>
      <c r="G174" s="219"/>
      <c r="H174" s="219"/>
      <c r="I174" s="220"/>
      <c r="J174" s="218"/>
      <c r="K174" s="219"/>
      <c r="L174" s="219"/>
      <c r="M174" s="219"/>
      <c r="N174" s="220"/>
      <c r="O174" s="218"/>
      <c r="P174" s="220"/>
      <c r="Q174" s="218"/>
      <c r="R174" s="219"/>
      <c r="S174" s="247"/>
      <c r="T174" s="219"/>
      <c r="U174" s="219"/>
      <c r="V174" s="246"/>
      <c r="W174" s="220"/>
      <c r="X174" s="4"/>
      <c r="Y174" s="4"/>
      <c r="Z174" s="4"/>
      <c r="AA174" s="4"/>
      <c r="AB174" s="4"/>
      <c r="AC174" s="4"/>
      <c r="AR174" s="4"/>
    </row>
    <row r="175" spans="1:44" ht="15" customHeight="1">
      <c r="A175" s="277"/>
      <c r="B175" s="284"/>
      <c r="C175" s="285"/>
      <c r="D175" s="288"/>
      <c r="E175" s="218"/>
      <c r="F175" s="219"/>
      <c r="G175" s="219"/>
      <c r="H175" s="219"/>
      <c r="I175" s="220"/>
      <c r="J175" s="218"/>
      <c r="K175" s="219"/>
      <c r="L175" s="219"/>
      <c r="M175" s="219"/>
      <c r="N175" s="220"/>
      <c r="O175" s="218"/>
      <c r="P175" s="220"/>
      <c r="Q175" s="218"/>
      <c r="R175" s="219"/>
      <c r="S175" s="247"/>
      <c r="T175" s="219"/>
      <c r="U175" s="219"/>
      <c r="V175" s="246"/>
      <c r="W175" s="220"/>
      <c r="X175" s="4"/>
      <c r="Y175" s="4"/>
      <c r="Z175" s="4"/>
      <c r="AA175" s="4"/>
      <c r="AB175" s="4"/>
      <c r="AC175" s="4"/>
      <c r="AR175" s="4"/>
    </row>
    <row r="176" spans="1:44" ht="15" customHeight="1">
      <c r="A176" s="277"/>
      <c r="B176" s="284"/>
      <c r="C176" s="285"/>
      <c r="D176" s="288"/>
      <c r="E176" s="218"/>
      <c r="F176" s="219"/>
      <c r="G176" s="219"/>
      <c r="H176" s="219"/>
      <c r="I176" s="220"/>
      <c r="J176" s="218"/>
      <c r="K176" s="219"/>
      <c r="L176" s="219"/>
      <c r="M176" s="219"/>
      <c r="N176" s="220"/>
      <c r="O176" s="218"/>
      <c r="P176" s="220"/>
      <c r="Q176" s="218"/>
      <c r="R176" s="219"/>
      <c r="S176" s="247"/>
      <c r="T176" s="219"/>
      <c r="U176" s="219"/>
      <c r="V176" s="246"/>
      <c r="W176" s="220"/>
      <c r="X176" s="4"/>
      <c r="Y176" s="4"/>
      <c r="Z176" s="4"/>
      <c r="AA176" s="4"/>
      <c r="AB176" s="4"/>
      <c r="AC176" s="4"/>
      <c r="AR176" s="4"/>
    </row>
    <row r="177" spans="1:44" ht="15" customHeight="1">
      <c r="A177" s="277"/>
      <c r="B177" s="284"/>
      <c r="C177" s="285"/>
      <c r="D177" s="288"/>
      <c r="E177" s="218"/>
      <c r="F177" s="219"/>
      <c r="G177" s="219"/>
      <c r="H177" s="219"/>
      <c r="I177" s="220"/>
      <c r="J177" s="218"/>
      <c r="K177" s="219"/>
      <c r="L177" s="219"/>
      <c r="M177" s="219"/>
      <c r="N177" s="220"/>
      <c r="O177" s="218"/>
      <c r="P177" s="220"/>
      <c r="Q177" s="218"/>
      <c r="R177" s="219"/>
      <c r="S177" s="247"/>
      <c r="T177" s="219"/>
      <c r="U177" s="219"/>
      <c r="V177" s="246"/>
      <c r="W177" s="220"/>
      <c r="X177" s="4"/>
      <c r="Y177" s="4"/>
      <c r="Z177" s="4"/>
      <c r="AA177" s="4"/>
      <c r="AB177" s="4"/>
      <c r="AC177" s="4"/>
      <c r="AR177" s="4"/>
    </row>
    <row r="178" spans="1:44" ht="15" customHeight="1">
      <c r="A178" s="277"/>
      <c r="B178" s="289"/>
      <c r="C178" s="290"/>
      <c r="D178" s="288"/>
      <c r="E178" s="218"/>
      <c r="F178" s="219"/>
      <c r="G178" s="219"/>
      <c r="H178" s="219"/>
      <c r="I178" s="220"/>
      <c r="J178" s="218"/>
      <c r="K178" s="219"/>
      <c r="L178" s="219"/>
      <c r="M178" s="219"/>
      <c r="N178" s="220"/>
      <c r="O178" s="218"/>
      <c r="P178" s="220"/>
      <c r="Q178" s="218"/>
      <c r="R178" s="219"/>
      <c r="S178" s="247"/>
      <c r="T178" s="219"/>
      <c r="U178" s="219"/>
      <c r="V178" s="246"/>
      <c r="W178" s="220"/>
      <c r="X178" s="4"/>
      <c r="Y178" s="4"/>
      <c r="Z178" s="4"/>
      <c r="AA178" s="4"/>
      <c r="AB178" s="4"/>
      <c r="AC178" s="4"/>
      <c r="AK178" s="81"/>
      <c r="AR178" s="4"/>
    </row>
    <row r="179" spans="1:44" ht="15" customHeight="1">
      <c r="A179" s="277"/>
      <c r="B179" s="289"/>
      <c r="C179" s="290"/>
      <c r="D179" s="288"/>
      <c r="E179" s="218"/>
      <c r="F179" s="219"/>
      <c r="G179" s="291"/>
      <c r="H179" s="219"/>
      <c r="I179" s="220"/>
      <c r="J179" s="218"/>
      <c r="K179" s="219"/>
      <c r="L179" s="219"/>
      <c r="M179" s="219"/>
      <c r="N179" s="220"/>
      <c r="O179" s="218"/>
      <c r="P179" s="220"/>
      <c r="Q179" s="218"/>
      <c r="R179" s="219"/>
      <c r="S179" s="247"/>
      <c r="T179" s="219"/>
      <c r="U179" s="219"/>
      <c r="V179" s="246"/>
      <c r="W179" s="220"/>
      <c r="X179" s="4"/>
      <c r="Y179" s="4"/>
      <c r="Z179" s="4"/>
      <c r="AA179" s="4"/>
      <c r="AB179" s="4"/>
      <c r="AC179" s="4"/>
      <c r="AR179" s="4"/>
    </row>
    <row r="180" spans="1:44" ht="15" customHeight="1">
      <c r="A180" s="277"/>
      <c r="B180" s="289"/>
      <c r="C180" s="290"/>
      <c r="D180" s="288"/>
      <c r="E180" s="218"/>
      <c r="F180" s="219"/>
      <c r="G180" s="219"/>
      <c r="H180" s="219"/>
      <c r="I180" s="220"/>
      <c r="J180" s="218"/>
      <c r="K180" s="219"/>
      <c r="L180" s="219"/>
      <c r="M180" s="219"/>
      <c r="N180" s="220"/>
      <c r="O180" s="218"/>
      <c r="P180" s="220"/>
      <c r="Q180" s="218"/>
      <c r="R180" s="219"/>
      <c r="S180" s="247"/>
      <c r="T180" s="219"/>
      <c r="U180" s="219"/>
      <c r="V180" s="246"/>
      <c r="W180" s="220"/>
      <c r="X180" s="4"/>
      <c r="Y180" s="4"/>
      <c r="Z180" s="4"/>
      <c r="AA180" s="4"/>
      <c r="AB180" s="4"/>
      <c r="AC180" s="4"/>
      <c r="AR180" s="4"/>
    </row>
    <row r="181" spans="1:44" ht="15" customHeight="1">
      <c r="A181" s="277"/>
      <c r="B181" s="289"/>
      <c r="C181" s="290"/>
      <c r="D181" s="288"/>
      <c r="E181" s="218"/>
      <c r="F181" s="219"/>
      <c r="G181" s="219"/>
      <c r="H181" s="219"/>
      <c r="I181" s="220"/>
      <c r="J181" s="218"/>
      <c r="K181" s="219"/>
      <c r="L181" s="219"/>
      <c r="M181" s="219"/>
      <c r="N181" s="220"/>
      <c r="O181" s="218"/>
      <c r="P181" s="220"/>
      <c r="Q181" s="218"/>
      <c r="R181" s="219"/>
      <c r="S181" s="247"/>
      <c r="T181" s="219"/>
      <c r="U181" s="219"/>
      <c r="V181" s="246"/>
      <c r="W181" s="220"/>
      <c r="X181" s="4"/>
      <c r="Y181" s="4"/>
      <c r="Z181" s="4"/>
      <c r="AA181" s="4"/>
      <c r="AB181" s="4"/>
      <c r="AC181" s="4"/>
      <c r="AR181" s="4"/>
    </row>
    <row r="182" spans="1:44" ht="15" customHeight="1">
      <c r="A182" s="277"/>
      <c r="B182" s="289"/>
      <c r="C182" s="290"/>
      <c r="D182" s="288"/>
      <c r="E182" s="218"/>
      <c r="F182" s="219"/>
      <c r="G182" s="219"/>
      <c r="H182" s="219"/>
      <c r="I182" s="220"/>
      <c r="J182" s="218"/>
      <c r="K182" s="219"/>
      <c r="L182" s="219"/>
      <c r="M182" s="219"/>
      <c r="N182" s="220"/>
      <c r="O182" s="218"/>
      <c r="P182" s="220"/>
      <c r="Q182" s="218"/>
      <c r="R182" s="219"/>
      <c r="S182" s="247"/>
      <c r="T182" s="219"/>
      <c r="U182" s="219"/>
      <c r="V182" s="246"/>
      <c r="W182" s="220"/>
      <c r="X182" s="4"/>
      <c r="Y182" s="4"/>
      <c r="Z182" s="4"/>
      <c r="AA182" s="4"/>
      <c r="AB182" s="4"/>
      <c r="AC182" s="4"/>
      <c r="AR182" s="4"/>
    </row>
    <row r="183" spans="1:44" ht="15" customHeight="1">
      <c r="A183" s="277"/>
      <c r="B183" s="289"/>
      <c r="C183" s="290"/>
      <c r="D183" s="288"/>
      <c r="E183" s="218"/>
      <c r="F183" s="219"/>
      <c r="G183" s="219"/>
      <c r="H183" s="219"/>
      <c r="I183" s="220"/>
      <c r="J183" s="218"/>
      <c r="K183" s="219"/>
      <c r="L183" s="219"/>
      <c r="M183" s="219"/>
      <c r="N183" s="220"/>
      <c r="O183" s="218"/>
      <c r="P183" s="220"/>
      <c r="Q183" s="218"/>
      <c r="R183" s="219"/>
      <c r="S183" s="247"/>
      <c r="T183" s="219"/>
      <c r="U183" s="219"/>
      <c r="V183" s="246"/>
      <c r="W183" s="220"/>
      <c r="X183" s="4"/>
      <c r="Y183" s="4"/>
      <c r="Z183" s="4"/>
      <c r="AA183" s="4"/>
      <c r="AB183" s="4"/>
      <c r="AC183" s="4"/>
      <c r="AR183" s="4"/>
    </row>
    <row r="184" spans="1:44" ht="15" customHeight="1">
      <c r="A184" s="277"/>
      <c r="B184" s="289"/>
      <c r="C184" s="290"/>
      <c r="D184" s="288"/>
      <c r="E184" s="218"/>
      <c r="F184" s="219"/>
      <c r="G184" s="219"/>
      <c r="H184" s="219"/>
      <c r="I184" s="220"/>
      <c r="J184" s="218"/>
      <c r="K184" s="219"/>
      <c r="L184" s="219"/>
      <c r="M184" s="219"/>
      <c r="N184" s="220"/>
      <c r="O184" s="218"/>
      <c r="P184" s="220"/>
      <c r="Q184" s="218"/>
      <c r="R184" s="219"/>
      <c r="S184" s="247"/>
      <c r="T184" s="219"/>
      <c r="U184" s="219"/>
      <c r="V184" s="246"/>
      <c r="W184" s="220"/>
      <c r="X184" s="4"/>
      <c r="Y184" s="4"/>
      <c r="Z184" s="4"/>
      <c r="AA184" s="4"/>
      <c r="AB184" s="4"/>
      <c r="AC184" s="4"/>
      <c r="AR184" s="4"/>
    </row>
    <row r="185" spans="1:44" ht="15" customHeight="1">
      <c r="A185" s="292"/>
      <c r="B185" s="289"/>
      <c r="C185" s="290"/>
      <c r="D185" s="288"/>
      <c r="E185" s="218"/>
      <c r="F185" s="219"/>
      <c r="G185" s="219"/>
      <c r="H185" s="219"/>
      <c r="I185" s="220"/>
      <c r="J185" s="218"/>
      <c r="K185" s="219"/>
      <c r="L185" s="219"/>
      <c r="M185" s="219"/>
      <c r="N185" s="220"/>
      <c r="O185" s="218"/>
      <c r="P185" s="220"/>
      <c r="Q185" s="218"/>
      <c r="R185" s="219"/>
      <c r="S185" s="247"/>
      <c r="T185" s="219"/>
      <c r="U185" s="219"/>
      <c r="V185" s="246"/>
      <c r="W185" s="220"/>
      <c r="X185" s="4"/>
      <c r="Y185" s="4"/>
      <c r="Z185" s="4"/>
      <c r="AA185" s="4"/>
      <c r="AB185" s="4"/>
      <c r="AC185" s="4"/>
      <c r="AR185" s="4"/>
    </row>
    <row r="186" spans="1:44" ht="15" customHeight="1">
      <c r="A186" s="292"/>
      <c r="B186" s="289"/>
      <c r="C186" s="290"/>
      <c r="D186" s="288"/>
      <c r="E186" s="218"/>
      <c r="F186" s="219"/>
      <c r="G186" s="219"/>
      <c r="H186" s="219"/>
      <c r="I186" s="220"/>
      <c r="J186" s="218"/>
      <c r="K186" s="219"/>
      <c r="L186" s="219"/>
      <c r="M186" s="219"/>
      <c r="N186" s="220"/>
      <c r="O186" s="218"/>
      <c r="P186" s="220"/>
      <c r="Q186" s="218"/>
      <c r="R186" s="219"/>
      <c r="S186" s="247"/>
      <c r="T186" s="219"/>
      <c r="U186" s="219"/>
      <c r="V186" s="246"/>
      <c r="W186" s="220"/>
      <c r="X186" s="4"/>
      <c r="Y186" s="4"/>
      <c r="Z186" s="4"/>
      <c r="AA186" s="4"/>
      <c r="AB186" s="4"/>
      <c r="AC186" s="4"/>
      <c r="AR186" s="4"/>
    </row>
    <row r="187" spans="1:44" ht="15" customHeight="1">
      <c r="A187" s="292"/>
      <c r="B187" s="289"/>
      <c r="C187" s="290"/>
      <c r="D187" s="288"/>
      <c r="E187" s="218"/>
      <c r="F187" s="219"/>
      <c r="G187" s="219"/>
      <c r="H187" s="219"/>
      <c r="I187" s="220"/>
      <c r="J187" s="218"/>
      <c r="K187" s="219"/>
      <c r="L187" s="219"/>
      <c r="M187" s="219"/>
      <c r="N187" s="220"/>
      <c r="O187" s="218"/>
      <c r="P187" s="220"/>
      <c r="Q187" s="218"/>
      <c r="R187" s="219"/>
      <c r="S187" s="247"/>
      <c r="T187" s="219"/>
      <c r="U187" s="219"/>
      <c r="V187" s="246"/>
      <c r="W187" s="220"/>
      <c r="X187" s="4"/>
      <c r="Y187" s="4"/>
      <c r="Z187" s="4"/>
      <c r="AA187" s="4"/>
      <c r="AB187" s="4"/>
      <c r="AC187" s="4"/>
      <c r="AR187" s="4"/>
    </row>
    <row r="188" spans="1:44" ht="15" customHeight="1">
      <c r="A188" s="292"/>
      <c r="B188" s="289"/>
      <c r="C188" s="290"/>
      <c r="D188" s="288"/>
      <c r="E188" s="218"/>
      <c r="F188" s="219"/>
      <c r="G188" s="219"/>
      <c r="H188" s="219"/>
      <c r="I188" s="220"/>
      <c r="J188" s="218"/>
      <c r="K188" s="219"/>
      <c r="L188" s="219"/>
      <c r="M188" s="219"/>
      <c r="N188" s="220"/>
      <c r="O188" s="218"/>
      <c r="P188" s="220"/>
      <c r="Q188" s="218"/>
      <c r="R188" s="219"/>
      <c r="S188" s="247"/>
      <c r="T188" s="219"/>
      <c r="U188" s="219"/>
      <c r="V188" s="246"/>
      <c r="W188" s="220"/>
      <c r="X188" s="4"/>
      <c r="Y188" s="4"/>
      <c r="Z188" s="4"/>
      <c r="AA188" s="4"/>
      <c r="AB188" s="4"/>
      <c r="AC188" s="4"/>
      <c r="AR188" s="4"/>
    </row>
    <row r="189" spans="1:44" ht="15" customHeight="1">
      <c r="A189" s="292"/>
      <c r="B189" s="289"/>
      <c r="C189" s="290"/>
      <c r="D189" s="288"/>
      <c r="E189" s="218"/>
      <c r="F189" s="219"/>
      <c r="G189" s="219"/>
      <c r="H189" s="219"/>
      <c r="I189" s="220"/>
      <c r="J189" s="218"/>
      <c r="K189" s="219"/>
      <c r="L189" s="219"/>
      <c r="M189" s="219"/>
      <c r="N189" s="220"/>
      <c r="O189" s="218"/>
      <c r="P189" s="220"/>
      <c r="Q189" s="218"/>
      <c r="R189" s="219"/>
      <c r="S189" s="247"/>
      <c r="T189" s="219"/>
      <c r="U189" s="219"/>
      <c r="V189" s="246"/>
      <c r="W189" s="220"/>
      <c r="X189" s="4"/>
      <c r="Y189" s="4"/>
      <c r="Z189" s="4"/>
      <c r="AA189" s="4"/>
      <c r="AB189" s="4"/>
      <c r="AC189" s="4"/>
      <c r="AR189" s="4"/>
    </row>
    <row r="190" spans="1:44" ht="15" customHeight="1">
      <c r="A190" s="292"/>
      <c r="B190" s="289"/>
      <c r="C190" s="290"/>
      <c r="D190" s="288"/>
      <c r="E190" s="218"/>
      <c r="F190" s="219"/>
      <c r="G190" s="219"/>
      <c r="H190" s="219"/>
      <c r="I190" s="220"/>
      <c r="J190" s="218"/>
      <c r="K190" s="219"/>
      <c r="L190" s="219"/>
      <c r="M190" s="219"/>
      <c r="N190" s="220"/>
      <c r="O190" s="218"/>
      <c r="P190" s="220"/>
      <c r="Q190" s="218"/>
      <c r="R190" s="219"/>
      <c r="S190" s="247"/>
      <c r="T190" s="219"/>
      <c r="U190" s="219"/>
      <c r="V190" s="246"/>
      <c r="W190" s="220"/>
      <c r="X190" s="4"/>
      <c r="Y190" s="4"/>
      <c r="Z190" s="4"/>
      <c r="AA190" s="4"/>
      <c r="AB190" s="4"/>
      <c r="AC190" s="4"/>
      <c r="AR190" s="4"/>
    </row>
    <row r="191" spans="1:44" ht="14.25" customHeight="1" thickBot="1">
      <c r="A191" s="292"/>
      <c r="B191" s="293"/>
      <c r="C191" s="294"/>
      <c r="D191" s="295"/>
      <c r="E191" s="157"/>
      <c r="F191" s="221"/>
      <c r="G191" s="221"/>
      <c r="H191" s="221"/>
      <c r="I191" s="222"/>
      <c r="J191" s="157"/>
      <c r="K191" s="221"/>
      <c r="L191" s="221"/>
      <c r="M191" s="221"/>
      <c r="N191" s="222"/>
      <c r="O191" s="157"/>
      <c r="P191" s="222"/>
      <c r="Q191" s="157"/>
      <c r="R191" s="221"/>
      <c r="S191" s="239"/>
      <c r="T191" s="221"/>
      <c r="U191" s="221"/>
      <c r="V191" s="240"/>
      <c r="W191" s="222"/>
      <c r="X191" s="4"/>
      <c r="Y191" s="4"/>
      <c r="Z191" s="4"/>
      <c r="AA191" s="4"/>
      <c r="AB191" s="4"/>
      <c r="AC191" s="4"/>
      <c r="AR191" s="4"/>
    </row>
    <row r="192" spans="1:44">
      <c r="A192" s="96"/>
      <c r="B192" s="96"/>
      <c r="C192" s="96"/>
      <c r="D192" s="9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32" ht="19.5" customHeight="1">
      <c r="A193" s="96"/>
      <c r="B193" s="96"/>
      <c r="C193" s="96"/>
      <c r="D193" s="23" t="s">
        <v>74</v>
      </c>
      <c r="E193" s="40">
        <f t="shared" ref="E193:W193" si="7">SUM(E43:E191)</f>
        <v>0</v>
      </c>
      <c r="F193" s="40">
        <f t="shared" si="7"/>
        <v>0</v>
      </c>
      <c r="G193" s="40">
        <f t="shared" si="7"/>
        <v>0</v>
      </c>
      <c r="H193" s="40">
        <f t="shared" si="7"/>
        <v>0</v>
      </c>
      <c r="I193" s="40">
        <f t="shared" si="7"/>
        <v>0</v>
      </c>
      <c r="J193" s="40">
        <f t="shared" si="7"/>
        <v>108</v>
      </c>
      <c r="K193" s="40">
        <f t="shared" si="7"/>
        <v>1132</v>
      </c>
      <c r="L193" s="40">
        <f t="shared" si="7"/>
        <v>1014</v>
      </c>
      <c r="M193" s="40">
        <f t="shared" si="7"/>
        <v>76</v>
      </c>
      <c r="N193" s="40">
        <f t="shared" si="7"/>
        <v>22</v>
      </c>
      <c r="O193" s="40">
        <f t="shared" si="7"/>
        <v>275</v>
      </c>
      <c r="P193" s="40">
        <f t="shared" si="7"/>
        <v>857</v>
      </c>
      <c r="Q193" s="40">
        <f t="shared" si="7"/>
        <v>191</v>
      </c>
      <c r="R193" s="40">
        <f t="shared" si="7"/>
        <v>77</v>
      </c>
      <c r="S193" s="40">
        <f t="shared" si="7"/>
        <v>188</v>
      </c>
      <c r="T193" s="40">
        <f t="shared" si="7"/>
        <v>206</v>
      </c>
      <c r="U193" s="40">
        <f t="shared" si="7"/>
        <v>211</v>
      </c>
      <c r="V193" s="40">
        <f t="shared" si="7"/>
        <v>184</v>
      </c>
      <c r="W193" s="40">
        <f t="shared" si="7"/>
        <v>75</v>
      </c>
      <c r="X193" s="4"/>
      <c r="Y193" s="4"/>
      <c r="Z193" s="4"/>
    </row>
    <row r="194" spans="1:3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32" customFormat="1" ht="30">
      <c r="D195" s="725" t="s">
        <v>89</v>
      </c>
      <c r="E195" s="248" t="s">
        <v>92</v>
      </c>
      <c r="F195" s="248" t="s">
        <v>72</v>
      </c>
      <c r="G195" s="248" t="s">
        <v>93</v>
      </c>
      <c r="H195" s="248" t="s">
        <v>70</v>
      </c>
      <c r="I195" s="248" t="s">
        <v>71</v>
      </c>
      <c r="J195" s="249" t="s">
        <v>94</v>
      </c>
      <c r="K195" s="248" t="s">
        <v>95</v>
      </c>
      <c r="L195" s="250" t="s">
        <v>189</v>
      </c>
      <c r="M195" s="250" t="s">
        <v>190</v>
      </c>
      <c r="N195" s="250" t="s">
        <v>191</v>
      </c>
      <c r="O195" s="250" t="s">
        <v>192</v>
      </c>
      <c r="P195" s="250" t="s">
        <v>193</v>
      </c>
      <c r="Q195" s="251" t="s">
        <v>194</v>
      </c>
      <c r="R195" s="251" t="s">
        <v>195</v>
      </c>
    </row>
    <row r="196" spans="1:32" customFormat="1" ht="23.25" customHeight="1">
      <c r="D196" s="726"/>
      <c r="E196" s="241">
        <f>SUM(E193+J193+E38+J38)</f>
        <v>108</v>
      </c>
      <c r="F196" s="241">
        <f>SUM(F193+K193+F38+K38+O38+S38+AG38)</f>
        <v>1132</v>
      </c>
      <c r="G196" s="241">
        <f t="shared" ref="G196:I196" si="8">SUM(G193+L193+G38+L38+P38+T38+AH38)</f>
        <v>1014</v>
      </c>
      <c r="H196" s="241">
        <f t="shared" si="8"/>
        <v>76</v>
      </c>
      <c r="I196" s="241">
        <f t="shared" si="8"/>
        <v>22</v>
      </c>
      <c r="J196" s="241">
        <f>SUM(O193+W38+AK38)</f>
        <v>275</v>
      </c>
      <c r="K196" s="241">
        <f t="shared" ref="K196:R196" si="9">SUM(P193+X38+AL38)</f>
        <v>857</v>
      </c>
      <c r="L196" s="241">
        <f t="shared" si="9"/>
        <v>191</v>
      </c>
      <c r="M196" s="241">
        <f t="shared" si="9"/>
        <v>77</v>
      </c>
      <c r="N196" s="241">
        <f t="shared" si="9"/>
        <v>188</v>
      </c>
      <c r="O196" s="241">
        <f t="shared" si="9"/>
        <v>206</v>
      </c>
      <c r="P196" s="241">
        <f t="shared" si="9"/>
        <v>211</v>
      </c>
      <c r="Q196" s="241">
        <f t="shared" si="9"/>
        <v>184</v>
      </c>
      <c r="R196" s="241">
        <f t="shared" si="9"/>
        <v>75</v>
      </c>
    </row>
    <row r="197" spans="1:3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3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32">
      <c r="A199" s="1" t="s">
        <v>97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3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32">
      <c r="A201" s="1" t="s">
        <v>98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32" ht="15.75">
      <c r="AF202" s="81"/>
    </row>
    <row r="208" spans="1:32" ht="15.75">
      <c r="AF208" s="81"/>
    </row>
    <row r="213" spans="32:32" ht="15.75">
      <c r="AF213" s="81"/>
    </row>
    <row r="220" spans="32:32" ht="15.75">
      <c r="AF220" s="81"/>
    </row>
    <row r="226" spans="32:32" ht="15.75">
      <c r="AF226" s="81"/>
    </row>
    <row r="279" spans="36:36">
      <c r="AJ279" s="4"/>
    </row>
    <row r="280" spans="36:36">
      <c r="AJ280" s="4"/>
    </row>
    <row r="281" spans="36:36">
      <c r="AJ281" s="4"/>
    </row>
    <row r="282" spans="36:36">
      <c r="AJ282" s="4"/>
    </row>
    <row r="283" spans="36:36">
      <c r="AJ283" s="4"/>
    </row>
    <row r="284" spans="36:36">
      <c r="AJ284" s="4"/>
    </row>
    <row r="285" spans="36:36">
      <c r="AJ285" s="4"/>
    </row>
    <row r="286" spans="36:36">
      <c r="AJ286" s="4"/>
    </row>
    <row r="287" spans="36:36">
      <c r="AJ287" s="4"/>
    </row>
    <row r="288" spans="36:36">
      <c r="AJ288" s="4"/>
    </row>
    <row r="289" spans="36:36">
      <c r="AJ289" s="4"/>
    </row>
    <row r="290" spans="36:36">
      <c r="AJ290" s="4"/>
    </row>
    <row r="291" spans="36:36">
      <c r="AJ291" s="4"/>
    </row>
    <row r="292" spans="36:36">
      <c r="AJ292" s="4"/>
    </row>
    <row r="293" spans="36:36">
      <c r="AJ293" s="4"/>
    </row>
    <row r="294" spans="36:36">
      <c r="AJ294" s="4"/>
    </row>
    <row r="295" spans="36:36">
      <c r="AJ295" s="4"/>
    </row>
    <row r="296" spans="36:36">
      <c r="AJ296" s="4"/>
    </row>
    <row r="297" spans="36:36">
      <c r="AJ297" s="4"/>
    </row>
    <row r="298" spans="36:36">
      <c r="AJ298" s="4"/>
    </row>
    <row r="299" spans="36:36">
      <c r="AJ299" s="4"/>
    </row>
    <row r="300" spans="36:36">
      <c r="AJ300" s="4"/>
    </row>
    <row r="301" spans="36:36">
      <c r="AJ301" s="4"/>
    </row>
    <row r="302" spans="36:36">
      <c r="AJ302" s="4"/>
    </row>
    <row r="303" spans="36:36">
      <c r="AJ303" s="4"/>
    </row>
    <row r="304" spans="36:36">
      <c r="AJ304" s="4"/>
    </row>
    <row r="305" spans="36:36">
      <c r="AJ305" s="4"/>
    </row>
    <row r="306" spans="36:36">
      <c r="AJ306" s="4"/>
    </row>
    <row r="307" spans="36:36">
      <c r="AJ307" s="4"/>
    </row>
    <row r="308" spans="36:36">
      <c r="AJ308" s="4"/>
    </row>
    <row r="309" spans="36:36">
      <c r="AJ309" s="4"/>
    </row>
    <row r="310" spans="36:36">
      <c r="AJ310" s="4"/>
    </row>
    <row r="311" spans="36:36">
      <c r="AJ311" s="4"/>
    </row>
  </sheetData>
  <sheetProtection algorithmName="SHA-512" hashValue="Tp+v3ZQM0BhWWA2RW7XiM4yLXEDUD2/oRBobTboUfLRHoEQYxr0njidtEiavmUSom6X3fpC1gHFTuUoWLAAEyQ==" saltValue="XRpvrouXzbgn+XPlEntkBQ==" spinCount="100000" sheet="1" formatCells="0" formatRows="0" selectLockedCells="1"/>
  <mergeCells count="79">
    <mergeCell ref="AL31:AL35"/>
    <mergeCell ref="AM31:AM35"/>
    <mergeCell ref="AN31:AN35"/>
    <mergeCell ref="AO31:AO35"/>
    <mergeCell ref="AP31:AP35"/>
    <mergeCell ref="AO24:AO28"/>
    <mergeCell ref="AP24:AP28"/>
    <mergeCell ref="AQ24:AQ28"/>
    <mergeCell ref="AR31:AR35"/>
    <mergeCell ref="AS31:AS35"/>
    <mergeCell ref="AQ31:AQ35"/>
    <mergeCell ref="AJ24:AJ28"/>
    <mergeCell ref="AK24:AK28"/>
    <mergeCell ref="AL24:AL28"/>
    <mergeCell ref="AM24:AM28"/>
    <mergeCell ref="AN24:AN28"/>
    <mergeCell ref="D195:D196"/>
    <mergeCell ref="AJ11:AJ21"/>
    <mergeCell ref="AK11:AK21"/>
    <mergeCell ref="AL11:AL21"/>
    <mergeCell ref="A22:D22"/>
    <mergeCell ref="A40:A42"/>
    <mergeCell ref="B40:B42"/>
    <mergeCell ref="C40:C42"/>
    <mergeCell ref="A11:A21"/>
    <mergeCell ref="B11:B21"/>
    <mergeCell ref="C11:C21"/>
    <mergeCell ref="AG11:AG21"/>
    <mergeCell ref="AH11:AH21"/>
    <mergeCell ref="AI11:AI21"/>
    <mergeCell ref="A24:A28"/>
    <mergeCell ref="B24:B28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Y8:AE8"/>
    <mergeCell ref="AM8:AS8"/>
    <mergeCell ref="AK8:AL8"/>
    <mergeCell ref="A29:D29"/>
    <mergeCell ref="AM11:AM21"/>
    <mergeCell ref="AN11:AN21"/>
    <mergeCell ref="AO11:AO21"/>
    <mergeCell ref="AP11:AP21"/>
    <mergeCell ref="AQ11:AQ21"/>
    <mergeCell ref="AR24:AR28"/>
    <mergeCell ref="AS24:AS28"/>
    <mergeCell ref="AR11:AR21"/>
    <mergeCell ref="AS11:AS21"/>
    <mergeCell ref="C24:C28"/>
    <mergeCell ref="AG24:AG28"/>
    <mergeCell ref="AH24:AH28"/>
    <mergeCell ref="AI24:AI28"/>
    <mergeCell ref="D40:D42"/>
    <mergeCell ref="E40:W40"/>
    <mergeCell ref="E41:I41"/>
    <mergeCell ref="J41:N41"/>
    <mergeCell ref="O41:P41"/>
    <mergeCell ref="Q41:W41"/>
    <mergeCell ref="AH31:AH35"/>
    <mergeCell ref="AI31:AI35"/>
    <mergeCell ref="AJ31:AJ35"/>
    <mergeCell ref="AK31:AK35"/>
    <mergeCell ref="A36:D36"/>
    <mergeCell ref="A31:A35"/>
    <mergeCell ref="B31:B35"/>
    <mergeCell ref="C31:C35"/>
    <mergeCell ref="AG31:AG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0">
    <tabColor theme="3" tint="0.59999389629810485"/>
  </sheetPr>
  <dimension ref="A1:AT196"/>
  <sheetViews>
    <sheetView showGridLines="0" topLeftCell="L46" zoomScaleNormal="100" workbookViewId="0">
      <selection activeCell="W47" sqref="O47:W5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701" t="s">
        <v>44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111"/>
      <c r="AN1" s="111"/>
      <c r="AO1" s="111"/>
      <c r="AP1" s="111"/>
      <c r="AQ1" s="111"/>
      <c r="AR1" s="111"/>
      <c r="AS1" s="111"/>
    </row>
    <row r="2" spans="1:45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 ht="15.75">
      <c r="A3" s="701" t="s">
        <v>165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6.5" thickBot="1"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5" customFormat="1">
      <c r="A11" s="776" t="s">
        <v>55</v>
      </c>
      <c r="B11" s="777" t="s">
        <v>216</v>
      </c>
      <c r="C11" s="778" t="s">
        <v>414</v>
      </c>
      <c r="D11" s="212" t="s">
        <v>217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5"/>
      <c r="AG11" s="774"/>
      <c r="AH11" s="774"/>
      <c r="AI11" s="774"/>
      <c r="AJ11" s="774"/>
      <c r="AK11" s="774"/>
      <c r="AL11" s="774"/>
      <c r="AM11" s="774"/>
      <c r="AN11" s="774"/>
      <c r="AO11" s="774"/>
      <c r="AP11" s="774"/>
      <c r="AQ11" s="774"/>
      <c r="AR11" s="774"/>
      <c r="AS11" s="774"/>
    </row>
    <row r="12" spans="1:45" customFormat="1">
      <c r="A12" s="754"/>
      <c r="B12" s="767"/>
      <c r="C12" s="768"/>
      <c r="D12" s="213" t="s">
        <v>218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5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>
      <c r="A13" s="754"/>
      <c r="B13" s="767"/>
      <c r="C13" s="768"/>
      <c r="D13" s="213" t="s">
        <v>219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5"/>
      <c r="AG13" s="744"/>
      <c r="AH13" s="744"/>
      <c r="AI13" s="744"/>
      <c r="AJ13" s="744"/>
      <c r="AK13" s="744"/>
      <c r="AL13" s="744"/>
      <c r="AM13" s="744"/>
      <c r="AN13" s="744"/>
      <c r="AO13" s="744"/>
      <c r="AP13" s="744"/>
      <c r="AQ13" s="744"/>
      <c r="AR13" s="744"/>
      <c r="AS13" s="744"/>
    </row>
    <row r="14" spans="1:45" customFormat="1">
      <c r="A14" s="754"/>
      <c r="B14" s="767"/>
      <c r="C14" s="768"/>
      <c r="D14" s="213" t="s">
        <v>220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5"/>
      <c r="AG14" s="744"/>
      <c r="AH14" s="744"/>
      <c r="AI14" s="744"/>
      <c r="AJ14" s="744"/>
      <c r="AK14" s="744"/>
      <c r="AL14" s="744"/>
      <c r="AM14" s="744"/>
      <c r="AN14" s="744"/>
      <c r="AO14" s="744"/>
      <c r="AP14" s="744"/>
      <c r="AQ14" s="744"/>
      <c r="AR14" s="744"/>
      <c r="AS14" s="744"/>
    </row>
    <row r="15" spans="1:45" customFormat="1">
      <c r="A15" s="754"/>
      <c r="B15" s="767"/>
      <c r="C15" s="768"/>
      <c r="D15" s="213" t="s">
        <v>221</v>
      </c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5"/>
      <c r="AG15" s="744"/>
      <c r="AH15" s="744"/>
      <c r="AI15" s="744"/>
      <c r="AJ15" s="744"/>
      <c r="AK15" s="744"/>
      <c r="AL15" s="744"/>
      <c r="AM15" s="744"/>
      <c r="AN15" s="744"/>
      <c r="AO15" s="744"/>
      <c r="AP15" s="744"/>
      <c r="AQ15" s="744"/>
      <c r="AR15" s="744"/>
      <c r="AS15" s="744"/>
    </row>
    <row r="16" spans="1:45" customFormat="1">
      <c r="A16" s="754"/>
      <c r="B16" s="767"/>
      <c r="C16" s="768"/>
      <c r="D16" s="213" t="s">
        <v>222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5"/>
      <c r="AG16" s="744"/>
      <c r="AH16" s="744"/>
      <c r="AI16" s="744"/>
      <c r="AJ16" s="744"/>
      <c r="AK16" s="744"/>
      <c r="AL16" s="744"/>
      <c r="AM16" s="744"/>
      <c r="AN16" s="744"/>
      <c r="AO16" s="744"/>
      <c r="AP16" s="744"/>
      <c r="AQ16" s="744"/>
      <c r="AR16" s="744"/>
      <c r="AS16" s="744"/>
    </row>
    <row r="17" spans="1:45" customFormat="1">
      <c r="A17" s="754"/>
      <c r="B17" s="767"/>
      <c r="C17" s="768"/>
      <c r="D17" s="213" t="s">
        <v>223</v>
      </c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5"/>
      <c r="AG17" s="744"/>
      <c r="AH17" s="744"/>
      <c r="AI17" s="744"/>
      <c r="AJ17" s="744"/>
      <c r="AK17" s="744"/>
      <c r="AL17" s="744"/>
      <c r="AM17" s="744"/>
      <c r="AN17" s="744"/>
      <c r="AO17" s="744"/>
      <c r="AP17" s="744"/>
      <c r="AQ17" s="744"/>
      <c r="AR17" s="744"/>
      <c r="AS17" s="744"/>
    </row>
    <row r="18" spans="1:45" customFormat="1">
      <c r="A18" s="754"/>
      <c r="B18" s="767"/>
      <c r="C18" s="768"/>
      <c r="D18" s="213" t="s">
        <v>224</v>
      </c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5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>
      <c r="A19" s="754"/>
      <c r="B19" s="767"/>
      <c r="C19" s="768"/>
      <c r="D19" s="213" t="s">
        <v>225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5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  <c r="AR19" s="744"/>
      <c r="AS19" s="744"/>
    </row>
    <row r="20" spans="1:45" customFormat="1">
      <c r="A20" s="754"/>
      <c r="B20" s="767"/>
      <c r="C20" s="768"/>
      <c r="D20" s="213" t="s">
        <v>226</v>
      </c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5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  <c r="AR20" s="744"/>
      <c r="AS20" s="744"/>
    </row>
    <row r="21" spans="1:45" customFormat="1" ht="15.75" thickBot="1">
      <c r="A21" s="755"/>
      <c r="B21" s="752"/>
      <c r="C21" s="748"/>
      <c r="D21" s="214" t="s">
        <v>227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5"/>
      <c r="AG21" s="745"/>
      <c r="AH21" s="745"/>
      <c r="AI21" s="745"/>
      <c r="AJ21" s="745"/>
      <c r="AK21" s="745"/>
      <c r="AL21" s="745"/>
      <c r="AM21" s="745"/>
      <c r="AN21" s="745"/>
      <c r="AO21" s="745"/>
      <c r="AP21" s="745"/>
      <c r="AQ21" s="745"/>
      <c r="AR21" s="745"/>
      <c r="AS21" s="745"/>
    </row>
    <row r="22" spans="1:45">
      <c r="A22" s="775"/>
      <c r="B22" s="775"/>
      <c r="C22" s="775"/>
      <c r="D22" s="77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82">
        <f>AG11</f>
        <v>0</v>
      </c>
      <c r="AH22" s="82">
        <f t="shared" ref="AH22:AS22" si="1">AH11</f>
        <v>0</v>
      </c>
      <c r="AI22" s="82">
        <f t="shared" si="1"/>
        <v>0</v>
      </c>
      <c r="AJ22" s="82">
        <f t="shared" si="1"/>
        <v>0</v>
      </c>
      <c r="AK22" s="82">
        <f t="shared" si="1"/>
        <v>0</v>
      </c>
      <c r="AL22" s="82">
        <f t="shared" si="1"/>
        <v>0</v>
      </c>
      <c r="AM22" s="82">
        <f t="shared" si="1"/>
        <v>0</v>
      </c>
      <c r="AN22" s="82">
        <f t="shared" si="1"/>
        <v>0</v>
      </c>
      <c r="AO22" s="82">
        <f t="shared" si="1"/>
        <v>0</v>
      </c>
      <c r="AP22" s="82">
        <f t="shared" si="1"/>
        <v>0</v>
      </c>
      <c r="AQ22" s="82">
        <f t="shared" si="1"/>
        <v>0</v>
      </c>
      <c r="AR22" s="82">
        <f t="shared" si="1"/>
        <v>0</v>
      </c>
      <c r="AS22" s="82">
        <f t="shared" si="1"/>
        <v>0</v>
      </c>
    </row>
    <row r="23" spans="1:45" ht="15.75" thickBot="1">
      <c r="A23" s="96"/>
      <c r="B23" s="96"/>
      <c r="C23" s="96"/>
      <c r="D23" s="9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76" t="s">
        <v>228</v>
      </c>
      <c r="B24" s="777" t="s">
        <v>415</v>
      </c>
      <c r="C24" s="778" t="s">
        <v>416</v>
      </c>
      <c r="D24" s="212" t="s">
        <v>417</v>
      </c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5"/>
      <c r="AG24" s="774"/>
      <c r="AH24" s="774"/>
      <c r="AI24" s="774"/>
      <c r="AJ24" s="774"/>
      <c r="AK24" s="774"/>
      <c r="AL24" s="774"/>
      <c r="AM24" s="774"/>
      <c r="AN24" s="774"/>
      <c r="AO24" s="774"/>
      <c r="AP24" s="774"/>
      <c r="AQ24" s="774"/>
      <c r="AR24" s="774"/>
      <c r="AS24" s="774"/>
    </row>
    <row r="25" spans="1:45" customFormat="1">
      <c r="A25" s="754"/>
      <c r="B25" s="767"/>
      <c r="C25" s="768"/>
      <c r="D25" s="213" t="s">
        <v>418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5"/>
      <c r="AG25" s="744"/>
      <c r="AH25" s="744"/>
      <c r="AI25" s="744"/>
      <c r="AJ25" s="744"/>
      <c r="AK25" s="744"/>
      <c r="AL25" s="744"/>
      <c r="AM25" s="744"/>
      <c r="AN25" s="744"/>
      <c r="AO25" s="744"/>
      <c r="AP25" s="744"/>
      <c r="AQ25" s="744"/>
      <c r="AR25" s="744"/>
      <c r="AS25" s="744"/>
    </row>
    <row r="26" spans="1:45" customFormat="1">
      <c r="A26" s="754"/>
      <c r="B26" s="767"/>
      <c r="C26" s="768"/>
      <c r="D26" s="213" t="s">
        <v>419</v>
      </c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5"/>
      <c r="AG26" s="744"/>
      <c r="AH26" s="744"/>
      <c r="AI26" s="744"/>
      <c r="AJ26" s="744"/>
      <c r="AK26" s="744"/>
      <c r="AL26" s="744"/>
      <c r="AM26" s="744"/>
      <c r="AN26" s="744"/>
      <c r="AO26" s="744"/>
      <c r="AP26" s="744"/>
      <c r="AQ26" s="744"/>
      <c r="AR26" s="744"/>
      <c r="AS26" s="744"/>
    </row>
    <row r="27" spans="1:45" customFormat="1">
      <c r="A27" s="754"/>
      <c r="B27" s="767"/>
      <c r="C27" s="768"/>
      <c r="D27" s="213" t="s">
        <v>420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5"/>
      <c r="AG27" s="744"/>
      <c r="AH27" s="744"/>
      <c r="AI27" s="744"/>
      <c r="AJ27" s="744"/>
      <c r="AK27" s="744"/>
      <c r="AL27" s="744"/>
      <c r="AM27" s="744"/>
      <c r="AN27" s="744"/>
      <c r="AO27" s="744"/>
      <c r="AP27" s="744"/>
      <c r="AQ27" s="744"/>
      <c r="AR27" s="744"/>
      <c r="AS27" s="744"/>
    </row>
    <row r="28" spans="1:45" customFormat="1" ht="15.75" thickBot="1">
      <c r="A28" s="755"/>
      <c r="B28" s="752"/>
      <c r="C28" s="748"/>
      <c r="D28" s="214" t="s">
        <v>421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5"/>
      <c r="AG28" s="745"/>
      <c r="AH28" s="745"/>
      <c r="AI28" s="745"/>
      <c r="AJ28" s="745"/>
      <c r="AK28" s="745"/>
      <c r="AL28" s="745"/>
      <c r="AM28" s="745"/>
      <c r="AN28" s="745"/>
      <c r="AO28" s="745"/>
      <c r="AP28" s="745"/>
      <c r="AQ28" s="745"/>
      <c r="AR28" s="745"/>
      <c r="AS28" s="745"/>
    </row>
    <row r="29" spans="1:45">
      <c r="A29" s="775"/>
      <c r="B29" s="775"/>
      <c r="C29" s="775"/>
      <c r="D29" s="775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82">
        <f>AG24</f>
        <v>0</v>
      </c>
      <c r="AH29" s="82">
        <f t="shared" ref="AH29:AS29" si="3">AH24</f>
        <v>0</v>
      </c>
      <c r="AI29" s="82">
        <f t="shared" si="3"/>
        <v>0</v>
      </c>
      <c r="AJ29" s="82">
        <f t="shared" si="3"/>
        <v>0</v>
      </c>
      <c r="AK29" s="82">
        <f t="shared" si="3"/>
        <v>0</v>
      </c>
      <c r="AL29" s="82">
        <f t="shared" si="3"/>
        <v>0</v>
      </c>
      <c r="AM29" s="82">
        <f t="shared" si="3"/>
        <v>0</v>
      </c>
      <c r="AN29" s="82">
        <f t="shared" si="3"/>
        <v>0</v>
      </c>
      <c r="AO29" s="82">
        <f t="shared" si="3"/>
        <v>0</v>
      </c>
      <c r="AP29" s="82">
        <f t="shared" si="3"/>
        <v>0</v>
      </c>
      <c r="AQ29" s="82">
        <f t="shared" si="3"/>
        <v>0</v>
      </c>
      <c r="AR29" s="82">
        <f t="shared" si="3"/>
        <v>0</v>
      </c>
      <c r="AS29" s="82">
        <f t="shared" si="3"/>
        <v>0</v>
      </c>
    </row>
    <row r="30" spans="1:45" ht="19.5" thickBot="1">
      <c r="A30" s="158"/>
      <c r="B30" s="158"/>
      <c r="C30" s="158"/>
      <c r="D30" s="15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76" t="s">
        <v>51</v>
      </c>
      <c r="B31" s="777" t="s">
        <v>212</v>
      </c>
      <c r="C31" s="778" t="s">
        <v>422</v>
      </c>
      <c r="D31" s="212" t="s">
        <v>213</v>
      </c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5"/>
      <c r="AG31" s="774"/>
      <c r="AH31" s="774"/>
      <c r="AI31" s="774"/>
      <c r="AJ31" s="774"/>
      <c r="AK31" s="774"/>
      <c r="AL31" s="774"/>
      <c r="AM31" s="774"/>
      <c r="AN31" s="774"/>
      <c r="AO31" s="774"/>
      <c r="AP31" s="774"/>
      <c r="AQ31" s="774"/>
      <c r="AR31" s="774"/>
      <c r="AS31" s="774"/>
    </row>
    <row r="32" spans="1:45" customFormat="1">
      <c r="A32" s="754"/>
      <c r="B32" s="767"/>
      <c r="C32" s="768"/>
      <c r="D32" s="213" t="s">
        <v>214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5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6" customFormat="1">
      <c r="A33" s="754"/>
      <c r="B33" s="767"/>
      <c r="C33" s="768"/>
      <c r="D33" s="213" t="s">
        <v>215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5"/>
      <c r="AG33" s="744"/>
      <c r="AH33" s="744"/>
      <c r="AI33" s="744"/>
      <c r="AJ33" s="744"/>
      <c r="AK33" s="744"/>
      <c r="AL33" s="744"/>
      <c r="AM33" s="744"/>
      <c r="AN33" s="744"/>
      <c r="AO33" s="744"/>
      <c r="AP33" s="744"/>
      <c r="AQ33" s="744"/>
      <c r="AR33" s="744"/>
      <c r="AS33" s="744"/>
    </row>
    <row r="34" spans="1:46" customFormat="1">
      <c r="A34" s="754"/>
      <c r="B34" s="767"/>
      <c r="C34" s="768"/>
      <c r="D34" s="213" t="s">
        <v>229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5"/>
      <c r="AG34" s="744"/>
      <c r="AH34" s="744"/>
      <c r="AI34" s="744"/>
      <c r="AJ34" s="744"/>
      <c r="AK34" s="744"/>
      <c r="AL34" s="744"/>
      <c r="AM34" s="744"/>
      <c r="AN34" s="744"/>
      <c r="AO34" s="744"/>
      <c r="AP34" s="744"/>
      <c r="AQ34" s="744"/>
      <c r="AR34" s="744"/>
      <c r="AS34" s="744"/>
    </row>
    <row r="35" spans="1:46" customFormat="1" ht="15.75" thickBot="1">
      <c r="A35" s="755"/>
      <c r="B35" s="752"/>
      <c r="C35" s="748"/>
      <c r="D35" s="214" t="s">
        <v>230</v>
      </c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5"/>
      <c r="AG35" s="745"/>
      <c r="AH35" s="745"/>
      <c r="AI35" s="745"/>
      <c r="AJ35" s="745"/>
      <c r="AK35" s="745"/>
      <c r="AL35" s="745"/>
      <c r="AM35" s="745"/>
      <c r="AN35" s="745"/>
      <c r="AO35" s="745"/>
      <c r="AP35" s="745"/>
      <c r="AQ35" s="745"/>
      <c r="AR35" s="745"/>
      <c r="AS35" s="745"/>
    </row>
    <row r="36" spans="1:46">
      <c r="A36" s="775"/>
      <c r="B36" s="775"/>
      <c r="C36" s="775"/>
      <c r="D36" s="775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82">
        <f>AG31</f>
        <v>0</v>
      </c>
      <c r="AH36" s="82">
        <f t="shared" ref="AH36:AS36" si="5">AH31</f>
        <v>0</v>
      </c>
      <c r="AI36" s="82">
        <f t="shared" si="5"/>
        <v>0</v>
      </c>
      <c r="AJ36" s="82">
        <f t="shared" si="5"/>
        <v>0</v>
      </c>
      <c r="AK36" s="82">
        <f t="shared" si="5"/>
        <v>0</v>
      </c>
      <c r="AL36" s="82">
        <f t="shared" si="5"/>
        <v>0</v>
      </c>
      <c r="AM36" s="82">
        <f t="shared" si="5"/>
        <v>0</v>
      </c>
      <c r="AN36" s="82">
        <f t="shared" si="5"/>
        <v>0</v>
      </c>
      <c r="AO36" s="82">
        <f t="shared" si="5"/>
        <v>0</v>
      </c>
      <c r="AP36" s="82">
        <f t="shared" si="5"/>
        <v>0</v>
      </c>
      <c r="AQ36" s="82">
        <f t="shared" si="5"/>
        <v>0</v>
      </c>
      <c r="AR36" s="82">
        <f t="shared" si="5"/>
        <v>0</v>
      </c>
      <c r="AS36" s="82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82">
        <f t="shared" si="6"/>
        <v>0</v>
      </c>
      <c r="AH38" s="82">
        <f t="shared" si="6"/>
        <v>0</v>
      </c>
      <c r="AI38" s="82">
        <f t="shared" si="6"/>
        <v>0</v>
      </c>
      <c r="AJ38" s="82">
        <f t="shared" si="6"/>
        <v>0</v>
      </c>
      <c r="AK38" s="82">
        <f t="shared" si="6"/>
        <v>0</v>
      </c>
      <c r="AL38" s="82">
        <f t="shared" si="6"/>
        <v>0</v>
      </c>
      <c r="AM38" s="82">
        <f t="shared" si="6"/>
        <v>0</v>
      </c>
      <c r="AN38" s="82">
        <f t="shared" si="6"/>
        <v>0</v>
      </c>
      <c r="AO38" s="82">
        <f t="shared" si="6"/>
        <v>0</v>
      </c>
      <c r="AP38" s="82">
        <f t="shared" si="6"/>
        <v>0</v>
      </c>
      <c r="AQ38" s="82">
        <f t="shared" si="6"/>
        <v>0</v>
      </c>
      <c r="AR38" s="82">
        <f t="shared" si="6"/>
        <v>0</v>
      </c>
      <c r="AS38" s="82">
        <f t="shared" si="6"/>
        <v>0</v>
      </c>
    </row>
    <row r="39" spans="1:46" customFormat="1" ht="15.75" thickBot="1"/>
    <row r="40" spans="1:46" ht="21.75" customHeight="1" thickBot="1">
      <c r="A40" s="727"/>
      <c r="B40" s="739" t="s">
        <v>45</v>
      </c>
      <c r="C40" s="728" t="s">
        <v>66</v>
      </c>
      <c r="D40" s="728" t="s">
        <v>67</v>
      </c>
      <c r="E40" s="731" t="s">
        <v>88</v>
      </c>
      <c r="F40" s="732"/>
      <c r="G40" s="732"/>
      <c r="H40" s="732"/>
      <c r="I40" s="732"/>
      <c r="J40" s="732"/>
      <c r="K40" s="732"/>
      <c r="L40" s="732"/>
      <c r="M40" s="732"/>
      <c r="N40" s="732"/>
      <c r="O40" s="732"/>
      <c r="P40" s="732"/>
      <c r="Q40" s="718"/>
      <c r="R40" s="718"/>
      <c r="S40" s="718"/>
      <c r="T40" s="718"/>
      <c r="U40" s="733"/>
      <c r="V40" s="733"/>
      <c r="W40" s="734"/>
      <c r="AJ40" s="4"/>
    </row>
    <row r="41" spans="1:46" ht="21.75" customHeight="1" thickBot="1">
      <c r="A41" s="727"/>
      <c r="B41" s="740"/>
      <c r="C41" s="741"/>
      <c r="D41" s="729"/>
      <c r="E41" s="735" t="s">
        <v>0</v>
      </c>
      <c r="F41" s="735"/>
      <c r="G41" s="735"/>
      <c r="H41" s="735"/>
      <c r="I41" s="735"/>
      <c r="J41" s="735" t="s">
        <v>1</v>
      </c>
      <c r="K41" s="735"/>
      <c r="L41" s="735"/>
      <c r="M41" s="735"/>
      <c r="N41" s="735"/>
      <c r="O41" s="736" t="s">
        <v>43</v>
      </c>
      <c r="P41" s="737"/>
      <c r="Q41" s="738" t="s">
        <v>186</v>
      </c>
      <c r="R41" s="718"/>
      <c r="S41" s="718"/>
      <c r="T41" s="718"/>
      <c r="U41" s="733"/>
      <c r="V41" s="733"/>
      <c r="W41" s="734"/>
      <c r="AJ41" s="4"/>
    </row>
    <row r="42" spans="1:46" ht="30" customHeight="1" thickBot="1">
      <c r="A42" s="727"/>
      <c r="B42" s="740"/>
      <c r="C42" s="742"/>
      <c r="D42" s="730"/>
      <c r="E42" s="227" t="s">
        <v>92</v>
      </c>
      <c r="F42" s="227" t="s">
        <v>72</v>
      </c>
      <c r="G42" s="228" t="s">
        <v>93</v>
      </c>
      <c r="H42" s="228" t="s">
        <v>70</v>
      </c>
      <c r="I42" s="228" t="s">
        <v>71</v>
      </c>
      <c r="J42" s="228" t="s">
        <v>92</v>
      </c>
      <c r="K42" s="227" t="s">
        <v>72</v>
      </c>
      <c r="L42" s="228" t="s">
        <v>93</v>
      </c>
      <c r="M42" s="228" t="s">
        <v>70</v>
      </c>
      <c r="N42" s="228" t="s">
        <v>71</v>
      </c>
      <c r="O42" s="228" t="s">
        <v>94</v>
      </c>
      <c r="P42" s="228" t="s">
        <v>95</v>
      </c>
      <c r="Q42" s="229" t="s">
        <v>189</v>
      </c>
      <c r="R42" s="229" t="s">
        <v>190</v>
      </c>
      <c r="S42" s="229" t="s">
        <v>191</v>
      </c>
      <c r="T42" s="229" t="s">
        <v>192</v>
      </c>
      <c r="U42" s="229" t="s">
        <v>193</v>
      </c>
      <c r="V42" s="230" t="s">
        <v>194</v>
      </c>
      <c r="W42" s="229" t="s">
        <v>195</v>
      </c>
      <c r="X42" s="167"/>
      <c r="Y42" s="167"/>
      <c r="Z42" s="193"/>
      <c r="AN42" s="4"/>
    </row>
    <row r="43" spans="1:46" ht="15" customHeight="1">
      <c r="A43" s="277"/>
      <c r="B43" s="278" t="s">
        <v>498</v>
      </c>
      <c r="C43" s="279" t="s">
        <v>555</v>
      </c>
      <c r="D43" s="280">
        <v>63</v>
      </c>
      <c r="E43" s="244"/>
      <c r="F43" s="242"/>
      <c r="G43" s="242"/>
      <c r="H43" s="242"/>
      <c r="I43" s="281"/>
      <c r="J43" s="244">
        <v>3</v>
      </c>
      <c r="K43" s="242">
        <v>30</v>
      </c>
      <c r="L43" s="242">
        <v>13</v>
      </c>
      <c r="M43" s="242">
        <v>17</v>
      </c>
      <c r="N43" s="281">
        <v>0</v>
      </c>
      <c r="O43" s="244">
        <v>5</v>
      </c>
      <c r="P43" s="281">
        <v>25</v>
      </c>
      <c r="Q43" s="215">
        <v>3</v>
      </c>
      <c r="R43" s="216">
        <v>0</v>
      </c>
      <c r="S43" s="282">
        <v>9</v>
      </c>
      <c r="T43" s="216">
        <v>12</v>
      </c>
      <c r="U43" s="216">
        <v>0</v>
      </c>
      <c r="V43" s="283">
        <v>6</v>
      </c>
      <c r="W43" s="217">
        <v>0</v>
      </c>
      <c r="X43" s="167">
        <f t="shared" ref="X43:X76" si="7">SUM(F43,K43)</f>
        <v>30</v>
      </c>
      <c r="Y43" s="167">
        <f t="shared" ref="Y43:Y76" si="8">SUM(O43:P43)</f>
        <v>30</v>
      </c>
      <c r="Z43" s="167">
        <f t="shared" ref="Z43:Z76" si="9">SUM(Q43:W43)</f>
        <v>30</v>
      </c>
      <c r="AA43" s="4"/>
      <c r="AT43" s="4"/>
    </row>
    <row r="44" spans="1:46" ht="15" customHeight="1">
      <c r="A44" s="277"/>
      <c r="B44" s="375" t="s">
        <v>498</v>
      </c>
      <c r="C44" s="285" t="s">
        <v>556</v>
      </c>
      <c r="D44" s="376">
        <v>48</v>
      </c>
      <c r="E44" s="377"/>
      <c r="F44" s="243"/>
      <c r="G44" s="243"/>
      <c r="H44" s="243"/>
      <c r="I44" s="378"/>
      <c r="J44" s="377">
        <v>2</v>
      </c>
      <c r="K44" s="243">
        <v>20</v>
      </c>
      <c r="L44" s="243">
        <v>15</v>
      </c>
      <c r="M44" s="243">
        <v>5</v>
      </c>
      <c r="N44" s="378">
        <v>0</v>
      </c>
      <c r="O44" s="377">
        <v>9</v>
      </c>
      <c r="P44" s="378">
        <v>11</v>
      </c>
      <c r="Q44" s="379">
        <v>3</v>
      </c>
      <c r="R44" s="219">
        <v>5</v>
      </c>
      <c r="S44" s="247">
        <v>7</v>
      </c>
      <c r="T44" s="219">
        <v>3</v>
      </c>
      <c r="U44" s="219">
        <v>2</v>
      </c>
      <c r="V44" s="246">
        <v>0</v>
      </c>
      <c r="W44" s="380">
        <v>0</v>
      </c>
      <c r="X44" s="167">
        <f t="shared" si="7"/>
        <v>20</v>
      </c>
      <c r="Y44" s="167">
        <f t="shared" si="8"/>
        <v>20</v>
      </c>
      <c r="Z44" s="167">
        <f t="shared" si="9"/>
        <v>20</v>
      </c>
      <c r="AA44" s="4"/>
      <c r="AT44" s="4"/>
    </row>
    <row r="45" spans="1:46" ht="15" customHeight="1">
      <c r="A45" s="277"/>
      <c r="B45" s="375" t="s">
        <v>498</v>
      </c>
      <c r="C45" s="285" t="s">
        <v>557</v>
      </c>
      <c r="D45" s="376">
        <v>24</v>
      </c>
      <c r="E45" s="377"/>
      <c r="F45" s="243"/>
      <c r="G45" s="243"/>
      <c r="H45" s="243"/>
      <c r="I45" s="378"/>
      <c r="J45" s="377">
        <v>1</v>
      </c>
      <c r="K45" s="243">
        <v>10</v>
      </c>
      <c r="L45" s="243">
        <v>4</v>
      </c>
      <c r="M45" s="243">
        <v>0</v>
      </c>
      <c r="N45" s="378">
        <v>6</v>
      </c>
      <c r="O45" s="377">
        <v>0</v>
      </c>
      <c r="P45" s="378">
        <v>10</v>
      </c>
      <c r="Q45" s="379">
        <v>0</v>
      </c>
      <c r="R45" s="219">
        <v>1</v>
      </c>
      <c r="S45" s="247">
        <v>2</v>
      </c>
      <c r="T45" s="219">
        <v>3</v>
      </c>
      <c r="U45" s="219">
        <v>2</v>
      </c>
      <c r="V45" s="246">
        <v>1</v>
      </c>
      <c r="W45" s="380">
        <v>1</v>
      </c>
      <c r="X45" s="167">
        <f t="shared" si="7"/>
        <v>10</v>
      </c>
      <c r="Y45" s="167">
        <f t="shared" si="8"/>
        <v>10</v>
      </c>
      <c r="Z45" s="167">
        <f t="shared" si="9"/>
        <v>10</v>
      </c>
      <c r="AA45" s="4"/>
      <c r="AT45" s="4"/>
    </row>
    <row r="46" spans="1:46" ht="15" customHeight="1">
      <c r="A46" s="277"/>
      <c r="B46" s="375" t="s">
        <v>498</v>
      </c>
      <c r="C46" s="285" t="s">
        <v>558</v>
      </c>
      <c r="D46" s="376">
        <v>84</v>
      </c>
      <c r="E46" s="377"/>
      <c r="F46" s="243"/>
      <c r="G46" s="243"/>
      <c r="H46" s="243"/>
      <c r="I46" s="378"/>
      <c r="J46" s="377">
        <v>4</v>
      </c>
      <c r="K46" s="243">
        <v>40</v>
      </c>
      <c r="L46" s="243">
        <v>27</v>
      </c>
      <c r="M46" s="243">
        <v>10</v>
      </c>
      <c r="N46" s="378">
        <v>3</v>
      </c>
      <c r="O46" s="377">
        <v>18</v>
      </c>
      <c r="P46" s="378">
        <v>22</v>
      </c>
      <c r="Q46" s="379">
        <v>7</v>
      </c>
      <c r="R46" s="219">
        <v>10</v>
      </c>
      <c r="S46" s="247">
        <v>13</v>
      </c>
      <c r="T46" s="219">
        <v>6</v>
      </c>
      <c r="U46" s="219">
        <v>4</v>
      </c>
      <c r="V46" s="246">
        <v>0</v>
      </c>
      <c r="W46" s="380">
        <v>0</v>
      </c>
      <c r="X46" s="167">
        <f t="shared" si="7"/>
        <v>40</v>
      </c>
      <c r="Y46" s="167">
        <f t="shared" si="8"/>
        <v>40</v>
      </c>
      <c r="Z46" s="167">
        <f t="shared" si="9"/>
        <v>40</v>
      </c>
      <c r="AA46" s="4"/>
      <c r="AT46" s="4"/>
    </row>
    <row r="47" spans="1:46" ht="15" customHeight="1">
      <c r="A47" s="277"/>
      <c r="B47" s="375" t="s">
        <v>498</v>
      </c>
      <c r="C47" s="285" t="s">
        <v>559</v>
      </c>
      <c r="D47" s="376">
        <v>24</v>
      </c>
      <c r="E47" s="377"/>
      <c r="F47" s="243"/>
      <c r="G47" s="243"/>
      <c r="H47" s="243"/>
      <c r="I47" s="378"/>
      <c r="J47" s="377">
        <v>1</v>
      </c>
      <c r="K47" s="243">
        <v>10</v>
      </c>
      <c r="L47" s="243">
        <v>4</v>
      </c>
      <c r="M47" s="243">
        <v>0</v>
      </c>
      <c r="N47" s="378">
        <v>6</v>
      </c>
      <c r="O47" s="786">
        <v>0</v>
      </c>
      <c r="P47" s="787">
        <v>10</v>
      </c>
      <c r="Q47" s="786">
        <v>2</v>
      </c>
      <c r="R47" s="779">
        <v>2</v>
      </c>
      <c r="S47" s="782">
        <v>2</v>
      </c>
      <c r="T47" s="779">
        <v>2</v>
      </c>
      <c r="U47" s="779">
        <v>0</v>
      </c>
      <c r="V47" s="783">
        <v>1</v>
      </c>
      <c r="W47" s="787">
        <v>1</v>
      </c>
      <c r="X47" s="784">
        <f t="shared" si="7"/>
        <v>10</v>
      </c>
      <c r="Y47" s="784">
        <f t="shared" si="8"/>
        <v>10</v>
      </c>
      <c r="Z47" s="784">
        <f t="shared" si="9"/>
        <v>10</v>
      </c>
      <c r="AA47" s="784"/>
      <c r="AT47" s="4"/>
    </row>
    <row r="48" spans="1:46" ht="15" customHeight="1">
      <c r="A48" s="277"/>
      <c r="B48" s="375" t="s">
        <v>498</v>
      </c>
      <c r="C48" s="285" t="s">
        <v>560</v>
      </c>
      <c r="D48" s="376">
        <v>24</v>
      </c>
      <c r="E48" s="377"/>
      <c r="F48" s="243"/>
      <c r="G48" s="243"/>
      <c r="H48" s="243"/>
      <c r="I48" s="378"/>
      <c r="J48" s="377">
        <v>1</v>
      </c>
      <c r="K48" s="243">
        <v>10</v>
      </c>
      <c r="L48" s="243">
        <v>4</v>
      </c>
      <c r="M48" s="243">
        <v>0</v>
      </c>
      <c r="N48" s="378">
        <v>6</v>
      </c>
      <c r="O48" s="786">
        <v>0</v>
      </c>
      <c r="P48" s="787">
        <v>10</v>
      </c>
      <c r="Q48" s="786">
        <v>0</v>
      </c>
      <c r="R48" s="779">
        <v>1</v>
      </c>
      <c r="S48" s="782">
        <v>2</v>
      </c>
      <c r="T48" s="779">
        <v>3</v>
      </c>
      <c r="U48" s="779">
        <v>3</v>
      </c>
      <c r="V48" s="783">
        <v>0</v>
      </c>
      <c r="W48" s="787">
        <v>1</v>
      </c>
      <c r="X48" s="784">
        <f t="shared" si="7"/>
        <v>10</v>
      </c>
      <c r="Y48" s="784">
        <f t="shared" si="8"/>
        <v>10</v>
      </c>
      <c r="Z48" s="784">
        <f t="shared" si="9"/>
        <v>10</v>
      </c>
      <c r="AA48" s="784"/>
      <c r="AT48" s="4"/>
    </row>
    <row r="49" spans="1:46" ht="15" customHeight="1">
      <c r="A49" s="277"/>
      <c r="B49" s="375" t="s">
        <v>498</v>
      </c>
      <c r="C49" s="285" t="s">
        <v>561</v>
      </c>
      <c r="D49" s="376">
        <v>24</v>
      </c>
      <c r="E49" s="377"/>
      <c r="F49" s="243"/>
      <c r="G49" s="243"/>
      <c r="H49" s="243"/>
      <c r="I49" s="378"/>
      <c r="J49" s="377">
        <v>1</v>
      </c>
      <c r="K49" s="388">
        <v>10</v>
      </c>
      <c r="L49" s="243">
        <v>7</v>
      </c>
      <c r="M49" s="243">
        <v>0</v>
      </c>
      <c r="N49" s="378">
        <v>3</v>
      </c>
      <c r="O49" s="786">
        <v>0</v>
      </c>
      <c r="P49" s="787">
        <v>10</v>
      </c>
      <c r="Q49" s="786">
        <v>2</v>
      </c>
      <c r="R49" s="779">
        <v>1</v>
      </c>
      <c r="S49" s="782">
        <v>2</v>
      </c>
      <c r="T49" s="779">
        <v>3</v>
      </c>
      <c r="U49" s="779">
        <v>0</v>
      </c>
      <c r="V49" s="783">
        <v>1</v>
      </c>
      <c r="W49" s="787">
        <v>1</v>
      </c>
      <c r="X49" s="784">
        <f t="shared" si="7"/>
        <v>10</v>
      </c>
      <c r="Y49" s="784">
        <f t="shared" si="8"/>
        <v>10</v>
      </c>
      <c r="Z49" s="784">
        <f t="shared" si="9"/>
        <v>10</v>
      </c>
      <c r="AA49" s="784"/>
      <c r="AT49" s="4"/>
    </row>
    <row r="50" spans="1:46" ht="15" customHeight="1">
      <c r="A50" s="277"/>
      <c r="B50" s="375" t="s">
        <v>498</v>
      </c>
      <c r="C50" s="285" t="s">
        <v>562</v>
      </c>
      <c r="D50" s="381">
        <v>126</v>
      </c>
      <c r="E50" s="379"/>
      <c r="F50" s="219"/>
      <c r="G50" s="219"/>
      <c r="H50" s="219"/>
      <c r="I50" s="380"/>
      <c r="J50" s="379">
        <v>6</v>
      </c>
      <c r="K50" s="219">
        <v>69</v>
      </c>
      <c r="L50" s="219">
        <v>68</v>
      </c>
      <c r="M50" s="219">
        <v>1</v>
      </c>
      <c r="N50" s="380">
        <v>0</v>
      </c>
      <c r="O50" s="786">
        <v>3</v>
      </c>
      <c r="P50" s="787">
        <v>66</v>
      </c>
      <c r="Q50" s="786">
        <v>0</v>
      </c>
      <c r="R50" s="779">
        <v>0</v>
      </c>
      <c r="S50" s="782">
        <v>9</v>
      </c>
      <c r="T50" s="779">
        <v>13</v>
      </c>
      <c r="U50" s="779">
        <v>28</v>
      </c>
      <c r="V50" s="783">
        <v>13</v>
      </c>
      <c r="W50" s="787">
        <v>6</v>
      </c>
      <c r="X50" s="784">
        <f t="shared" si="7"/>
        <v>69</v>
      </c>
      <c r="Y50" s="784">
        <f t="shared" si="8"/>
        <v>69</v>
      </c>
      <c r="Z50" s="784">
        <f t="shared" si="9"/>
        <v>69</v>
      </c>
      <c r="AA50" s="784"/>
      <c r="AT50" s="4"/>
    </row>
    <row r="51" spans="1:46" ht="15" customHeight="1">
      <c r="A51" s="277"/>
      <c r="B51" s="375" t="s">
        <v>504</v>
      </c>
      <c r="C51" s="285" t="s">
        <v>538</v>
      </c>
      <c r="D51" s="381">
        <v>54</v>
      </c>
      <c r="E51" s="379"/>
      <c r="F51" s="219"/>
      <c r="G51" s="219"/>
      <c r="H51" s="219"/>
      <c r="I51" s="380"/>
      <c r="J51" s="379">
        <v>3</v>
      </c>
      <c r="K51" s="219">
        <v>24</v>
      </c>
      <c r="L51" s="219">
        <v>4</v>
      </c>
      <c r="M51" s="219">
        <v>20</v>
      </c>
      <c r="N51" s="380">
        <v>0</v>
      </c>
      <c r="O51" s="786">
        <v>18</v>
      </c>
      <c r="P51" s="787">
        <v>6</v>
      </c>
      <c r="Q51" s="786">
        <v>1</v>
      </c>
      <c r="R51" s="779">
        <v>5</v>
      </c>
      <c r="S51" s="782">
        <v>8</v>
      </c>
      <c r="T51" s="779">
        <v>6</v>
      </c>
      <c r="U51" s="779">
        <v>2</v>
      </c>
      <c r="V51" s="783">
        <v>2</v>
      </c>
      <c r="W51" s="787">
        <v>0</v>
      </c>
      <c r="X51" s="784">
        <f t="shared" si="7"/>
        <v>24</v>
      </c>
      <c r="Y51" s="784">
        <f t="shared" si="8"/>
        <v>24</v>
      </c>
      <c r="Z51" s="784">
        <f t="shared" si="9"/>
        <v>24</v>
      </c>
      <c r="AA51" s="784"/>
      <c r="AT51" s="4"/>
    </row>
    <row r="52" spans="1:46" ht="15" customHeight="1">
      <c r="A52" s="277"/>
      <c r="B52" s="375" t="s">
        <v>504</v>
      </c>
      <c r="C52" s="285" t="s">
        <v>563</v>
      </c>
      <c r="D52" s="381">
        <v>72</v>
      </c>
      <c r="E52" s="379"/>
      <c r="F52" s="219"/>
      <c r="G52" s="219"/>
      <c r="H52" s="219"/>
      <c r="I52" s="380"/>
      <c r="J52" s="379">
        <v>3</v>
      </c>
      <c r="K52" s="219">
        <v>24</v>
      </c>
      <c r="L52" s="219">
        <v>6</v>
      </c>
      <c r="M52" s="219">
        <v>18</v>
      </c>
      <c r="N52" s="380">
        <v>0</v>
      </c>
      <c r="O52" s="379">
        <v>18</v>
      </c>
      <c r="P52" s="380">
        <v>6</v>
      </c>
      <c r="Q52" s="379">
        <v>1</v>
      </c>
      <c r="R52" s="219">
        <v>5</v>
      </c>
      <c r="S52" s="247">
        <v>8</v>
      </c>
      <c r="T52" s="219">
        <v>6</v>
      </c>
      <c r="U52" s="219">
        <v>2</v>
      </c>
      <c r="V52" s="246">
        <v>2</v>
      </c>
      <c r="W52" s="380">
        <v>0</v>
      </c>
      <c r="X52" s="784">
        <f t="shared" si="7"/>
        <v>24</v>
      </c>
      <c r="Y52" s="784">
        <f t="shared" si="8"/>
        <v>24</v>
      </c>
      <c r="Z52" s="784">
        <f t="shared" si="9"/>
        <v>24</v>
      </c>
      <c r="AA52" s="784"/>
      <c r="AB52" s="4"/>
      <c r="AC52" s="4"/>
      <c r="AR52" s="4"/>
    </row>
    <row r="53" spans="1:46" ht="15" customHeight="1">
      <c r="A53" s="277"/>
      <c r="B53" s="375" t="s">
        <v>504</v>
      </c>
      <c r="C53" s="285" t="s">
        <v>564</v>
      </c>
      <c r="D53" s="381">
        <v>66</v>
      </c>
      <c r="E53" s="379"/>
      <c r="F53" s="219"/>
      <c r="G53" s="219"/>
      <c r="H53" s="219"/>
      <c r="I53" s="380"/>
      <c r="J53" s="379">
        <v>3</v>
      </c>
      <c r="K53" s="219">
        <v>24</v>
      </c>
      <c r="L53" s="219">
        <v>4</v>
      </c>
      <c r="M53" s="219">
        <v>20</v>
      </c>
      <c r="N53" s="380">
        <v>0</v>
      </c>
      <c r="O53" s="379">
        <v>17</v>
      </c>
      <c r="P53" s="380">
        <v>7</v>
      </c>
      <c r="Q53" s="379">
        <v>1</v>
      </c>
      <c r="R53" s="219">
        <v>5</v>
      </c>
      <c r="S53" s="247">
        <v>8</v>
      </c>
      <c r="T53" s="219">
        <v>5</v>
      </c>
      <c r="U53" s="219">
        <v>3</v>
      </c>
      <c r="V53" s="246">
        <v>2</v>
      </c>
      <c r="W53" s="380">
        <v>0</v>
      </c>
      <c r="X53" s="167">
        <f t="shared" si="7"/>
        <v>24</v>
      </c>
      <c r="Y53" s="167">
        <f t="shared" si="8"/>
        <v>24</v>
      </c>
      <c r="Z53" s="167">
        <f t="shared" si="9"/>
        <v>24</v>
      </c>
      <c r="AA53" s="4"/>
      <c r="AB53" s="4"/>
      <c r="AC53" s="4"/>
      <c r="AR53" s="4"/>
    </row>
    <row r="54" spans="1:46" ht="15" customHeight="1">
      <c r="A54" s="277"/>
      <c r="B54" s="375" t="s">
        <v>506</v>
      </c>
      <c r="C54" s="285" t="s">
        <v>565</v>
      </c>
      <c r="D54" s="381">
        <v>186</v>
      </c>
      <c r="E54" s="379"/>
      <c r="F54" s="219"/>
      <c r="G54" s="219"/>
      <c r="H54" s="219"/>
      <c r="I54" s="380"/>
      <c r="J54" s="379">
        <v>8</v>
      </c>
      <c r="K54" s="219">
        <v>82</v>
      </c>
      <c r="L54" s="219">
        <v>57</v>
      </c>
      <c r="M54" s="219">
        <v>21</v>
      </c>
      <c r="N54" s="380">
        <v>4</v>
      </c>
      <c r="O54" s="379">
        <v>2</v>
      </c>
      <c r="P54" s="380">
        <v>80</v>
      </c>
      <c r="Q54" s="379">
        <v>8</v>
      </c>
      <c r="R54" s="219">
        <v>23</v>
      </c>
      <c r="S54" s="247">
        <v>31</v>
      </c>
      <c r="T54" s="219">
        <v>16</v>
      </c>
      <c r="U54" s="219">
        <v>4</v>
      </c>
      <c r="V54" s="246">
        <v>0</v>
      </c>
      <c r="W54" s="380">
        <v>0</v>
      </c>
      <c r="X54" s="167">
        <f t="shared" si="7"/>
        <v>82</v>
      </c>
      <c r="Y54" s="167">
        <f t="shared" si="8"/>
        <v>82</v>
      </c>
      <c r="Z54" s="167">
        <f t="shared" si="9"/>
        <v>82</v>
      </c>
      <c r="AA54" s="4"/>
      <c r="AB54" s="4"/>
      <c r="AC54" s="4"/>
      <c r="AR54" s="4"/>
    </row>
    <row r="55" spans="1:46" ht="15" customHeight="1">
      <c r="A55" s="277"/>
      <c r="B55" s="375" t="s">
        <v>506</v>
      </c>
      <c r="C55" s="285" t="s">
        <v>566</v>
      </c>
      <c r="D55" s="381">
        <v>120</v>
      </c>
      <c r="E55" s="379"/>
      <c r="F55" s="219"/>
      <c r="G55" s="219"/>
      <c r="H55" s="219"/>
      <c r="I55" s="380"/>
      <c r="J55" s="379">
        <v>5</v>
      </c>
      <c r="K55" s="219">
        <v>50</v>
      </c>
      <c r="L55" s="219">
        <v>24</v>
      </c>
      <c r="M55" s="219">
        <v>25</v>
      </c>
      <c r="N55" s="380">
        <v>1</v>
      </c>
      <c r="O55" s="379">
        <v>2</v>
      </c>
      <c r="P55" s="380">
        <v>48</v>
      </c>
      <c r="Q55" s="379">
        <v>6</v>
      </c>
      <c r="R55" s="219">
        <v>15</v>
      </c>
      <c r="S55" s="247">
        <v>16</v>
      </c>
      <c r="T55" s="219">
        <v>9</v>
      </c>
      <c r="U55" s="219">
        <v>4</v>
      </c>
      <c r="V55" s="246">
        <v>0</v>
      </c>
      <c r="W55" s="380">
        <v>0</v>
      </c>
      <c r="X55" s="167">
        <f t="shared" si="7"/>
        <v>50</v>
      </c>
      <c r="Y55" s="167">
        <f t="shared" si="8"/>
        <v>50</v>
      </c>
      <c r="Z55" s="167">
        <f t="shared" si="9"/>
        <v>50</v>
      </c>
      <c r="AA55" s="4"/>
      <c r="AB55" s="4"/>
      <c r="AC55" s="4"/>
      <c r="AR55" s="4"/>
    </row>
    <row r="56" spans="1:46" ht="15" customHeight="1">
      <c r="A56" s="277"/>
      <c r="B56" s="375" t="s">
        <v>506</v>
      </c>
      <c r="C56" s="285" t="s">
        <v>567</v>
      </c>
      <c r="D56" s="381">
        <v>84</v>
      </c>
      <c r="E56" s="379"/>
      <c r="F56" s="219"/>
      <c r="G56" s="219"/>
      <c r="H56" s="219"/>
      <c r="I56" s="380"/>
      <c r="J56" s="379">
        <v>4</v>
      </c>
      <c r="K56" s="219">
        <v>40</v>
      </c>
      <c r="L56" s="219">
        <v>26</v>
      </c>
      <c r="M56" s="219">
        <v>14</v>
      </c>
      <c r="N56" s="380">
        <v>0</v>
      </c>
      <c r="O56" s="379">
        <v>18</v>
      </c>
      <c r="P56" s="380">
        <v>22</v>
      </c>
      <c r="Q56" s="379">
        <v>4</v>
      </c>
      <c r="R56" s="219">
        <v>14</v>
      </c>
      <c r="S56" s="247">
        <v>12</v>
      </c>
      <c r="T56" s="219">
        <v>7</v>
      </c>
      <c r="U56" s="219">
        <v>3</v>
      </c>
      <c r="V56" s="246">
        <v>0</v>
      </c>
      <c r="W56" s="380">
        <v>0</v>
      </c>
      <c r="X56" s="167">
        <f t="shared" si="7"/>
        <v>40</v>
      </c>
      <c r="Y56" s="167">
        <f t="shared" si="8"/>
        <v>40</v>
      </c>
      <c r="Z56" s="167">
        <f t="shared" si="9"/>
        <v>40</v>
      </c>
      <c r="AA56" s="4"/>
      <c r="AB56" s="4"/>
      <c r="AC56" s="4"/>
      <c r="AR56" s="4"/>
    </row>
    <row r="57" spans="1:46" ht="15" customHeight="1">
      <c r="A57" s="277"/>
      <c r="B57" s="375" t="s">
        <v>506</v>
      </c>
      <c r="C57" s="285" t="s">
        <v>568</v>
      </c>
      <c r="D57" s="381">
        <v>54</v>
      </c>
      <c r="E57" s="379"/>
      <c r="F57" s="219"/>
      <c r="G57" s="219"/>
      <c r="H57" s="219"/>
      <c r="I57" s="380"/>
      <c r="J57" s="379">
        <v>3</v>
      </c>
      <c r="K57" s="219">
        <v>33</v>
      </c>
      <c r="L57" s="219">
        <v>30</v>
      </c>
      <c r="M57" s="219">
        <v>0</v>
      </c>
      <c r="N57" s="380">
        <v>3</v>
      </c>
      <c r="O57" s="379">
        <v>0</v>
      </c>
      <c r="P57" s="380">
        <v>33</v>
      </c>
      <c r="Q57" s="379">
        <v>2</v>
      </c>
      <c r="R57" s="219">
        <v>7</v>
      </c>
      <c r="S57" s="247">
        <v>15</v>
      </c>
      <c r="T57" s="219">
        <v>8</v>
      </c>
      <c r="U57" s="219">
        <v>1</v>
      </c>
      <c r="V57" s="246">
        <v>0</v>
      </c>
      <c r="W57" s="380">
        <v>0</v>
      </c>
      <c r="X57" s="167">
        <f t="shared" si="7"/>
        <v>33</v>
      </c>
      <c r="Y57" s="167">
        <f t="shared" si="8"/>
        <v>33</v>
      </c>
      <c r="Z57" s="167">
        <f t="shared" si="9"/>
        <v>33</v>
      </c>
      <c r="AA57" s="4"/>
      <c r="AB57" s="4"/>
      <c r="AC57" s="4"/>
      <c r="AR57" s="4"/>
    </row>
    <row r="58" spans="1:46" ht="15" customHeight="1">
      <c r="A58" s="277"/>
      <c r="B58" s="375" t="s">
        <v>506</v>
      </c>
      <c r="C58" s="285" t="s">
        <v>569</v>
      </c>
      <c r="D58" s="381">
        <v>84</v>
      </c>
      <c r="E58" s="379"/>
      <c r="F58" s="219"/>
      <c r="G58" s="219"/>
      <c r="H58" s="219"/>
      <c r="I58" s="380"/>
      <c r="J58" s="379">
        <v>4</v>
      </c>
      <c r="K58" s="219">
        <v>41</v>
      </c>
      <c r="L58" s="219">
        <v>38</v>
      </c>
      <c r="M58" s="219">
        <v>3</v>
      </c>
      <c r="N58" s="380">
        <v>0</v>
      </c>
      <c r="O58" s="379">
        <v>0</v>
      </c>
      <c r="P58" s="380">
        <v>41</v>
      </c>
      <c r="Q58" s="379">
        <v>4</v>
      </c>
      <c r="R58" s="219">
        <v>9</v>
      </c>
      <c r="S58" s="247">
        <v>16</v>
      </c>
      <c r="T58" s="219">
        <v>10</v>
      </c>
      <c r="U58" s="219">
        <v>2</v>
      </c>
      <c r="V58" s="246">
        <v>0</v>
      </c>
      <c r="W58" s="380">
        <v>0</v>
      </c>
      <c r="X58" s="167">
        <f t="shared" si="7"/>
        <v>41</v>
      </c>
      <c r="Y58" s="167">
        <f t="shared" si="8"/>
        <v>41</v>
      </c>
      <c r="Z58" s="167">
        <f t="shared" si="9"/>
        <v>41</v>
      </c>
      <c r="AA58" s="4"/>
      <c r="AB58" s="4"/>
      <c r="AC58" s="4"/>
      <c r="AR58" s="4"/>
    </row>
    <row r="59" spans="1:46" ht="15" customHeight="1">
      <c r="A59" s="277"/>
      <c r="B59" s="375" t="s">
        <v>570</v>
      </c>
      <c r="C59" s="285" t="s">
        <v>571</v>
      </c>
      <c r="D59" s="381">
        <v>24</v>
      </c>
      <c r="E59" s="379"/>
      <c r="F59" s="219"/>
      <c r="G59" s="219"/>
      <c r="H59" s="219"/>
      <c r="I59" s="380"/>
      <c r="J59" s="379">
        <v>1</v>
      </c>
      <c r="K59" s="219">
        <v>10</v>
      </c>
      <c r="L59" s="219">
        <v>3</v>
      </c>
      <c r="M59" s="219">
        <v>4</v>
      </c>
      <c r="N59" s="380">
        <v>3</v>
      </c>
      <c r="O59" s="379">
        <v>4</v>
      </c>
      <c r="P59" s="380">
        <v>6</v>
      </c>
      <c r="Q59" s="379">
        <v>3</v>
      </c>
      <c r="R59" s="219">
        <v>0</v>
      </c>
      <c r="S59" s="247">
        <v>2</v>
      </c>
      <c r="T59" s="219">
        <v>4</v>
      </c>
      <c r="U59" s="219">
        <v>0</v>
      </c>
      <c r="V59" s="246">
        <v>1</v>
      </c>
      <c r="W59" s="380">
        <v>0</v>
      </c>
      <c r="X59" s="167">
        <f t="shared" si="7"/>
        <v>10</v>
      </c>
      <c r="Y59" s="167">
        <f t="shared" si="8"/>
        <v>10</v>
      </c>
      <c r="Z59" s="167">
        <f t="shared" si="9"/>
        <v>10</v>
      </c>
      <c r="AA59" s="4"/>
      <c r="AB59" s="4"/>
      <c r="AC59" s="4"/>
      <c r="AR59" s="4"/>
    </row>
    <row r="60" spans="1:46" ht="15" customHeight="1">
      <c r="A60" s="277"/>
      <c r="B60" s="375" t="s">
        <v>570</v>
      </c>
      <c r="C60" s="285" t="s">
        <v>572</v>
      </c>
      <c r="D60" s="381">
        <v>20</v>
      </c>
      <c r="E60" s="379"/>
      <c r="F60" s="219"/>
      <c r="G60" s="219"/>
      <c r="H60" s="219"/>
      <c r="I60" s="380"/>
      <c r="J60" s="379">
        <v>1</v>
      </c>
      <c r="K60" s="219">
        <v>10</v>
      </c>
      <c r="L60" s="219">
        <v>7</v>
      </c>
      <c r="M60" s="219">
        <v>3</v>
      </c>
      <c r="N60" s="380">
        <v>0</v>
      </c>
      <c r="O60" s="379">
        <v>4</v>
      </c>
      <c r="P60" s="380">
        <v>6</v>
      </c>
      <c r="Q60" s="379">
        <v>3</v>
      </c>
      <c r="R60" s="219">
        <v>0</v>
      </c>
      <c r="S60" s="247">
        <v>2</v>
      </c>
      <c r="T60" s="219">
        <v>4</v>
      </c>
      <c r="U60" s="219">
        <v>0</v>
      </c>
      <c r="V60" s="246">
        <v>1</v>
      </c>
      <c r="W60" s="380">
        <v>0</v>
      </c>
      <c r="X60" s="167">
        <f t="shared" si="7"/>
        <v>10</v>
      </c>
      <c r="Y60" s="167">
        <f t="shared" si="8"/>
        <v>10</v>
      </c>
      <c r="Z60" s="167">
        <f t="shared" si="9"/>
        <v>10</v>
      </c>
      <c r="AA60" s="4"/>
      <c r="AB60" s="4"/>
      <c r="AC60" s="4"/>
      <c r="AR60" s="4"/>
    </row>
    <row r="61" spans="1:46" ht="15" customHeight="1">
      <c r="A61" s="277"/>
      <c r="B61" s="375" t="s">
        <v>570</v>
      </c>
      <c r="C61" s="285" t="s">
        <v>573</v>
      </c>
      <c r="D61" s="381">
        <v>20</v>
      </c>
      <c r="E61" s="379"/>
      <c r="F61" s="219"/>
      <c r="G61" s="219"/>
      <c r="H61" s="219"/>
      <c r="I61" s="380"/>
      <c r="J61" s="379">
        <v>1</v>
      </c>
      <c r="K61" s="219">
        <v>10</v>
      </c>
      <c r="L61" s="219">
        <v>8</v>
      </c>
      <c r="M61" s="219">
        <v>2</v>
      </c>
      <c r="N61" s="380">
        <v>0</v>
      </c>
      <c r="O61" s="379">
        <v>4</v>
      </c>
      <c r="P61" s="380">
        <v>6</v>
      </c>
      <c r="Q61" s="379">
        <v>3</v>
      </c>
      <c r="R61" s="219">
        <v>0</v>
      </c>
      <c r="S61" s="247">
        <v>2</v>
      </c>
      <c r="T61" s="219">
        <v>4</v>
      </c>
      <c r="U61" s="219">
        <v>0</v>
      </c>
      <c r="V61" s="246">
        <v>1</v>
      </c>
      <c r="W61" s="380">
        <v>0</v>
      </c>
      <c r="X61" s="167">
        <f t="shared" si="7"/>
        <v>10</v>
      </c>
      <c r="Y61" s="167">
        <f t="shared" si="8"/>
        <v>10</v>
      </c>
      <c r="Z61" s="167">
        <f t="shared" si="9"/>
        <v>10</v>
      </c>
      <c r="AA61" s="4"/>
      <c r="AB61" s="4"/>
      <c r="AC61" s="4"/>
      <c r="AR61" s="4"/>
    </row>
    <row r="62" spans="1:46" ht="15" customHeight="1">
      <c r="A62" s="277"/>
      <c r="B62" s="375" t="s">
        <v>570</v>
      </c>
      <c r="C62" s="285" t="s">
        <v>574</v>
      </c>
      <c r="D62" s="381">
        <v>60</v>
      </c>
      <c r="E62" s="379"/>
      <c r="F62" s="219"/>
      <c r="G62" s="219"/>
      <c r="H62" s="219"/>
      <c r="I62" s="380"/>
      <c r="J62" s="379">
        <v>1</v>
      </c>
      <c r="K62" s="219">
        <v>15</v>
      </c>
      <c r="L62" s="219">
        <v>7</v>
      </c>
      <c r="M62" s="219">
        <v>0</v>
      </c>
      <c r="N62" s="380">
        <v>8</v>
      </c>
      <c r="O62" s="379">
        <v>7</v>
      </c>
      <c r="P62" s="380">
        <v>8</v>
      </c>
      <c r="Q62" s="379">
        <v>1</v>
      </c>
      <c r="R62" s="219">
        <v>3</v>
      </c>
      <c r="S62" s="247">
        <v>2</v>
      </c>
      <c r="T62" s="219">
        <v>2</v>
      </c>
      <c r="U62" s="219">
        <v>5</v>
      </c>
      <c r="V62" s="246">
        <v>1</v>
      </c>
      <c r="W62" s="380">
        <v>1</v>
      </c>
      <c r="X62" s="167">
        <f t="shared" si="7"/>
        <v>15</v>
      </c>
      <c r="Y62" s="167">
        <f t="shared" si="8"/>
        <v>15</v>
      </c>
      <c r="Z62" s="167">
        <f t="shared" si="9"/>
        <v>15</v>
      </c>
      <c r="AA62" s="4"/>
      <c r="AB62" s="4"/>
      <c r="AC62" s="4"/>
      <c r="AR62" s="4"/>
    </row>
    <row r="63" spans="1:46" ht="15" customHeight="1">
      <c r="A63" s="277"/>
      <c r="B63" s="375" t="s">
        <v>570</v>
      </c>
      <c r="C63" s="285" t="s">
        <v>575</v>
      </c>
      <c r="D63" s="381">
        <v>60</v>
      </c>
      <c r="E63" s="379"/>
      <c r="F63" s="219"/>
      <c r="G63" s="219"/>
      <c r="H63" s="219"/>
      <c r="I63" s="380"/>
      <c r="J63" s="379">
        <v>1</v>
      </c>
      <c r="K63" s="219">
        <v>10</v>
      </c>
      <c r="L63" s="219">
        <v>0</v>
      </c>
      <c r="M63" s="219">
        <v>0</v>
      </c>
      <c r="N63" s="380">
        <v>0</v>
      </c>
      <c r="O63" s="379">
        <v>3</v>
      </c>
      <c r="P63" s="380">
        <v>7</v>
      </c>
      <c r="Q63" s="379">
        <v>0</v>
      </c>
      <c r="R63" s="219">
        <v>1</v>
      </c>
      <c r="S63" s="247">
        <v>3</v>
      </c>
      <c r="T63" s="219">
        <v>2</v>
      </c>
      <c r="U63" s="219">
        <v>4</v>
      </c>
      <c r="V63" s="246">
        <v>0</v>
      </c>
      <c r="W63" s="380">
        <v>0</v>
      </c>
      <c r="X63" s="167">
        <f t="shared" si="7"/>
        <v>10</v>
      </c>
      <c r="Y63" s="167">
        <f t="shared" si="8"/>
        <v>10</v>
      </c>
      <c r="Z63" s="167">
        <f t="shared" si="9"/>
        <v>10</v>
      </c>
      <c r="AA63" s="4"/>
      <c r="AB63" s="4"/>
      <c r="AC63" s="4"/>
      <c r="AR63" s="4"/>
    </row>
    <row r="64" spans="1:46" ht="15" customHeight="1">
      <c r="A64" s="277"/>
      <c r="B64" s="375" t="s">
        <v>570</v>
      </c>
      <c r="C64" s="285" t="s">
        <v>576</v>
      </c>
      <c r="D64" s="381">
        <v>90</v>
      </c>
      <c r="E64" s="379"/>
      <c r="F64" s="219"/>
      <c r="G64" s="219"/>
      <c r="H64" s="219"/>
      <c r="I64" s="380"/>
      <c r="J64" s="379">
        <v>1</v>
      </c>
      <c r="K64" s="219">
        <v>15</v>
      </c>
      <c r="L64" s="219">
        <v>7</v>
      </c>
      <c r="M64" s="219">
        <v>8</v>
      </c>
      <c r="N64" s="380">
        <v>0</v>
      </c>
      <c r="O64" s="379">
        <v>7</v>
      </c>
      <c r="P64" s="380">
        <v>8</v>
      </c>
      <c r="Q64" s="379">
        <v>1</v>
      </c>
      <c r="R64" s="219">
        <v>3</v>
      </c>
      <c r="S64" s="247">
        <v>2</v>
      </c>
      <c r="T64" s="219">
        <v>2</v>
      </c>
      <c r="U64" s="219">
        <v>5</v>
      </c>
      <c r="V64" s="246">
        <v>1</v>
      </c>
      <c r="W64" s="380">
        <v>1</v>
      </c>
      <c r="X64" s="167">
        <f t="shared" si="7"/>
        <v>15</v>
      </c>
      <c r="Y64" s="167">
        <f t="shared" si="8"/>
        <v>15</v>
      </c>
      <c r="Z64" s="167">
        <f t="shared" si="9"/>
        <v>15</v>
      </c>
      <c r="AA64" s="4"/>
      <c r="AB64" s="4"/>
      <c r="AC64" s="4"/>
      <c r="AR64" s="4"/>
    </row>
    <row r="65" spans="1:44" ht="15" customHeight="1">
      <c r="A65" s="277"/>
      <c r="B65" s="375" t="s">
        <v>516</v>
      </c>
      <c r="C65" s="285" t="s">
        <v>577</v>
      </c>
      <c r="D65" s="381">
        <v>120</v>
      </c>
      <c r="E65" s="379"/>
      <c r="F65" s="219"/>
      <c r="G65" s="219"/>
      <c r="H65" s="219"/>
      <c r="I65" s="380"/>
      <c r="J65" s="379">
        <v>5</v>
      </c>
      <c r="K65" s="219">
        <v>52</v>
      </c>
      <c r="L65" s="219">
        <v>40</v>
      </c>
      <c r="M65" s="219">
        <v>5</v>
      </c>
      <c r="N65" s="380">
        <v>7</v>
      </c>
      <c r="O65" s="379">
        <v>0</v>
      </c>
      <c r="P65" s="380">
        <v>52</v>
      </c>
      <c r="Q65" s="379">
        <v>8</v>
      </c>
      <c r="R65" s="219">
        <v>7</v>
      </c>
      <c r="S65" s="247">
        <v>14</v>
      </c>
      <c r="T65" s="219">
        <v>7</v>
      </c>
      <c r="U65" s="219">
        <v>9</v>
      </c>
      <c r="V65" s="246">
        <v>3</v>
      </c>
      <c r="W65" s="380">
        <v>4</v>
      </c>
      <c r="X65" s="167">
        <f t="shared" si="7"/>
        <v>52</v>
      </c>
      <c r="Y65" s="167">
        <f t="shared" si="8"/>
        <v>52</v>
      </c>
      <c r="Z65" s="167">
        <f t="shared" si="9"/>
        <v>52</v>
      </c>
      <c r="AA65" s="4"/>
      <c r="AB65" s="4"/>
      <c r="AC65" s="4"/>
      <c r="AR65" s="4"/>
    </row>
    <row r="66" spans="1:44" ht="15" customHeight="1">
      <c r="A66" s="277"/>
      <c r="B66" s="375" t="s">
        <v>516</v>
      </c>
      <c r="C66" s="285" t="s">
        <v>578</v>
      </c>
      <c r="D66" s="381">
        <v>60</v>
      </c>
      <c r="E66" s="379"/>
      <c r="F66" s="219"/>
      <c r="G66" s="219"/>
      <c r="H66" s="219"/>
      <c r="I66" s="380"/>
      <c r="J66" s="379">
        <v>3</v>
      </c>
      <c r="K66" s="219">
        <v>30</v>
      </c>
      <c r="L66" s="219">
        <v>18</v>
      </c>
      <c r="M66" s="219">
        <v>10</v>
      </c>
      <c r="N66" s="380">
        <v>2</v>
      </c>
      <c r="O66" s="379">
        <v>1</v>
      </c>
      <c r="P66" s="380">
        <v>29</v>
      </c>
      <c r="Q66" s="379">
        <v>1</v>
      </c>
      <c r="R66" s="219">
        <v>3</v>
      </c>
      <c r="S66" s="247">
        <v>8</v>
      </c>
      <c r="T66" s="219">
        <v>7</v>
      </c>
      <c r="U66" s="219">
        <v>6</v>
      </c>
      <c r="V66" s="246">
        <v>3</v>
      </c>
      <c r="W66" s="380">
        <v>2</v>
      </c>
      <c r="X66" s="167">
        <f t="shared" si="7"/>
        <v>30</v>
      </c>
      <c r="Y66" s="167">
        <f t="shared" si="8"/>
        <v>30</v>
      </c>
      <c r="Z66" s="167">
        <f t="shared" si="9"/>
        <v>30</v>
      </c>
      <c r="AA66" s="4"/>
      <c r="AB66" s="4"/>
      <c r="AC66" s="4"/>
      <c r="AR66" s="4"/>
    </row>
    <row r="67" spans="1:44" ht="15" customHeight="1">
      <c r="A67" s="277"/>
      <c r="B67" s="375" t="s">
        <v>516</v>
      </c>
      <c r="C67" s="285" t="s">
        <v>579</v>
      </c>
      <c r="D67" s="381">
        <v>51</v>
      </c>
      <c r="E67" s="379"/>
      <c r="F67" s="219"/>
      <c r="G67" s="219"/>
      <c r="H67" s="219"/>
      <c r="I67" s="380"/>
      <c r="J67" s="379">
        <v>2</v>
      </c>
      <c r="K67" s="219">
        <v>21</v>
      </c>
      <c r="L67" s="219">
        <v>13</v>
      </c>
      <c r="M67" s="219">
        <v>8</v>
      </c>
      <c r="N67" s="380">
        <v>0</v>
      </c>
      <c r="O67" s="379">
        <v>1</v>
      </c>
      <c r="P67" s="380">
        <v>20</v>
      </c>
      <c r="Q67" s="379">
        <v>1</v>
      </c>
      <c r="R67" s="219">
        <v>3</v>
      </c>
      <c r="S67" s="247">
        <v>8</v>
      </c>
      <c r="T67" s="219">
        <v>4</v>
      </c>
      <c r="U67" s="219">
        <v>5</v>
      </c>
      <c r="V67" s="246">
        <v>0</v>
      </c>
      <c r="W67" s="380">
        <v>0</v>
      </c>
      <c r="X67" s="167">
        <f t="shared" si="7"/>
        <v>21</v>
      </c>
      <c r="Y67" s="167">
        <f t="shared" si="8"/>
        <v>21</v>
      </c>
      <c r="Z67" s="167">
        <f t="shared" si="9"/>
        <v>21</v>
      </c>
      <c r="AA67" s="4"/>
      <c r="AB67" s="4"/>
      <c r="AC67" s="4"/>
      <c r="AR67" s="4"/>
    </row>
    <row r="68" spans="1:44" ht="15" customHeight="1">
      <c r="A68" s="277"/>
      <c r="B68" s="375" t="s">
        <v>516</v>
      </c>
      <c r="C68" s="285" t="s">
        <v>580</v>
      </c>
      <c r="D68" s="381">
        <v>126</v>
      </c>
      <c r="E68" s="379"/>
      <c r="F68" s="219"/>
      <c r="G68" s="219"/>
      <c r="H68" s="219"/>
      <c r="I68" s="380"/>
      <c r="J68" s="379">
        <v>6</v>
      </c>
      <c r="K68" s="219">
        <v>60</v>
      </c>
      <c r="L68" s="219">
        <v>45</v>
      </c>
      <c r="M68" s="219">
        <v>13</v>
      </c>
      <c r="N68" s="380">
        <v>2</v>
      </c>
      <c r="O68" s="379">
        <v>0</v>
      </c>
      <c r="P68" s="380">
        <v>60</v>
      </c>
      <c r="Q68" s="379">
        <v>0</v>
      </c>
      <c r="R68" s="219">
        <v>2</v>
      </c>
      <c r="S68" s="247">
        <v>6</v>
      </c>
      <c r="T68" s="219">
        <v>22</v>
      </c>
      <c r="U68" s="219">
        <v>14</v>
      </c>
      <c r="V68" s="246">
        <v>14</v>
      </c>
      <c r="W68" s="380">
        <v>2</v>
      </c>
      <c r="X68" s="167">
        <f t="shared" si="7"/>
        <v>60</v>
      </c>
      <c r="Y68" s="167">
        <f t="shared" si="8"/>
        <v>60</v>
      </c>
      <c r="Z68" s="167">
        <f t="shared" si="9"/>
        <v>60</v>
      </c>
      <c r="AA68" s="4"/>
      <c r="AB68" s="4"/>
      <c r="AC68" s="4"/>
      <c r="AR68" s="4"/>
    </row>
    <row r="69" spans="1:44" ht="15" customHeight="1">
      <c r="A69" s="277"/>
      <c r="B69" s="375" t="s">
        <v>516</v>
      </c>
      <c r="C69" s="285" t="s">
        <v>581</v>
      </c>
      <c r="D69" s="381">
        <v>54</v>
      </c>
      <c r="E69" s="379"/>
      <c r="F69" s="219"/>
      <c r="G69" s="219"/>
      <c r="H69" s="219"/>
      <c r="I69" s="380"/>
      <c r="J69" s="379">
        <v>3</v>
      </c>
      <c r="K69" s="219">
        <v>31</v>
      </c>
      <c r="L69" s="219">
        <v>25</v>
      </c>
      <c r="M69" s="219">
        <v>3</v>
      </c>
      <c r="N69" s="380">
        <v>3</v>
      </c>
      <c r="O69" s="379">
        <v>0</v>
      </c>
      <c r="P69" s="380">
        <v>31</v>
      </c>
      <c r="Q69" s="379">
        <v>4</v>
      </c>
      <c r="R69" s="219">
        <v>3</v>
      </c>
      <c r="S69" s="247">
        <v>7</v>
      </c>
      <c r="T69" s="219">
        <v>5</v>
      </c>
      <c r="U69" s="219">
        <v>6</v>
      </c>
      <c r="V69" s="246">
        <v>3</v>
      </c>
      <c r="W69" s="380">
        <v>3</v>
      </c>
      <c r="X69" s="167">
        <f t="shared" si="7"/>
        <v>31</v>
      </c>
      <c r="Y69" s="167">
        <f t="shared" si="8"/>
        <v>31</v>
      </c>
      <c r="Z69" s="167">
        <f t="shared" si="9"/>
        <v>31</v>
      </c>
      <c r="AA69" s="4"/>
      <c r="AB69" s="4"/>
      <c r="AC69" s="4"/>
      <c r="AR69" s="4"/>
    </row>
    <row r="70" spans="1:44" ht="15" customHeight="1">
      <c r="A70" s="277"/>
      <c r="B70" s="375" t="s">
        <v>516</v>
      </c>
      <c r="C70" s="285" t="s">
        <v>582</v>
      </c>
      <c r="D70" s="381">
        <v>45</v>
      </c>
      <c r="E70" s="379"/>
      <c r="F70" s="219"/>
      <c r="G70" s="219"/>
      <c r="H70" s="219"/>
      <c r="I70" s="380"/>
      <c r="J70" s="379">
        <v>2</v>
      </c>
      <c r="K70" s="219">
        <v>20</v>
      </c>
      <c r="L70" s="219">
        <v>9</v>
      </c>
      <c r="M70" s="219">
        <v>11</v>
      </c>
      <c r="N70" s="380">
        <v>0</v>
      </c>
      <c r="O70" s="379">
        <v>1</v>
      </c>
      <c r="P70" s="380">
        <v>19</v>
      </c>
      <c r="Q70" s="379">
        <v>1</v>
      </c>
      <c r="R70" s="219">
        <v>3</v>
      </c>
      <c r="S70" s="247">
        <v>7</v>
      </c>
      <c r="T70" s="219">
        <v>3</v>
      </c>
      <c r="U70" s="219">
        <v>6</v>
      </c>
      <c r="V70" s="246">
        <v>0</v>
      </c>
      <c r="W70" s="380">
        <v>0</v>
      </c>
      <c r="X70" s="167">
        <f t="shared" si="7"/>
        <v>20</v>
      </c>
      <c r="Y70" s="167">
        <f t="shared" si="8"/>
        <v>20</v>
      </c>
      <c r="Z70" s="167">
        <f t="shared" si="9"/>
        <v>20</v>
      </c>
      <c r="AA70" s="4"/>
      <c r="AB70" s="4"/>
      <c r="AC70" s="4"/>
      <c r="AR70" s="4"/>
    </row>
    <row r="71" spans="1:44" ht="15" customHeight="1">
      <c r="A71" s="277"/>
      <c r="B71" s="375" t="s">
        <v>519</v>
      </c>
      <c r="C71" s="285" t="s">
        <v>583</v>
      </c>
      <c r="D71" s="381">
        <v>24</v>
      </c>
      <c r="E71" s="379"/>
      <c r="F71" s="219"/>
      <c r="G71" s="219"/>
      <c r="H71" s="219"/>
      <c r="I71" s="380"/>
      <c r="J71" s="379">
        <v>1</v>
      </c>
      <c r="K71" s="219">
        <v>10</v>
      </c>
      <c r="L71" s="219">
        <v>9</v>
      </c>
      <c r="M71" s="219">
        <v>1</v>
      </c>
      <c r="N71" s="380">
        <v>0</v>
      </c>
      <c r="O71" s="379">
        <v>0</v>
      </c>
      <c r="P71" s="380">
        <v>10</v>
      </c>
      <c r="Q71" s="379">
        <v>0</v>
      </c>
      <c r="R71" s="219">
        <v>0</v>
      </c>
      <c r="S71" s="247">
        <v>0</v>
      </c>
      <c r="T71" s="219">
        <v>1</v>
      </c>
      <c r="U71" s="219">
        <v>6</v>
      </c>
      <c r="V71" s="246">
        <v>3</v>
      </c>
      <c r="W71" s="380">
        <v>0</v>
      </c>
      <c r="X71" s="167">
        <f t="shared" si="7"/>
        <v>10</v>
      </c>
      <c r="Y71" s="167">
        <f t="shared" si="8"/>
        <v>10</v>
      </c>
      <c r="Z71" s="167">
        <f t="shared" si="9"/>
        <v>10</v>
      </c>
      <c r="AA71" s="4"/>
      <c r="AB71" s="4"/>
      <c r="AC71" s="4"/>
      <c r="AR71" s="4"/>
    </row>
    <row r="72" spans="1:44" ht="15" customHeight="1">
      <c r="A72" s="277"/>
      <c r="B72" s="375" t="s">
        <v>519</v>
      </c>
      <c r="C72" s="285" t="s">
        <v>584</v>
      </c>
      <c r="D72" s="381">
        <v>72</v>
      </c>
      <c r="E72" s="379"/>
      <c r="F72" s="219"/>
      <c r="G72" s="219"/>
      <c r="H72" s="219"/>
      <c r="I72" s="380"/>
      <c r="J72" s="379">
        <v>3</v>
      </c>
      <c r="K72" s="219">
        <v>30</v>
      </c>
      <c r="L72" s="219">
        <v>25</v>
      </c>
      <c r="M72" s="219">
        <v>5</v>
      </c>
      <c r="N72" s="380">
        <v>0</v>
      </c>
      <c r="O72" s="379">
        <v>0</v>
      </c>
      <c r="P72" s="380">
        <v>30</v>
      </c>
      <c r="Q72" s="379">
        <v>0</v>
      </c>
      <c r="R72" s="219">
        <v>0</v>
      </c>
      <c r="S72" s="247">
        <v>5</v>
      </c>
      <c r="T72" s="219">
        <v>9</v>
      </c>
      <c r="U72" s="219">
        <v>12</v>
      </c>
      <c r="V72" s="246">
        <v>4</v>
      </c>
      <c r="W72" s="380">
        <v>0</v>
      </c>
      <c r="X72" s="167">
        <f t="shared" si="7"/>
        <v>30</v>
      </c>
      <c r="Y72" s="167">
        <f t="shared" si="8"/>
        <v>30</v>
      </c>
      <c r="Z72" s="167">
        <f t="shared" si="9"/>
        <v>30</v>
      </c>
      <c r="AA72" s="4"/>
      <c r="AB72" s="4"/>
      <c r="AC72" s="4"/>
      <c r="AR72" s="4"/>
    </row>
    <row r="73" spans="1:44" ht="15" customHeight="1">
      <c r="A73" s="277"/>
      <c r="B73" s="375" t="s">
        <v>519</v>
      </c>
      <c r="C73" s="285" t="s">
        <v>585</v>
      </c>
      <c r="D73" s="381">
        <v>54</v>
      </c>
      <c r="E73" s="379"/>
      <c r="F73" s="219"/>
      <c r="G73" s="219"/>
      <c r="H73" s="219"/>
      <c r="I73" s="380"/>
      <c r="J73" s="379">
        <v>3</v>
      </c>
      <c r="K73" s="219">
        <v>30</v>
      </c>
      <c r="L73" s="219">
        <v>21</v>
      </c>
      <c r="M73" s="219">
        <v>8</v>
      </c>
      <c r="N73" s="380">
        <v>1</v>
      </c>
      <c r="O73" s="379">
        <v>0</v>
      </c>
      <c r="P73" s="380">
        <v>30</v>
      </c>
      <c r="Q73" s="379">
        <v>0</v>
      </c>
      <c r="R73" s="219">
        <v>0</v>
      </c>
      <c r="S73" s="247">
        <v>6</v>
      </c>
      <c r="T73" s="219">
        <v>8</v>
      </c>
      <c r="U73" s="219">
        <v>12</v>
      </c>
      <c r="V73" s="246">
        <v>4</v>
      </c>
      <c r="W73" s="380">
        <v>0</v>
      </c>
      <c r="X73" s="167">
        <f t="shared" si="7"/>
        <v>30</v>
      </c>
      <c r="Y73" s="167">
        <f t="shared" si="8"/>
        <v>30</v>
      </c>
      <c r="Z73" s="167">
        <f t="shared" si="9"/>
        <v>30</v>
      </c>
      <c r="AA73" s="4"/>
      <c r="AB73" s="4"/>
      <c r="AC73" s="4"/>
      <c r="AR73" s="4"/>
    </row>
    <row r="74" spans="1:44" ht="15" customHeight="1">
      <c r="A74" s="277"/>
      <c r="B74" s="375" t="s">
        <v>519</v>
      </c>
      <c r="C74" s="285" t="s">
        <v>586</v>
      </c>
      <c r="D74" s="381">
        <v>48</v>
      </c>
      <c r="E74" s="379"/>
      <c r="F74" s="219"/>
      <c r="G74" s="219"/>
      <c r="H74" s="219"/>
      <c r="I74" s="380"/>
      <c r="J74" s="379">
        <v>2</v>
      </c>
      <c r="K74" s="219">
        <v>20</v>
      </c>
      <c r="L74" s="219">
        <v>12</v>
      </c>
      <c r="M74" s="219">
        <v>8</v>
      </c>
      <c r="N74" s="380">
        <v>0</v>
      </c>
      <c r="O74" s="379">
        <v>0</v>
      </c>
      <c r="P74" s="380">
        <v>20</v>
      </c>
      <c r="Q74" s="379">
        <v>0</v>
      </c>
      <c r="R74" s="219">
        <v>0</v>
      </c>
      <c r="S74" s="247">
        <v>5</v>
      </c>
      <c r="T74" s="219">
        <v>7</v>
      </c>
      <c r="U74" s="219">
        <v>7</v>
      </c>
      <c r="V74" s="246">
        <v>1</v>
      </c>
      <c r="W74" s="380">
        <v>0</v>
      </c>
      <c r="X74" s="167">
        <f t="shared" si="7"/>
        <v>20</v>
      </c>
      <c r="Y74" s="167">
        <f t="shared" si="8"/>
        <v>20</v>
      </c>
      <c r="Z74" s="167">
        <f t="shared" si="9"/>
        <v>20</v>
      </c>
      <c r="AA74" s="4"/>
      <c r="AB74" s="4"/>
      <c r="AC74" s="4"/>
      <c r="AR74" s="4"/>
    </row>
    <row r="75" spans="1:44" ht="15" customHeight="1">
      <c r="A75" s="277"/>
      <c r="B75" s="284"/>
      <c r="C75" s="285"/>
      <c r="D75" s="288"/>
      <c r="E75" s="218"/>
      <c r="F75" s="219"/>
      <c r="G75" s="219"/>
      <c r="H75" s="219"/>
      <c r="I75" s="220"/>
      <c r="J75" s="218"/>
      <c r="K75" s="219"/>
      <c r="L75" s="219"/>
      <c r="M75" s="219"/>
      <c r="N75" s="220"/>
      <c r="O75" s="218"/>
      <c r="P75" s="220"/>
      <c r="Q75" s="218"/>
      <c r="R75" s="219"/>
      <c r="S75" s="247"/>
      <c r="T75" s="219"/>
      <c r="U75" s="219"/>
      <c r="V75" s="246"/>
      <c r="W75" s="220"/>
      <c r="X75" s="167">
        <f t="shared" si="7"/>
        <v>0</v>
      </c>
      <c r="Y75" s="167">
        <f t="shared" si="8"/>
        <v>0</v>
      </c>
      <c r="Z75" s="167">
        <f t="shared" si="9"/>
        <v>0</v>
      </c>
      <c r="AA75" s="4"/>
      <c r="AB75" s="4"/>
      <c r="AC75" s="4"/>
      <c r="AR75" s="4"/>
    </row>
    <row r="76" spans="1:44" ht="14.25" customHeight="1" thickBot="1">
      <c r="A76" s="292"/>
      <c r="B76" s="293"/>
      <c r="C76" s="294"/>
      <c r="D76" s="295"/>
      <c r="E76" s="157"/>
      <c r="F76" s="221"/>
      <c r="G76" s="221"/>
      <c r="H76" s="221"/>
      <c r="I76" s="222"/>
      <c r="J76" s="157"/>
      <c r="K76" s="221"/>
      <c r="L76" s="221"/>
      <c r="M76" s="221"/>
      <c r="N76" s="222"/>
      <c r="O76" s="157"/>
      <c r="P76" s="222"/>
      <c r="Q76" s="157"/>
      <c r="R76" s="221"/>
      <c r="S76" s="239"/>
      <c r="T76" s="221"/>
      <c r="U76" s="221"/>
      <c r="V76" s="240"/>
      <c r="W76" s="222"/>
      <c r="X76" s="167">
        <f t="shared" si="7"/>
        <v>0</v>
      </c>
      <c r="Y76" s="167">
        <f t="shared" si="8"/>
        <v>0</v>
      </c>
      <c r="Z76" s="167">
        <f t="shared" si="9"/>
        <v>0</v>
      </c>
      <c r="AA76" s="4"/>
      <c r="AB76" s="4"/>
      <c r="AC76" s="4"/>
      <c r="AR76" s="4"/>
    </row>
    <row r="77" spans="1:44">
      <c r="A77" s="96"/>
      <c r="B77" s="96"/>
      <c r="C77" s="96"/>
      <c r="D77" s="96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167">
        <f t="shared" ref="X77:X78" si="10">SUM(F77,K77)</f>
        <v>0</v>
      </c>
      <c r="Y77" s="167">
        <f t="shared" ref="Y77:Y78" si="11">SUM(O77:P77)</f>
        <v>0</v>
      </c>
      <c r="Z77" s="167">
        <f t="shared" ref="Z77:Z78" si="12">SUM(Q77:W77)</f>
        <v>0</v>
      </c>
    </row>
    <row r="78" spans="1:44" ht="19.5" customHeight="1">
      <c r="A78" s="96"/>
      <c r="B78" s="96"/>
      <c r="C78" s="96"/>
      <c r="D78" s="23" t="s">
        <v>74</v>
      </c>
      <c r="E78" s="40">
        <f t="shared" ref="E78:W78" si="13">SUM(E43:E76)</f>
        <v>0</v>
      </c>
      <c r="F78" s="40">
        <f t="shared" si="13"/>
        <v>0</v>
      </c>
      <c r="G78" s="40">
        <f t="shared" si="13"/>
        <v>0</v>
      </c>
      <c r="H78" s="40">
        <f t="shared" si="13"/>
        <v>0</v>
      </c>
      <c r="I78" s="40">
        <f t="shared" si="13"/>
        <v>0</v>
      </c>
      <c r="J78" s="40">
        <f t="shared" si="13"/>
        <v>88</v>
      </c>
      <c r="K78" s="40">
        <f t="shared" si="13"/>
        <v>891</v>
      </c>
      <c r="L78" s="40">
        <f t="shared" si="13"/>
        <v>580</v>
      </c>
      <c r="M78" s="40">
        <f t="shared" si="13"/>
        <v>243</v>
      </c>
      <c r="N78" s="40">
        <f t="shared" si="13"/>
        <v>58</v>
      </c>
      <c r="O78" s="40">
        <f t="shared" si="13"/>
        <v>142</v>
      </c>
      <c r="P78" s="40">
        <f t="shared" si="13"/>
        <v>749</v>
      </c>
      <c r="Q78" s="40">
        <f t="shared" si="13"/>
        <v>70</v>
      </c>
      <c r="R78" s="40">
        <f t="shared" si="13"/>
        <v>131</v>
      </c>
      <c r="S78" s="40">
        <f t="shared" si="13"/>
        <v>239</v>
      </c>
      <c r="T78" s="40">
        <f t="shared" si="13"/>
        <v>203</v>
      </c>
      <c r="U78" s="40">
        <f t="shared" si="13"/>
        <v>157</v>
      </c>
      <c r="V78" s="40">
        <f t="shared" si="13"/>
        <v>68</v>
      </c>
      <c r="W78" s="40">
        <f t="shared" si="13"/>
        <v>23</v>
      </c>
      <c r="X78" s="167">
        <f t="shared" si="10"/>
        <v>891</v>
      </c>
      <c r="Y78" s="167">
        <f t="shared" si="11"/>
        <v>891</v>
      </c>
      <c r="Z78" s="167">
        <f t="shared" si="12"/>
        <v>891</v>
      </c>
    </row>
    <row r="79" spans="1:44"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X79" s="193"/>
      <c r="Y79" s="193"/>
      <c r="Z79" s="193"/>
    </row>
    <row r="80" spans="1:44" ht="29.25" customHeight="1">
      <c r="D80" s="725" t="s">
        <v>89</v>
      </c>
      <c r="E80" s="248" t="s">
        <v>92</v>
      </c>
      <c r="F80" s="248" t="s">
        <v>72</v>
      </c>
      <c r="G80" s="248" t="s">
        <v>93</v>
      </c>
      <c r="H80" s="248" t="s">
        <v>70</v>
      </c>
      <c r="I80" s="248" t="s">
        <v>71</v>
      </c>
      <c r="J80" s="249" t="s">
        <v>94</v>
      </c>
      <c r="K80" s="248" t="s">
        <v>95</v>
      </c>
      <c r="L80" s="250" t="s">
        <v>189</v>
      </c>
      <c r="M80" s="250" t="s">
        <v>190</v>
      </c>
      <c r="N80" s="250" t="s">
        <v>191</v>
      </c>
      <c r="O80" s="250" t="s">
        <v>192</v>
      </c>
      <c r="P80" s="250" t="s">
        <v>193</v>
      </c>
      <c r="Q80" s="251" t="s">
        <v>194</v>
      </c>
      <c r="R80" s="251" t="s">
        <v>195</v>
      </c>
      <c r="S80"/>
      <c r="T80" s="4"/>
      <c r="U80" s="4"/>
      <c r="V80" s="4"/>
      <c r="W80" s="4"/>
      <c r="X80" s="167"/>
      <c r="Y80" s="167"/>
      <c r="Z80" s="193"/>
    </row>
    <row r="81" spans="1:32" ht="22.5" customHeight="1">
      <c r="D81" s="726"/>
      <c r="E81" s="241">
        <f>SUM(E78+J78+E38+J38)</f>
        <v>88</v>
      </c>
      <c r="F81" s="241">
        <f>SUM(F78+K78+F38+K38+O38+S38+AG38)</f>
        <v>891</v>
      </c>
      <c r="G81" s="241">
        <f>SUM(G78+L78+G38+L38+P38+T38+AH38)</f>
        <v>580</v>
      </c>
      <c r="H81" s="241">
        <f>SUM(H78+M78+H38+M38+Q38+U38+AI38)</f>
        <v>243</v>
      </c>
      <c r="I81" s="241">
        <f>SUM(I78+N78+I38+N38+R38+V38+AJ38)</f>
        <v>58</v>
      </c>
      <c r="J81" s="241">
        <f t="shared" ref="J81:R81" si="14">SUM(O78+W38+AK38)</f>
        <v>142</v>
      </c>
      <c r="K81" s="241">
        <f t="shared" si="14"/>
        <v>749</v>
      </c>
      <c r="L81" s="241">
        <f t="shared" si="14"/>
        <v>70</v>
      </c>
      <c r="M81" s="241">
        <f t="shared" si="14"/>
        <v>131</v>
      </c>
      <c r="N81" s="241">
        <f t="shared" si="14"/>
        <v>239</v>
      </c>
      <c r="O81" s="241">
        <f t="shared" si="14"/>
        <v>203</v>
      </c>
      <c r="P81" s="241">
        <f t="shared" si="14"/>
        <v>157</v>
      </c>
      <c r="Q81" s="241">
        <f t="shared" si="14"/>
        <v>68</v>
      </c>
      <c r="R81" s="241">
        <f t="shared" si="14"/>
        <v>23</v>
      </c>
      <c r="S81"/>
      <c r="T81" s="4"/>
      <c r="U81" s="4"/>
      <c r="V81" s="4"/>
      <c r="W81" s="4"/>
      <c r="X81" s="4"/>
      <c r="Y81" s="4"/>
    </row>
    <row r="82" spans="1:32"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32"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32">
      <c r="A84" s="1" t="s">
        <v>97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32"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32">
      <c r="A86" s="1" t="s">
        <v>98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32" ht="15.75">
      <c r="AF87" s="81"/>
    </row>
    <row r="93" spans="1:32" ht="15.75">
      <c r="AF93" s="81"/>
    </row>
    <row r="98" spans="32:32" ht="15.75">
      <c r="AF98" s="81"/>
    </row>
    <row r="105" spans="32:32" ht="15.75">
      <c r="AF105" s="81"/>
    </row>
    <row r="111" spans="32:32" ht="15.75">
      <c r="AF111" s="81"/>
    </row>
    <row r="164" spans="36:36">
      <c r="AJ164" s="4"/>
    </row>
    <row r="165" spans="36:36">
      <c r="AJ165" s="4"/>
    </row>
    <row r="166" spans="36:36">
      <c r="AJ166" s="4"/>
    </row>
    <row r="167" spans="36:36">
      <c r="AJ167" s="4"/>
    </row>
    <row r="168" spans="36:36">
      <c r="AJ168" s="4"/>
    </row>
    <row r="169" spans="36:36">
      <c r="AJ169" s="4"/>
    </row>
    <row r="170" spans="36:36">
      <c r="AJ170" s="4"/>
    </row>
    <row r="171" spans="36:36">
      <c r="AJ171" s="4"/>
    </row>
    <row r="172" spans="36:36">
      <c r="AJ172" s="4"/>
    </row>
    <row r="173" spans="36:36">
      <c r="AJ173" s="4"/>
    </row>
    <row r="174" spans="36:36">
      <c r="AJ174" s="4"/>
    </row>
    <row r="175" spans="36:36">
      <c r="AJ175" s="4"/>
    </row>
    <row r="176" spans="36:36">
      <c r="AJ176" s="4"/>
    </row>
    <row r="177" spans="36:36">
      <c r="AJ177" s="4"/>
    </row>
    <row r="178" spans="36:36">
      <c r="AJ178" s="4"/>
    </row>
    <row r="179" spans="36:36">
      <c r="AJ179" s="4"/>
    </row>
    <row r="180" spans="36:36">
      <c r="AJ180" s="4"/>
    </row>
    <row r="181" spans="36:36">
      <c r="AJ181" s="4"/>
    </row>
    <row r="182" spans="36:36">
      <c r="AJ182" s="4"/>
    </row>
    <row r="183" spans="36:36">
      <c r="AJ183" s="4"/>
    </row>
    <row r="184" spans="36:36">
      <c r="AJ184" s="4"/>
    </row>
    <row r="185" spans="36:36">
      <c r="AJ185" s="4"/>
    </row>
    <row r="186" spans="36:36">
      <c r="AJ186" s="4"/>
    </row>
    <row r="187" spans="36:36">
      <c r="AJ187" s="4"/>
    </row>
    <row r="188" spans="36:36">
      <c r="AJ188" s="4"/>
    </row>
    <row r="189" spans="36:36">
      <c r="AJ189" s="4"/>
    </row>
    <row r="190" spans="36:36">
      <c r="AJ190" s="4"/>
    </row>
    <row r="191" spans="36:36">
      <c r="AJ191" s="4"/>
    </row>
    <row r="192" spans="36:36">
      <c r="AJ192" s="4"/>
    </row>
    <row r="193" spans="36:36">
      <c r="AJ193" s="4"/>
    </row>
    <row r="194" spans="36:36">
      <c r="AJ194" s="4"/>
    </row>
    <row r="195" spans="36:36">
      <c r="AJ195" s="4"/>
    </row>
    <row r="196" spans="36:36">
      <c r="AJ196" s="4"/>
    </row>
  </sheetData>
  <sheetProtection algorithmName="SHA-512" hashValue="lqBT5qgihgh6VKounG2zc+vJ53k6TFYOu1c1WgiqydzXc+LGB4aMwBJcJYs2DlE6FlaRvEivdhk2uK9VgPEleA==" saltValue="yesrYbqMbJrikzblINZFfg==" spinCount="100000" sheet="1" formatCells="0" formatRows="0" selectLockedCells="1"/>
  <mergeCells count="79">
    <mergeCell ref="AK31:AK35"/>
    <mergeCell ref="AL31:AL35"/>
    <mergeCell ref="AM31:AM35"/>
    <mergeCell ref="AN31:AN35"/>
    <mergeCell ref="AO31:AO35"/>
    <mergeCell ref="AP31:AP35"/>
    <mergeCell ref="AQ31:AQ35"/>
    <mergeCell ref="AR31:AR35"/>
    <mergeCell ref="AS31:AS35"/>
    <mergeCell ref="AM11:AM21"/>
    <mergeCell ref="AN11:AN21"/>
    <mergeCell ref="AO11:AO21"/>
    <mergeCell ref="AP11:AP21"/>
    <mergeCell ref="AQ11:AQ21"/>
    <mergeCell ref="AR11:AR21"/>
    <mergeCell ref="AS11:AS21"/>
    <mergeCell ref="AM24:AM28"/>
    <mergeCell ref="AN24:AN28"/>
    <mergeCell ref="AO24:AO28"/>
    <mergeCell ref="AP24:AP28"/>
    <mergeCell ref="AQ24:AQ28"/>
    <mergeCell ref="A22:D22"/>
    <mergeCell ref="A24:A28"/>
    <mergeCell ref="B24:B28"/>
    <mergeCell ref="C24:C28"/>
    <mergeCell ref="AG24:AG28"/>
    <mergeCell ref="AR24:AR28"/>
    <mergeCell ref="AS24:AS28"/>
    <mergeCell ref="A11:A21"/>
    <mergeCell ref="B11:B21"/>
    <mergeCell ref="C11:C21"/>
    <mergeCell ref="AG11:AG21"/>
    <mergeCell ref="AH11:AH21"/>
    <mergeCell ref="AI11:AI21"/>
    <mergeCell ref="AJ11:AJ21"/>
    <mergeCell ref="AK11:AK21"/>
    <mergeCell ref="AL11:AL21"/>
    <mergeCell ref="AH24:AH28"/>
    <mergeCell ref="AI24:AI28"/>
    <mergeCell ref="AJ24:AJ28"/>
    <mergeCell ref="AK24:AK28"/>
    <mergeCell ref="AL24:AL28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Y8:AE8"/>
    <mergeCell ref="AM8:AS8"/>
    <mergeCell ref="AK8:AL8"/>
    <mergeCell ref="D80:D81"/>
    <mergeCell ref="A29:D29"/>
    <mergeCell ref="A31:A35"/>
    <mergeCell ref="B31:B35"/>
    <mergeCell ref="C31:C35"/>
    <mergeCell ref="AH31:AH35"/>
    <mergeCell ref="AI31:AI35"/>
    <mergeCell ref="AJ31:AJ35"/>
    <mergeCell ref="A36:D36"/>
    <mergeCell ref="A40:A42"/>
    <mergeCell ref="D40:D42"/>
    <mergeCell ref="E41:I41"/>
    <mergeCell ref="E40:W40"/>
    <mergeCell ref="Q41:W41"/>
    <mergeCell ref="J41:N41"/>
    <mergeCell ref="O41:P41"/>
    <mergeCell ref="B40:B42"/>
    <mergeCell ref="C40:C42"/>
    <mergeCell ref="AG31:AG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>
    <tabColor theme="3" tint="0.59999389629810485"/>
  </sheetPr>
  <dimension ref="A1:AT295"/>
  <sheetViews>
    <sheetView showGridLines="0" topLeftCell="D172" zoomScale="85" zoomScaleNormal="85" workbookViewId="0">
      <selection activeCell="W47" sqref="O47:W5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701" t="s">
        <v>44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111"/>
      <c r="AN1" s="111"/>
      <c r="AO1" s="111"/>
      <c r="AP1" s="111"/>
      <c r="AQ1" s="111"/>
      <c r="AR1" s="111"/>
      <c r="AS1" s="111"/>
    </row>
    <row r="2" spans="1:45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 ht="15.75">
      <c r="A3" s="701" t="s">
        <v>166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6.5" thickBot="1"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5" customFormat="1">
      <c r="A11" s="776" t="s">
        <v>55</v>
      </c>
      <c r="B11" s="777" t="s">
        <v>216</v>
      </c>
      <c r="C11" s="778" t="s">
        <v>414</v>
      </c>
      <c r="D11" s="212" t="s">
        <v>217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5"/>
      <c r="AG11" s="774"/>
      <c r="AH11" s="774"/>
      <c r="AI11" s="774"/>
      <c r="AJ11" s="774"/>
      <c r="AK11" s="774"/>
      <c r="AL11" s="774"/>
      <c r="AM11" s="774"/>
      <c r="AN11" s="774"/>
      <c r="AO11" s="774"/>
      <c r="AP11" s="774"/>
      <c r="AQ11" s="774"/>
      <c r="AR11" s="774"/>
      <c r="AS11" s="774"/>
    </row>
    <row r="12" spans="1:45" customFormat="1">
      <c r="A12" s="754"/>
      <c r="B12" s="767"/>
      <c r="C12" s="768"/>
      <c r="D12" s="213" t="s">
        <v>218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5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>
      <c r="A13" s="754"/>
      <c r="B13" s="767"/>
      <c r="C13" s="768"/>
      <c r="D13" s="213" t="s">
        <v>219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5"/>
      <c r="AG13" s="744"/>
      <c r="AH13" s="744"/>
      <c r="AI13" s="744"/>
      <c r="AJ13" s="744"/>
      <c r="AK13" s="744"/>
      <c r="AL13" s="744"/>
      <c r="AM13" s="744"/>
      <c r="AN13" s="744"/>
      <c r="AO13" s="744"/>
      <c r="AP13" s="744"/>
      <c r="AQ13" s="744"/>
      <c r="AR13" s="744"/>
      <c r="AS13" s="744"/>
    </row>
    <row r="14" spans="1:45" customFormat="1">
      <c r="A14" s="754"/>
      <c r="B14" s="767"/>
      <c r="C14" s="768"/>
      <c r="D14" s="213" t="s">
        <v>220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5"/>
      <c r="AG14" s="744"/>
      <c r="AH14" s="744"/>
      <c r="AI14" s="744"/>
      <c r="AJ14" s="744"/>
      <c r="AK14" s="744"/>
      <c r="AL14" s="744"/>
      <c r="AM14" s="744"/>
      <c r="AN14" s="744"/>
      <c r="AO14" s="744"/>
      <c r="AP14" s="744"/>
      <c r="AQ14" s="744"/>
      <c r="AR14" s="744"/>
      <c r="AS14" s="744"/>
    </row>
    <row r="15" spans="1:45" customFormat="1">
      <c r="A15" s="754"/>
      <c r="B15" s="767"/>
      <c r="C15" s="768"/>
      <c r="D15" s="213" t="s">
        <v>221</v>
      </c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5"/>
      <c r="AG15" s="744"/>
      <c r="AH15" s="744"/>
      <c r="AI15" s="744"/>
      <c r="AJ15" s="744"/>
      <c r="AK15" s="744"/>
      <c r="AL15" s="744"/>
      <c r="AM15" s="744"/>
      <c r="AN15" s="744"/>
      <c r="AO15" s="744"/>
      <c r="AP15" s="744"/>
      <c r="AQ15" s="744"/>
      <c r="AR15" s="744"/>
      <c r="AS15" s="744"/>
    </row>
    <row r="16" spans="1:45" customFormat="1">
      <c r="A16" s="754"/>
      <c r="B16" s="767"/>
      <c r="C16" s="768"/>
      <c r="D16" s="213" t="s">
        <v>222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5"/>
      <c r="AG16" s="744"/>
      <c r="AH16" s="744"/>
      <c r="AI16" s="744"/>
      <c r="AJ16" s="744"/>
      <c r="AK16" s="744"/>
      <c r="AL16" s="744"/>
      <c r="AM16" s="744"/>
      <c r="AN16" s="744"/>
      <c r="AO16" s="744"/>
      <c r="AP16" s="744"/>
      <c r="AQ16" s="744"/>
      <c r="AR16" s="744"/>
      <c r="AS16" s="744"/>
    </row>
    <row r="17" spans="1:45" customFormat="1">
      <c r="A17" s="754"/>
      <c r="B17" s="767"/>
      <c r="C17" s="768"/>
      <c r="D17" s="213" t="s">
        <v>223</v>
      </c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5"/>
      <c r="AG17" s="744"/>
      <c r="AH17" s="744"/>
      <c r="AI17" s="744"/>
      <c r="AJ17" s="744"/>
      <c r="AK17" s="744"/>
      <c r="AL17" s="744"/>
      <c r="AM17" s="744"/>
      <c r="AN17" s="744"/>
      <c r="AO17" s="744"/>
      <c r="AP17" s="744"/>
      <c r="AQ17" s="744"/>
      <c r="AR17" s="744"/>
      <c r="AS17" s="744"/>
    </row>
    <row r="18" spans="1:45" customFormat="1">
      <c r="A18" s="754"/>
      <c r="B18" s="767"/>
      <c r="C18" s="768"/>
      <c r="D18" s="213" t="s">
        <v>224</v>
      </c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5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>
      <c r="A19" s="754"/>
      <c r="B19" s="767"/>
      <c r="C19" s="768"/>
      <c r="D19" s="213" t="s">
        <v>225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5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  <c r="AR19" s="744"/>
      <c r="AS19" s="744"/>
    </row>
    <row r="20" spans="1:45" customFormat="1">
      <c r="A20" s="754"/>
      <c r="B20" s="767"/>
      <c r="C20" s="768"/>
      <c r="D20" s="213" t="s">
        <v>226</v>
      </c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5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  <c r="AR20" s="744"/>
      <c r="AS20" s="744"/>
    </row>
    <row r="21" spans="1:45" customFormat="1" ht="15.75" thickBot="1">
      <c r="A21" s="755"/>
      <c r="B21" s="752"/>
      <c r="C21" s="748"/>
      <c r="D21" s="214" t="s">
        <v>227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5"/>
      <c r="AG21" s="745"/>
      <c r="AH21" s="745"/>
      <c r="AI21" s="745"/>
      <c r="AJ21" s="745"/>
      <c r="AK21" s="745"/>
      <c r="AL21" s="745"/>
      <c r="AM21" s="745"/>
      <c r="AN21" s="745"/>
      <c r="AO21" s="745"/>
      <c r="AP21" s="745"/>
      <c r="AQ21" s="745"/>
      <c r="AR21" s="745"/>
      <c r="AS21" s="745"/>
    </row>
    <row r="22" spans="1:45">
      <c r="A22" s="775"/>
      <c r="B22" s="775"/>
      <c r="C22" s="775"/>
      <c r="D22" s="77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82">
        <f>AG11</f>
        <v>0</v>
      </c>
      <c r="AH22" s="82">
        <f t="shared" ref="AH22:AS22" si="1">AH11</f>
        <v>0</v>
      </c>
      <c r="AI22" s="82">
        <f t="shared" si="1"/>
        <v>0</v>
      </c>
      <c r="AJ22" s="82">
        <f t="shared" si="1"/>
        <v>0</v>
      </c>
      <c r="AK22" s="82">
        <f t="shared" si="1"/>
        <v>0</v>
      </c>
      <c r="AL22" s="82">
        <f t="shared" si="1"/>
        <v>0</v>
      </c>
      <c r="AM22" s="82">
        <f t="shared" si="1"/>
        <v>0</v>
      </c>
      <c r="AN22" s="82">
        <f t="shared" si="1"/>
        <v>0</v>
      </c>
      <c r="AO22" s="82">
        <f t="shared" si="1"/>
        <v>0</v>
      </c>
      <c r="AP22" s="82">
        <f t="shared" si="1"/>
        <v>0</v>
      </c>
      <c r="AQ22" s="82">
        <f t="shared" si="1"/>
        <v>0</v>
      </c>
      <c r="AR22" s="82">
        <f t="shared" si="1"/>
        <v>0</v>
      </c>
      <c r="AS22" s="82">
        <f t="shared" si="1"/>
        <v>0</v>
      </c>
    </row>
    <row r="23" spans="1:45" ht="15.75" thickBot="1">
      <c r="A23" s="96"/>
      <c r="B23" s="96"/>
      <c r="C23" s="96"/>
      <c r="D23" s="9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76" t="s">
        <v>228</v>
      </c>
      <c r="B24" s="777" t="s">
        <v>415</v>
      </c>
      <c r="C24" s="778" t="s">
        <v>416</v>
      </c>
      <c r="D24" s="212" t="s">
        <v>417</v>
      </c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5"/>
      <c r="AG24" s="774"/>
      <c r="AH24" s="774"/>
      <c r="AI24" s="774"/>
      <c r="AJ24" s="774"/>
      <c r="AK24" s="774"/>
      <c r="AL24" s="774"/>
      <c r="AM24" s="774"/>
      <c r="AN24" s="774"/>
      <c r="AO24" s="774"/>
      <c r="AP24" s="774"/>
      <c r="AQ24" s="774"/>
      <c r="AR24" s="774"/>
      <c r="AS24" s="774"/>
    </row>
    <row r="25" spans="1:45" customFormat="1">
      <c r="A25" s="754"/>
      <c r="B25" s="767"/>
      <c r="C25" s="768"/>
      <c r="D25" s="213" t="s">
        <v>418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5"/>
      <c r="AG25" s="744"/>
      <c r="AH25" s="744"/>
      <c r="AI25" s="744"/>
      <c r="AJ25" s="744"/>
      <c r="AK25" s="744"/>
      <c r="AL25" s="744"/>
      <c r="AM25" s="744"/>
      <c r="AN25" s="744"/>
      <c r="AO25" s="744"/>
      <c r="AP25" s="744"/>
      <c r="AQ25" s="744"/>
      <c r="AR25" s="744"/>
      <c r="AS25" s="744"/>
    </row>
    <row r="26" spans="1:45" customFormat="1">
      <c r="A26" s="754"/>
      <c r="B26" s="767"/>
      <c r="C26" s="768"/>
      <c r="D26" s="213" t="s">
        <v>419</v>
      </c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5"/>
      <c r="AG26" s="744"/>
      <c r="AH26" s="744"/>
      <c r="AI26" s="744"/>
      <c r="AJ26" s="744"/>
      <c r="AK26" s="744"/>
      <c r="AL26" s="744"/>
      <c r="AM26" s="744"/>
      <c r="AN26" s="744"/>
      <c r="AO26" s="744"/>
      <c r="AP26" s="744"/>
      <c r="AQ26" s="744"/>
      <c r="AR26" s="744"/>
      <c r="AS26" s="744"/>
    </row>
    <row r="27" spans="1:45" customFormat="1">
      <c r="A27" s="754"/>
      <c r="B27" s="767"/>
      <c r="C27" s="768"/>
      <c r="D27" s="213" t="s">
        <v>420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5"/>
      <c r="AG27" s="744"/>
      <c r="AH27" s="744"/>
      <c r="AI27" s="744"/>
      <c r="AJ27" s="744"/>
      <c r="AK27" s="744"/>
      <c r="AL27" s="744"/>
      <c r="AM27" s="744"/>
      <c r="AN27" s="744"/>
      <c r="AO27" s="744"/>
      <c r="AP27" s="744"/>
      <c r="AQ27" s="744"/>
      <c r="AR27" s="744"/>
      <c r="AS27" s="744"/>
    </row>
    <row r="28" spans="1:45" customFormat="1" ht="15.75" thickBot="1">
      <c r="A28" s="755"/>
      <c r="B28" s="752"/>
      <c r="C28" s="748"/>
      <c r="D28" s="214" t="s">
        <v>421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5"/>
      <c r="AG28" s="745"/>
      <c r="AH28" s="745"/>
      <c r="AI28" s="745"/>
      <c r="AJ28" s="745"/>
      <c r="AK28" s="745"/>
      <c r="AL28" s="745"/>
      <c r="AM28" s="745"/>
      <c r="AN28" s="745"/>
      <c r="AO28" s="745"/>
      <c r="AP28" s="745"/>
      <c r="AQ28" s="745"/>
      <c r="AR28" s="745"/>
      <c r="AS28" s="745"/>
    </row>
    <row r="29" spans="1:45">
      <c r="A29" s="775"/>
      <c r="B29" s="775"/>
      <c r="C29" s="775"/>
      <c r="D29" s="775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82">
        <f>AG24</f>
        <v>0</v>
      </c>
      <c r="AH29" s="82">
        <f t="shared" ref="AH29:AS29" si="3">AH24</f>
        <v>0</v>
      </c>
      <c r="AI29" s="82">
        <f t="shared" si="3"/>
        <v>0</v>
      </c>
      <c r="AJ29" s="82">
        <f t="shared" si="3"/>
        <v>0</v>
      </c>
      <c r="AK29" s="82">
        <f t="shared" si="3"/>
        <v>0</v>
      </c>
      <c r="AL29" s="82">
        <f t="shared" si="3"/>
        <v>0</v>
      </c>
      <c r="AM29" s="82">
        <f t="shared" si="3"/>
        <v>0</v>
      </c>
      <c r="AN29" s="82">
        <f t="shared" si="3"/>
        <v>0</v>
      </c>
      <c r="AO29" s="82">
        <f t="shared" si="3"/>
        <v>0</v>
      </c>
      <c r="AP29" s="82">
        <f t="shared" si="3"/>
        <v>0</v>
      </c>
      <c r="AQ29" s="82">
        <f t="shared" si="3"/>
        <v>0</v>
      </c>
      <c r="AR29" s="82">
        <f t="shared" si="3"/>
        <v>0</v>
      </c>
      <c r="AS29" s="82">
        <f t="shared" si="3"/>
        <v>0</v>
      </c>
    </row>
    <row r="30" spans="1:45" ht="19.5" thickBot="1">
      <c r="A30" s="158"/>
      <c r="B30" s="158"/>
      <c r="C30" s="158"/>
      <c r="D30" s="15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76" t="s">
        <v>51</v>
      </c>
      <c r="B31" s="777" t="s">
        <v>212</v>
      </c>
      <c r="C31" s="778" t="s">
        <v>422</v>
      </c>
      <c r="D31" s="212" t="s">
        <v>213</v>
      </c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5"/>
      <c r="AG31" s="774"/>
      <c r="AH31" s="774"/>
      <c r="AI31" s="774"/>
      <c r="AJ31" s="774"/>
      <c r="AK31" s="774"/>
      <c r="AL31" s="774"/>
      <c r="AM31" s="774"/>
      <c r="AN31" s="774"/>
      <c r="AO31" s="774"/>
      <c r="AP31" s="774"/>
      <c r="AQ31" s="774"/>
      <c r="AR31" s="774"/>
      <c r="AS31" s="774"/>
    </row>
    <row r="32" spans="1:45" customFormat="1">
      <c r="A32" s="754"/>
      <c r="B32" s="767"/>
      <c r="C32" s="768"/>
      <c r="D32" s="213" t="s">
        <v>214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5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6" customFormat="1">
      <c r="A33" s="754"/>
      <c r="B33" s="767"/>
      <c r="C33" s="768"/>
      <c r="D33" s="213" t="s">
        <v>215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5"/>
      <c r="AG33" s="744"/>
      <c r="AH33" s="744"/>
      <c r="AI33" s="744"/>
      <c r="AJ33" s="744"/>
      <c r="AK33" s="744"/>
      <c r="AL33" s="744"/>
      <c r="AM33" s="744"/>
      <c r="AN33" s="744"/>
      <c r="AO33" s="744"/>
      <c r="AP33" s="744"/>
      <c r="AQ33" s="744"/>
      <c r="AR33" s="744"/>
      <c r="AS33" s="744"/>
    </row>
    <row r="34" spans="1:46" customFormat="1">
      <c r="A34" s="754"/>
      <c r="B34" s="767"/>
      <c r="C34" s="768"/>
      <c r="D34" s="213" t="s">
        <v>229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5"/>
      <c r="AG34" s="744"/>
      <c r="AH34" s="744"/>
      <c r="AI34" s="744"/>
      <c r="AJ34" s="744"/>
      <c r="AK34" s="744"/>
      <c r="AL34" s="744"/>
      <c r="AM34" s="744"/>
      <c r="AN34" s="744"/>
      <c r="AO34" s="744"/>
      <c r="AP34" s="744"/>
      <c r="AQ34" s="744"/>
      <c r="AR34" s="744"/>
      <c r="AS34" s="744"/>
    </row>
    <row r="35" spans="1:46" customFormat="1" ht="15.75" thickBot="1">
      <c r="A35" s="755"/>
      <c r="B35" s="752"/>
      <c r="C35" s="748"/>
      <c r="D35" s="214" t="s">
        <v>230</v>
      </c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5"/>
      <c r="AG35" s="745"/>
      <c r="AH35" s="745"/>
      <c r="AI35" s="745"/>
      <c r="AJ35" s="745"/>
      <c r="AK35" s="745"/>
      <c r="AL35" s="745"/>
      <c r="AM35" s="745"/>
      <c r="AN35" s="745"/>
      <c r="AO35" s="745"/>
      <c r="AP35" s="745"/>
      <c r="AQ35" s="745"/>
      <c r="AR35" s="745"/>
      <c r="AS35" s="745"/>
    </row>
    <row r="36" spans="1:46">
      <c r="A36" s="775"/>
      <c r="B36" s="775"/>
      <c r="C36" s="775"/>
      <c r="D36" s="775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82">
        <f>AG31</f>
        <v>0</v>
      </c>
      <c r="AH36" s="82">
        <f t="shared" ref="AH36:AS36" si="5">AH31</f>
        <v>0</v>
      </c>
      <c r="AI36" s="82">
        <f t="shared" si="5"/>
        <v>0</v>
      </c>
      <c r="AJ36" s="82">
        <f t="shared" si="5"/>
        <v>0</v>
      </c>
      <c r="AK36" s="82">
        <f t="shared" si="5"/>
        <v>0</v>
      </c>
      <c r="AL36" s="82">
        <f t="shared" si="5"/>
        <v>0</v>
      </c>
      <c r="AM36" s="82">
        <f t="shared" si="5"/>
        <v>0</v>
      </c>
      <c r="AN36" s="82">
        <f t="shared" si="5"/>
        <v>0</v>
      </c>
      <c r="AO36" s="82">
        <f t="shared" si="5"/>
        <v>0</v>
      </c>
      <c r="AP36" s="82">
        <f t="shared" si="5"/>
        <v>0</v>
      </c>
      <c r="AQ36" s="82">
        <f t="shared" si="5"/>
        <v>0</v>
      </c>
      <c r="AR36" s="82">
        <f t="shared" si="5"/>
        <v>0</v>
      </c>
      <c r="AS36" s="82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82">
        <f t="shared" si="6"/>
        <v>0</v>
      </c>
      <c r="AH38" s="82">
        <f t="shared" si="6"/>
        <v>0</v>
      </c>
      <c r="AI38" s="82">
        <f t="shared" si="6"/>
        <v>0</v>
      </c>
      <c r="AJ38" s="82">
        <f t="shared" si="6"/>
        <v>0</v>
      </c>
      <c r="AK38" s="82">
        <f t="shared" si="6"/>
        <v>0</v>
      </c>
      <c r="AL38" s="82">
        <f t="shared" si="6"/>
        <v>0</v>
      </c>
      <c r="AM38" s="82">
        <f t="shared" si="6"/>
        <v>0</v>
      </c>
      <c r="AN38" s="82">
        <f t="shared" si="6"/>
        <v>0</v>
      </c>
      <c r="AO38" s="82">
        <f t="shared" si="6"/>
        <v>0</v>
      </c>
      <c r="AP38" s="82">
        <f t="shared" si="6"/>
        <v>0</v>
      </c>
      <c r="AQ38" s="82">
        <f t="shared" si="6"/>
        <v>0</v>
      </c>
      <c r="AR38" s="82">
        <f t="shared" si="6"/>
        <v>0</v>
      </c>
      <c r="AS38" s="82">
        <f t="shared" si="6"/>
        <v>0</v>
      </c>
    </row>
    <row r="39" spans="1:46" customFormat="1" ht="15.75" thickBot="1"/>
    <row r="40" spans="1:46" ht="21.75" customHeight="1" thickBot="1">
      <c r="A40" s="727"/>
      <c r="B40" s="739" t="s">
        <v>45</v>
      </c>
      <c r="C40" s="728" t="s">
        <v>66</v>
      </c>
      <c r="D40" s="728" t="s">
        <v>67</v>
      </c>
      <c r="E40" s="731" t="s">
        <v>88</v>
      </c>
      <c r="F40" s="732"/>
      <c r="G40" s="732"/>
      <c r="H40" s="732"/>
      <c r="I40" s="732"/>
      <c r="J40" s="732"/>
      <c r="K40" s="732"/>
      <c r="L40" s="732"/>
      <c r="M40" s="732"/>
      <c r="N40" s="732"/>
      <c r="O40" s="732"/>
      <c r="P40" s="732"/>
      <c r="Q40" s="718"/>
      <c r="R40" s="718"/>
      <c r="S40" s="718"/>
      <c r="T40" s="718"/>
      <c r="U40" s="733"/>
      <c r="V40" s="733"/>
      <c r="W40" s="734"/>
      <c r="AJ40" s="4"/>
    </row>
    <row r="41" spans="1:46" ht="21.75" customHeight="1" thickBot="1">
      <c r="A41" s="727"/>
      <c r="B41" s="740"/>
      <c r="C41" s="741"/>
      <c r="D41" s="729"/>
      <c r="E41" s="735" t="s">
        <v>0</v>
      </c>
      <c r="F41" s="735"/>
      <c r="G41" s="735"/>
      <c r="H41" s="735"/>
      <c r="I41" s="735"/>
      <c r="J41" s="735" t="s">
        <v>1</v>
      </c>
      <c r="K41" s="735"/>
      <c r="L41" s="735"/>
      <c r="M41" s="735"/>
      <c r="N41" s="735"/>
      <c r="O41" s="736" t="s">
        <v>43</v>
      </c>
      <c r="P41" s="737"/>
      <c r="Q41" s="738" t="s">
        <v>186</v>
      </c>
      <c r="R41" s="718"/>
      <c r="S41" s="718"/>
      <c r="T41" s="718"/>
      <c r="U41" s="733"/>
      <c r="V41" s="733"/>
      <c r="W41" s="734"/>
      <c r="AJ41" s="4"/>
    </row>
    <row r="42" spans="1:46" ht="30" customHeight="1" thickBot="1">
      <c r="A42" s="727"/>
      <c r="B42" s="740"/>
      <c r="C42" s="742"/>
      <c r="D42" s="730"/>
      <c r="E42" s="227" t="s">
        <v>92</v>
      </c>
      <c r="F42" s="227" t="s">
        <v>72</v>
      </c>
      <c r="G42" s="228" t="s">
        <v>93</v>
      </c>
      <c r="H42" s="228" t="s">
        <v>70</v>
      </c>
      <c r="I42" s="228" t="s">
        <v>71</v>
      </c>
      <c r="J42" s="228" t="s">
        <v>92</v>
      </c>
      <c r="K42" s="227" t="s">
        <v>72</v>
      </c>
      <c r="L42" s="228" t="s">
        <v>93</v>
      </c>
      <c r="M42" s="228" t="s">
        <v>70</v>
      </c>
      <c r="N42" s="228" t="s">
        <v>71</v>
      </c>
      <c r="O42" s="228" t="s">
        <v>94</v>
      </c>
      <c r="P42" s="228" t="s">
        <v>95</v>
      </c>
      <c r="Q42" s="229" t="s">
        <v>189</v>
      </c>
      <c r="R42" s="229" t="s">
        <v>190</v>
      </c>
      <c r="S42" s="229" t="s">
        <v>191</v>
      </c>
      <c r="T42" s="229" t="s">
        <v>192</v>
      </c>
      <c r="U42" s="229" t="s">
        <v>193</v>
      </c>
      <c r="V42" s="230" t="s">
        <v>194</v>
      </c>
      <c r="W42" s="229" t="s">
        <v>195</v>
      </c>
      <c r="X42" s="4"/>
      <c r="Y42" s="4"/>
      <c r="AN42" s="4"/>
    </row>
    <row r="43" spans="1:46" ht="15" customHeight="1">
      <c r="A43" s="277"/>
      <c r="B43" s="278" t="s">
        <v>332</v>
      </c>
      <c r="C43" s="279" t="s">
        <v>891</v>
      </c>
      <c r="D43" s="280">
        <v>51</v>
      </c>
      <c r="E43" s="244"/>
      <c r="F43" s="242"/>
      <c r="G43" s="242"/>
      <c r="H43" s="242"/>
      <c r="I43" s="281"/>
      <c r="J43" s="244">
        <v>2</v>
      </c>
      <c r="K43" s="242">
        <v>20</v>
      </c>
      <c r="L43" s="242">
        <v>12</v>
      </c>
      <c r="M43" s="242">
        <v>8</v>
      </c>
      <c r="N43" s="281">
        <v>0</v>
      </c>
      <c r="O43" s="244">
        <v>2</v>
      </c>
      <c r="P43" s="281">
        <v>18</v>
      </c>
      <c r="Q43" s="215">
        <v>4</v>
      </c>
      <c r="R43" s="216">
        <v>1</v>
      </c>
      <c r="S43" s="282">
        <v>4</v>
      </c>
      <c r="T43" s="216">
        <v>7</v>
      </c>
      <c r="U43" s="216">
        <v>2</v>
      </c>
      <c r="V43" s="283">
        <v>2</v>
      </c>
      <c r="W43" s="217">
        <v>0</v>
      </c>
      <c r="X43" s="4"/>
      <c r="Y43" s="4"/>
      <c r="Z43" s="4"/>
      <c r="AA43" s="4"/>
      <c r="AT43" s="4"/>
    </row>
    <row r="44" spans="1:46" ht="15" customHeight="1">
      <c r="A44" s="277"/>
      <c r="B44" s="375" t="s">
        <v>332</v>
      </c>
      <c r="C44" s="285" t="s">
        <v>892</v>
      </c>
      <c r="D44" s="376">
        <v>27</v>
      </c>
      <c r="E44" s="377"/>
      <c r="F44" s="243"/>
      <c r="G44" s="243"/>
      <c r="H44" s="243"/>
      <c r="I44" s="378"/>
      <c r="J44" s="377">
        <v>1</v>
      </c>
      <c r="K44" s="243">
        <v>10</v>
      </c>
      <c r="L44" s="243">
        <v>4</v>
      </c>
      <c r="M44" s="243">
        <v>2</v>
      </c>
      <c r="N44" s="378">
        <v>4</v>
      </c>
      <c r="O44" s="377">
        <v>0</v>
      </c>
      <c r="P44" s="378">
        <v>10</v>
      </c>
      <c r="Q44" s="379">
        <v>1</v>
      </c>
      <c r="R44" s="219">
        <v>0</v>
      </c>
      <c r="S44" s="247">
        <v>4</v>
      </c>
      <c r="T44" s="219">
        <v>4</v>
      </c>
      <c r="U44" s="219">
        <v>0</v>
      </c>
      <c r="V44" s="246">
        <v>1</v>
      </c>
      <c r="W44" s="380">
        <v>0</v>
      </c>
      <c r="X44" s="4"/>
      <c r="Y44" s="4"/>
      <c r="Z44" s="4"/>
      <c r="AA44" s="4"/>
      <c r="AT44" s="4"/>
    </row>
    <row r="45" spans="1:46" ht="15" customHeight="1">
      <c r="A45" s="277"/>
      <c r="B45" s="375" t="s">
        <v>359</v>
      </c>
      <c r="C45" s="285" t="s">
        <v>893</v>
      </c>
      <c r="D45" s="376">
        <v>24</v>
      </c>
      <c r="E45" s="377"/>
      <c r="F45" s="243"/>
      <c r="G45" s="243"/>
      <c r="H45" s="243"/>
      <c r="I45" s="378"/>
      <c r="J45" s="377">
        <v>1</v>
      </c>
      <c r="K45" s="243">
        <v>10</v>
      </c>
      <c r="L45" s="243">
        <v>10</v>
      </c>
      <c r="M45" s="243">
        <v>0</v>
      </c>
      <c r="N45" s="378">
        <v>0</v>
      </c>
      <c r="O45" s="377">
        <v>2</v>
      </c>
      <c r="P45" s="378">
        <v>8</v>
      </c>
      <c r="Q45" s="379">
        <v>0</v>
      </c>
      <c r="R45" s="219">
        <v>4</v>
      </c>
      <c r="S45" s="247">
        <v>1</v>
      </c>
      <c r="T45" s="219">
        <v>0</v>
      </c>
      <c r="U45" s="219">
        <v>5</v>
      </c>
      <c r="V45" s="246">
        <v>0</v>
      </c>
      <c r="W45" s="380">
        <v>0</v>
      </c>
      <c r="X45" s="4"/>
      <c r="Y45" s="4"/>
      <c r="Z45" s="4"/>
      <c r="AA45" s="4"/>
      <c r="AT45" s="4"/>
    </row>
    <row r="46" spans="1:46" ht="15" customHeight="1">
      <c r="A46" s="277"/>
      <c r="B46" s="375" t="s">
        <v>359</v>
      </c>
      <c r="C46" s="285" t="s">
        <v>894</v>
      </c>
      <c r="D46" s="376">
        <v>51</v>
      </c>
      <c r="E46" s="377"/>
      <c r="F46" s="243"/>
      <c r="G46" s="243"/>
      <c r="H46" s="243"/>
      <c r="I46" s="378"/>
      <c r="J46" s="377">
        <v>2</v>
      </c>
      <c r="K46" s="243">
        <v>20</v>
      </c>
      <c r="L46" s="243">
        <v>9</v>
      </c>
      <c r="M46" s="243">
        <v>0</v>
      </c>
      <c r="N46" s="378">
        <v>11</v>
      </c>
      <c r="O46" s="377">
        <v>19</v>
      </c>
      <c r="P46" s="378">
        <v>1</v>
      </c>
      <c r="Q46" s="379">
        <v>1</v>
      </c>
      <c r="R46" s="219">
        <v>4</v>
      </c>
      <c r="S46" s="247">
        <v>7</v>
      </c>
      <c r="T46" s="219">
        <v>1</v>
      </c>
      <c r="U46" s="219">
        <v>6</v>
      </c>
      <c r="V46" s="246">
        <v>0</v>
      </c>
      <c r="W46" s="380">
        <v>1</v>
      </c>
      <c r="X46" s="4"/>
      <c r="Y46" s="4"/>
      <c r="Z46" s="4"/>
      <c r="AA46" s="4"/>
      <c r="AT46" s="4"/>
    </row>
    <row r="47" spans="1:46" ht="15" customHeight="1">
      <c r="A47" s="277"/>
      <c r="B47" s="375" t="s">
        <v>359</v>
      </c>
      <c r="C47" s="285" t="s">
        <v>895</v>
      </c>
      <c r="D47" s="376">
        <v>27</v>
      </c>
      <c r="E47" s="377"/>
      <c r="F47" s="243"/>
      <c r="G47" s="243"/>
      <c r="H47" s="243"/>
      <c r="I47" s="378"/>
      <c r="J47" s="377">
        <v>1</v>
      </c>
      <c r="K47" s="243">
        <v>10</v>
      </c>
      <c r="L47" s="243">
        <v>5</v>
      </c>
      <c r="M47" s="243">
        <v>0</v>
      </c>
      <c r="N47" s="378">
        <v>5</v>
      </c>
      <c r="O47" s="377">
        <v>1</v>
      </c>
      <c r="P47" s="378">
        <v>9</v>
      </c>
      <c r="Q47" s="379">
        <v>0</v>
      </c>
      <c r="R47" s="219">
        <v>1</v>
      </c>
      <c r="S47" s="247">
        <v>5</v>
      </c>
      <c r="T47" s="219">
        <v>2</v>
      </c>
      <c r="U47" s="219">
        <v>1</v>
      </c>
      <c r="V47" s="246">
        <v>1</v>
      </c>
      <c r="W47" s="380">
        <v>0</v>
      </c>
      <c r="X47" s="4"/>
      <c r="Y47" s="4"/>
      <c r="Z47" s="4"/>
      <c r="AA47" s="4"/>
      <c r="AT47" s="4"/>
    </row>
    <row r="48" spans="1:46" ht="15" customHeight="1">
      <c r="A48" s="277"/>
      <c r="B48" s="375" t="s">
        <v>359</v>
      </c>
      <c r="C48" s="285" t="s">
        <v>896</v>
      </c>
      <c r="D48" s="376">
        <v>27</v>
      </c>
      <c r="E48" s="377"/>
      <c r="F48" s="243"/>
      <c r="G48" s="243"/>
      <c r="H48" s="243"/>
      <c r="I48" s="378"/>
      <c r="J48" s="377">
        <v>1</v>
      </c>
      <c r="K48" s="243">
        <v>10</v>
      </c>
      <c r="L48" s="243">
        <v>6</v>
      </c>
      <c r="M48" s="243">
        <v>4</v>
      </c>
      <c r="N48" s="378">
        <v>0</v>
      </c>
      <c r="O48" s="377">
        <v>1</v>
      </c>
      <c r="P48" s="378">
        <v>9</v>
      </c>
      <c r="Q48" s="379">
        <v>0</v>
      </c>
      <c r="R48" s="219">
        <v>1</v>
      </c>
      <c r="S48" s="247">
        <v>5</v>
      </c>
      <c r="T48" s="219">
        <v>2</v>
      </c>
      <c r="U48" s="219">
        <v>1</v>
      </c>
      <c r="V48" s="246">
        <v>1</v>
      </c>
      <c r="W48" s="380">
        <v>0</v>
      </c>
      <c r="X48" s="4"/>
      <c r="Y48" s="4"/>
      <c r="Z48" s="4"/>
      <c r="AA48" s="4"/>
      <c r="AT48" s="4"/>
    </row>
    <row r="49" spans="1:46" ht="15" customHeight="1">
      <c r="A49" s="277"/>
      <c r="B49" s="375" t="s">
        <v>359</v>
      </c>
      <c r="C49" s="285" t="s">
        <v>897</v>
      </c>
      <c r="D49" s="376">
        <v>24</v>
      </c>
      <c r="E49" s="377"/>
      <c r="F49" s="243"/>
      <c r="G49" s="243"/>
      <c r="H49" s="243"/>
      <c r="I49" s="378"/>
      <c r="J49" s="377">
        <v>1</v>
      </c>
      <c r="K49" s="243">
        <v>9</v>
      </c>
      <c r="L49" s="243">
        <v>5</v>
      </c>
      <c r="M49" s="243">
        <v>4</v>
      </c>
      <c r="N49" s="378">
        <v>0</v>
      </c>
      <c r="O49" s="377">
        <v>1</v>
      </c>
      <c r="P49" s="378">
        <v>8</v>
      </c>
      <c r="Q49" s="379">
        <v>0</v>
      </c>
      <c r="R49" s="219">
        <v>0</v>
      </c>
      <c r="S49" s="247">
        <v>5</v>
      </c>
      <c r="T49" s="219">
        <v>2</v>
      </c>
      <c r="U49" s="219">
        <v>1</v>
      </c>
      <c r="V49" s="246">
        <v>1</v>
      </c>
      <c r="W49" s="380">
        <v>0</v>
      </c>
      <c r="X49" s="4"/>
      <c r="Y49" s="4"/>
      <c r="Z49" s="4"/>
      <c r="AA49" s="4"/>
      <c r="AT49" s="4"/>
    </row>
    <row r="50" spans="1:46" ht="15" customHeight="1">
      <c r="A50" s="277"/>
      <c r="B50" s="375" t="s">
        <v>359</v>
      </c>
      <c r="C50" s="285" t="s">
        <v>898</v>
      </c>
      <c r="D50" s="381">
        <v>54</v>
      </c>
      <c r="E50" s="379"/>
      <c r="F50" s="219"/>
      <c r="G50" s="219"/>
      <c r="H50" s="219"/>
      <c r="I50" s="380"/>
      <c r="J50" s="379">
        <v>2</v>
      </c>
      <c r="K50" s="219">
        <v>19</v>
      </c>
      <c r="L50" s="219">
        <v>9</v>
      </c>
      <c r="M50" s="219">
        <v>10</v>
      </c>
      <c r="N50" s="380">
        <v>0</v>
      </c>
      <c r="O50" s="379">
        <v>5</v>
      </c>
      <c r="P50" s="380">
        <v>14</v>
      </c>
      <c r="Q50" s="379">
        <v>2</v>
      </c>
      <c r="R50" s="219">
        <v>3</v>
      </c>
      <c r="S50" s="247">
        <v>4</v>
      </c>
      <c r="T50" s="219">
        <v>2</v>
      </c>
      <c r="U50" s="219">
        <v>8</v>
      </c>
      <c r="V50" s="246">
        <v>0</v>
      </c>
      <c r="W50" s="380">
        <v>0</v>
      </c>
      <c r="X50" s="4"/>
      <c r="Y50" s="4"/>
      <c r="Z50" s="4"/>
      <c r="AA50" s="4"/>
      <c r="AT50" s="4"/>
    </row>
    <row r="51" spans="1:46" ht="15" customHeight="1">
      <c r="A51" s="277"/>
      <c r="B51" s="375" t="s">
        <v>343</v>
      </c>
      <c r="C51" s="285" t="s">
        <v>899</v>
      </c>
      <c r="D51" s="381">
        <v>51</v>
      </c>
      <c r="E51" s="379"/>
      <c r="F51" s="219"/>
      <c r="G51" s="219"/>
      <c r="H51" s="219"/>
      <c r="I51" s="380"/>
      <c r="J51" s="379">
        <v>2</v>
      </c>
      <c r="K51" s="219">
        <v>21</v>
      </c>
      <c r="L51" s="219">
        <v>11</v>
      </c>
      <c r="M51" s="219">
        <v>5</v>
      </c>
      <c r="N51" s="380">
        <v>5</v>
      </c>
      <c r="O51" s="379">
        <v>20</v>
      </c>
      <c r="P51" s="380">
        <v>1</v>
      </c>
      <c r="Q51" s="379">
        <v>4</v>
      </c>
      <c r="R51" s="219">
        <v>3</v>
      </c>
      <c r="S51" s="247">
        <v>3</v>
      </c>
      <c r="T51" s="219">
        <v>6</v>
      </c>
      <c r="U51" s="219">
        <v>3</v>
      </c>
      <c r="V51" s="246">
        <v>1</v>
      </c>
      <c r="W51" s="380">
        <v>1</v>
      </c>
      <c r="X51" s="4"/>
      <c r="Y51" s="4"/>
      <c r="Z51" s="4"/>
      <c r="AA51" s="4"/>
      <c r="AT51" s="4"/>
    </row>
    <row r="52" spans="1:46" ht="15" customHeight="1">
      <c r="A52" s="277"/>
      <c r="B52" s="375" t="s">
        <v>343</v>
      </c>
      <c r="C52" s="285" t="s">
        <v>697</v>
      </c>
      <c r="D52" s="381">
        <v>57</v>
      </c>
      <c r="E52" s="379"/>
      <c r="F52" s="219"/>
      <c r="G52" s="219"/>
      <c r="H52" s="219"/>
      <c r="I52" s="380"/>
      <c r="J52" s="379">
        <v>2</v>
      </c>
      <c r="K52" s="219">
        <v>19</v>
      </c>
      <c r="L52" s="219">
        <v>19</v>
      </c>
      <c r="M52" s="219">
        <v>0</v>
      </c>
      <c r="N52" s="380">
        <v>0</v>
      </c>
      <c r="O52" s="379">
        <v>18</v>
      </c>
      <c r="P52" s="380">
        <v>1</v>
      </c>
      <c r="Q52" s="379">
        <v>3</v>
      </c>
      <c r="R52" s="219">
        <v>3</v>
      </c>
      <c r="S52" s="247">
        <v>3</v>
      </c>
      <c r="T52" s="219">
        <v>6</v>
      </c>
      <c r="U52" s="219">
        <v>3</v>
      </c>
      <c r="V52" s="246">
        <v>0</v>
      </c>
      <c r="W52" s="380">
        <v>1</v>
      </c>
      <c r="X52" s="4"/>
      <c r="Y52" s="4"/>
      <c r="Z52" s="4"/>
      <c r="AA52" s="4"/>
      <c r="AB52" s="4"/>
      <c r="AC52" s="4"/>
      <c r="AR52" s="4"/>
    </row>
    <row r="53" spans="1:46" ht="15" customHeight="1">
      <c r="A53" s="277"/>
      <c r="B53" s="375" t="s">
        <v>382</v>
      </c>
      <c r="C53" s="285" t="s">
        <v>900</v>
      </c>
      <c r="D53" s="381">
        <v>78</v>
      </c>
      <c r="E53" s="379"/>
      <c r="F53" s="219"/>
      <c r="G53" s="219"/>
      <c r="H53" s="219"/>
      <c r="I53" s="380"/>
      <c r="J53" s="379">
        <v>3</v>
      </c>
      <c r="K53" s="219">
        <v>29</v>
      </c>
      <c r="L53" s="219">
        <v>28</v>
      </c>
      <c r="M53" s="219">
        <v>1</v>
      </c>
      <c r="N53" s="380">
        <v>0</v>
      </c>
      <c r="O53" s="379">
        <v>7</v>
      </c>
      <c r="P53" s="380">
        <v>22</v>
      </c>
      <c r="Q53" s="379">
        <v>9</v>
      </c>
      <c r="R53" s="219">
        <v>6</v>
      </c>
      <c r="S53" s="247">
        <v>10</v>
      </c>
      <c r="T53" s="219">
        <v>4</v>
      </c>
      <c r="U53" s="219">
        <v>0</v>
      </c>
      <c r="V53" s="246">
        <v>0</v>
      </c>
      <c r="W53" s="380">
        <v>0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277"/>
      <c r="B54" s="375" t="s">
        <v>382</v>
      </c>
      <c r="C54" s="285" t="s">
        <v>901</v>
      </c>
      <c r="D54" s="381">
        <v>78</v>
      </c>
      <c r="E54" s="379"/>
      <c r="F54" s="219"/>
      <c r="G54" s="219"/>
      <c r="H54" s="219"/>
      <c r="I54" s="380"/>
      <c r="J54" s="379">
        <v>3</v>
      </c>
      <c r="K54" s="219">
        <v>30</v>
      </c>
      <c r="L54" s="219">
        <v>23</v>
      </c>
      <c r="M54" s="219">
        <v>2</v>
      </c>
      <c r="N54" s="380">
        <v>5</v>
      </c>
      <c r="O54" s="379">
        <v>21</v>
      </c>
      <c r="P54" s="380">
        <v>9</v>
      </c>
      <c r="Q54" s="379">
        <v>12</v>
      </c>
      <c r="R54" s="219">
        <v>7</v>
      </c>
      <c r="S54" s="247">
        <v>6</v>
      </c>
      <c r="T54" s="219">
        <v>3</v>
      </c>
      <c r="U54" s="219">
        <v>1</v>
      </c>
      <c r="V54" s="246">
        <v>1</v>
      </c>
      <c r="W54" s="380">
        <v>0</v>
      </c>
      <c r="X54" s="4"/>
      <c r="Y54" s="4"/>
      <c r="Z54" s="4"/>
      <c r="AA54" s="4"/>
      <c r="AB54" s="4"/>
      <c r="AC54" s="4"/>
      <c r="AR54" s="4"/>
    </row>
    <row r="55" spans="1:46" ht="15" customHeight="1">
      <c r="A55" s="277"/>
      <c r="B55" s="375" t="s">
        <v>650</v>
      </c>
      <c r="C55" s="285" t="s">
        <v>651</v>
      </c>
      <c r="D55" s="381">
        <v>48</v>
      </c>
      <c r="E55" s="379"/>
      <c r="F55" s="219"/>
      <c r="G55" s="219"/>
      <c r="H55" s="219"/>
      <c r="I55" s="380"/>
      <c r="J55" s="379">
        <v>2</v>
      </c>
      <c r="K55" s="219">
        <v>23</v>
      </c>
      <c r="L55" s="219">
        <v>16</v>
      </c>
      <c r="M55" s="219">
        <v>6</v>
      </c>
      <c r="N55" s="380">
        <v>1</v>
      </c>
      <c r="O55" s="379">
        <v>16</v>
      </c>
      <c r="P55" s="380">
        <v>7</v>
      </c>
      <c r="Q55" s="379">
        <v>0</v>
      </c>
      <c r="R55" s="219">
        <v>3</v>
      </c>
      <c r="S55" s="247">
        <v>10</v>
      </c>
      <c r="T55" s="219">
        <v>3</v>
      </c>
      <c r="U55" s="219">
        <v>7</v>
      </c>
      <c r="V55" s="246">
        <v>0</v>
      </c>
      <c r="W55" s="380">
        <v>0</v>
      </c>
      <c r="X55" s="4"/>
      <c r="Y55" s="4"/>
      <c r="Z55" s="4"/>
      <c r="AA55" s="4"/>
      <c r="AB55" s="4"/>
      <c r="AC55" s="4"/>
      <c r="AR55" s="4"/>
    </row>
    <row r="56" spans="1:46" ht="15" customHeight="1">
      <c r="A56" s="277"/>
      <c r="B56" s="375" t="s">
        <v>650</v>
      </c>
      <c r="C56" s="285" t="s">
        <v>902</v>
      </c>
      <c r="D56" s="381">
        <v>57</v>
      </c>
      <c r="E56" s="379"/>
      <c r="F56" s="219"/>
      <c r="G56" s="219"/>
      <c r="H56" s="219"/>
      <c r="I56" s="380"/>
      <c r="J56" s="379">
        <v>2</v>
      </c>
      <c r="K56" s="219">
        <v>20</v>
      </c>
      <c r="L56" s="219">
        <v>12</v>
      </c>
      <c r="M56" s="219">
        <v>4</v>
      </c>
      <c r="N56" s="380">
        <v>4</v>
      </c>
      <c r="O56" s="379">
        <v>17</v>
      </c>
      <c r="P56" s="380">
        <v>3</v>
      </c>
      <c r="Q56" s="379">
        <v>1</v>
      </c>
      <c r="R56" s="219">
        <v>3</v>
      </c>
      <c r="S56" s="247">
        <v>6</v>
      </c>
      <c r="T56" s="219">
        <v>3</v>
      </c>
      <c r="U56" s="219">
        <v>6</v>
      </c>
      <c r="V56" s="246">
        <v>0</v>
      </c>
      <c r="W56" s="380">
        <v>1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277"/>
      <c r="B57" s="375" t="s">
        <v>406</v>
      </c>
      <c r="C57" s="285" t="s">
        <v>903</v>
      </c>
      <c r="D57" s="381">
        <v>54</v>
      </c>
      <c r="E57" s="379"/>
      <c r="F57" s="219"/>
      <c r="G57" s="219"/>
      <c r="H57" s="219"/>
      <c r="I57" s="380"/>
      <c r="J57" s="379">
        <v>2</v>
      </c>
      <c r="K57" s="219">
        <v>22</v>
      </c>
      <c r="L57" s="219">
        <v>18</v>
      </c>
      <c r="M57" s="219">
        <v>0</v>
      </c>
      <c r="N57" s="380">
        <v>4</v>
      </c>
      <c r="O57" s="379">
        <v>0</v>
      </c>
      <c r="P57" s="380">
        <v>22</v>
      </c>
      <c r="Q57" s="379">
        <v>3</v>
      </c>
      <c r="R57" s="219">
        <v>4</v>
      </c>
      <c r="S57" s="247">
        <v>8</v>
      </c>
      <c r="T57" s="219">
        <v>7</v>
      </c>
      <c r="U57" s="219">
        <v>0</v>
      </c>
      <c r="V57" s="246">
        <v>0</v>
      </c>
      <c r="W57" s="380">
        <v>0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277"/>
      <c r="B58" s="375" t="s">
        <v>406</v>
      </c>
      <c r="C58" s="285" t="s">
        <v>904</v>
      </c>
      <c r="D58" s="381">
        <v>51</v>
      </c>
      <c r="E58" s="379"/>
      <c r="F58" s="219"/>
      <c r="G58" s="219"/>
      <c r="H58" s="219"/>
      <c r="I58" s="380"/>
      <c r="J58" s="379">
        <v>2</v>
      </c>
      <c r="K58" s="219">
        <v>21</v>
      </c>
      <c r="L58" s="219">
        <v>13</v>
      </c>
      <c r="M58" s="219">
        <v>1</v>
      </c>
      <c r="N58" s="380">
        <v>7</v>
      </c>
      <c r="O58" s="379">
        <v>0</v>
      </c>
      <c r="P58" s="380">
        <v>21</v>
      </c>
      <c r="Q58" s="379">
        <v>4</v>
      </c>
      <c r="R58" s="219">
        <v>2</v>
      </c>
      <c r="S58" s="247">
        <v>7</v>
      </c>
      <c r="T58" s="219">
        <v>8</v>
      </c>
      <c r="U58" s="219">
        <v>0</v>
      </c>
      <c r="V58" s="246">
        <v>0</v>
      </c>
      <c r="W58" s="380">
        <v>0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277"/>
      <c r="B59" s="375" t="s">
        <v>406</v>
      </c>
      <c r="C59" s="285" t="s">
        <v>658</v>
      </c>
      <c r="D59" s="381">
        <v>48</v>
      </c>
      <c r="E59" s="379"/>
      <c r="F59" s="219"/>
      <c r="G59" s="219"/>
      <c r="H59" s="219"/>
      <c r="I59" s="380"/>
      <c r="J59" s="379">
        <v>2</v>
      </c>
      <c r="K59" s="219">
        <v>23</v>
      </c>
      <c r="L59" s="219">
        <v>23</v>
      </c>
      <c r="M59" s="219">
        <v>0</v>
      </c>
      <c r="N59" s="380">
        <v>0</v>
      </c>
      <c r="O59" s="379">
        <v>2</v>
      </c>
      <c r="P59" s="380">
        <v>21</v>
      </c>
      <c r="Q59" s="379">
        <v>4</v>
      </c>
      <c r="R59" s="219">
        <v>1</v>
      </c>
      <c r="S59" s="247">
        <v>8</v>
      </c>
      <c r="T59" s="219">
        <v>6</v>
      </c>
      <c r="U59" s="219">
        <v>2</v>
      </c>
      <c r="V59" s="246">
        <v>2</v>
      </c>
      <c r="W59" s="380">
        <v>0</v>
      </c>
      <c r="X59" s="4"/>
      <c r="Y59" s="4"/>
      <c r="Z59" s="4"/>
      <c r="AA59" s="4"/>
      <c r="AB59" s="4"/>
      <c r="AC59" s="4"/>
      <c r="AR59" s="4"/>
    </row>
    <row r="60" spans="1:46" ht="15" customHeight="1">
      <c r="A60" s="277"/>
      <c r="B60" s="375" t="s">
        <v>406</v>
      </c>
      <c r="C60" s="285" t="s">
        <v>905</v>
      </c>
      <c r="D60" s="381">
        <v>51</v>
      </c>
      <c r="E60" s="379"/>
      <c r="F60" s="219"/>
      <c r="G60" s="219"/>
      <c r="H60" s="219"/>
      <c r="I60" s="380"/>
      <c r="J60" s="379">
        <v>2</v>
      </c>
      <c r="K60" s="219">
        <v>19</v>
      </c>
      <c r="L60" s="219">
        <v>19</v>
      </c>
      <c r="M60" s="219">
        <v>0</v>
      </c>
      <c r="N60" s="380">
        <v>0</v>
      </c>
      <c r="O60" s="379">
        <v>0</v>
      </c>
      <c r="P60" s="380">
        <v>19</v>
      </c>
      <c r="Q60" s="379">
        <v>4</v>
      </c>
      <c r="R60" s="219">
        <v>1</v>
      </c>
      <c r="S60" s="247">
        <v>8</v>
      </c>
      <c r="T60" s="219">
        <v>6</v>
      </c>
      <c r="U60" s="219">
        <v>0</v>
      </c>
      <c r="V60" s="246">
        <v>0</v>
      </c>
      <c r="W60" s="380">
        <v>0</v>
      </c>
      <c r="X60" s="4"/>
      <c r="Y60" s="4"/>
      <c r="Z60" s="4"/>
      <c r="AA60" s="4"/>
      <c r="AB60" s="4"/>
      <c r="AC60" s="4"/>
      <c r="AR60" s="4"/>
    </row>
    <row r="61" spans="1:46" ht="15" customHeight="1">
      <c r="A61" s="277"/>
      <c r="B61" s="375" t="s">
        <v>406</v>
      </c>
      <c r="C61" s="285" t="s">
        <v>906</v>
      </c>
      <c r="D61" s="381">
        <v>57</v>
      </c>
      <c r="E61" s="379"/>
      <c r="F61" s="219"/>
      <c r="G61" s="219"/>
      <c r="H61" s="219"/>
      <c r="I61" s="380"/>
      <c r="J61" s="379">
        <v>2</v>
      </c>
      <c r="K61" s="219">
        <v>23</v>
      </c>
      <c r="L61" s="219">
        <v>23</v>
      </c>
      <c r="M61" s="219">
        <v>0</v>
      </c>
      <c r="N61" s="380">
        <v>0</v>
      </c>
      <c r="O61" s="379">
        <v>2</v>
      </c>
      <c r="P61" s="380">
        <v>21</v>
      </c>
      <c r="Q61" s="379">
        <v>2</v>
      </c>
      <c r="R61" s="219">
        <v>3</v>
      </c>
      <c r="S61" s="247">
        <v>9</v>
      </c>
      <c r="T61" s="219">
        <v>5</v>
      </c>
      <c r="U61" s="219">
        <v>4</v>
      </c>
      <c r="V61" s="246">
        <v>0</v>
      </c>
      <c r="W61" s="380">
        <v>0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277"/>
      <c r="B62" s="375" t="s">
        <v>406</v>
      </c>
      <c r="C62" s="285" t="s">
        <v>907</v>
      </c>
      <c r="D62" s="381">
        <v>51</v>
      </c>
      <c r="E62" s="379"/>
      <c r="F62" s="219"/>
      <c r="G62" s="219"/>
      <c r="H62" s="219"/>
      <c r="I62" s="380"/>
      <c r="J62" s="379">
        <v>2</v>
      </c>
      <c r="K62" s="219">
        <v>24</v>
      </c>
      <c r="L62" s="219">
        <v>24</v>
      </c>
      <c r="M62" s="219">
        <v>0</v>
      </c>
      <c r="N62" s="380">
        <v>0</v>
      </c>
      <c r="O62" s="379">
        <v>2</v>
      </c>
      <c r="P62" s="380">
        <v>22</v>
      </c>
      <c r="Q62" s="379">
        <v>5</v>
      </c>
      <c r="R62" s="219">
        <v>3</v>
      </c>
      <c r="S62" s="247">
        <v>10</v>
      </c>
      <c r="T62" s="219">
        <v>3</v>
      </c>
      <c r="U62" s="219">
        <v>2</v>
      </c>
      <c r="V62" s="246">
        <v>1</v>
      </c>
      <c r="W62" s="380">
        <v>0</v>
      </c>
      <c r="X62" s="4"/>
      <c r="Y62" s="4"/>
      <c r="Z62" s="4"/>
      <c r="AA62" s="4"/>
      <c r="AB62" s="4"/>
      <c r="AC62" s="4"/>
      <c r="AR62" s="4"/>
    </row>
    <row r="63" spans="1:46" ht="15" customHeight="1">
      <c r="A63" s="277"/>
      <c r="B63" s="375" t="s">
        <v>339</v>
      </c>
      <c r="C63" s="285" t="s">
        <v>836</v>
      </c>
      <c r="D63" s="381">
        <v>102</v>
      </c>
      <c r="E63" s="379"/>
      <c r="F63" s="219"/>
      <c r="G63" s="219"/>
      <c r="H63" s="219"/>
      <c r="I63" s="380"/>
      <c r="J63" s="379">
        <v>4</v>
      </c>
      <c r="K63" s="219">
        <v>41</v>
      </c>
      <c r="L63" s="219">
        <v>32</v>
      </c>
      <c r="M63" s="219">
        <v>5</v>
      </c>
      <c r="N63" s="380">
        <v>4</v>
      </c>
      <c r="O63" s="379">
        <v>30</v>
      </c>
      <c r="P63" s="380">
        <v>11</v>
      </c>
      <c r="Q63" s="379">
        <v>2</v>
      </c>
      <c r="R63" s="219">
        <v>3</v>
      </c>
      <c r="S63" s="247">
        <v>5</v>
      </c>
      <c r="T63" s="219">
        <v>2</v>
      </c>
      <c r="U63" s="219">
        <v>9</v>
      </c>
      <c r="V63" s="246">
        <v>14</v>
      </c>
      <c r="W63" s="380">
        <v>6</v>
      </c>
      <c r="X63" s="4"/>
      <c r="Y63" s="4"/>
      <c r="Z63" s="4"/>
      <c r="AA63" s="4"/>
      <c r="AB63" s="4"/>
      <c r="AC63" s="4"/>
      <c r="AR63" s="4"/>
    </row>
    <row r="64" spans="1:46" ht="15" customHeight="1">
      <c r="A64" s="277"/>
      <c r="B64" s="375" t="s">
        <v>339</v>
      </c>
      <c r="C64" s="285" t="s">
        <v>908</v>
      </c>
      <c r="D64" s="381">
        <v>54</v>
      </c>
      <c r="E64" s="379"/>
      <c r="F64" s="219"/>
      <c r="G64" s="219"/>
      <c r="H64" s="219"/>
      <c r="I64" s="380"/>
      <c r="J64" s="379">
        <v>2</v>
      </c>
      <c r="K64" s="219">
        <v>20</v>
      </c>
      <c r="L64" s="219">
        <v>9</v>
      </c>
      <c r="M64" s="219">
        <v>3</v>
      </c>
      <c r="N64" s="380">
        <v>8</v>
      </c>
      <c r="O64" s="379">
        <v>14</v>
      </c>
      <c r="P64" s="380">
        <v>6</v>
      </c>
      <c r="Q64" s="379">
        <v>1</v>
      </c>
      <c r="R64" s="219">
        <v>0</v>
      </c>
      <c r="S64" s="247">
        <v>4</v>
      </c>
      <c r="T64" s="219">
        <v>1</v>
      </c>
      <c r="U64" s="219">
        <v>5</v>
      </c>
      <c r="V64" s="246">
        <v>6</v>
      </c>
      <c r="W64" s="380">
        <v>3</v>
      </c>
      <c r="X64" s="4"/>
      <c r="Y64" s="4"/>
      <c r="Z64" s="4"/>
      <c r="AA64" s="4"/>
      <c r="AB64" s="4"/>
      <c r="AC64" s="4"/>
      <c r="AR64" s="4"/>
    </row>
    <row r="65" spans="1:44" ht="15" customHeight="1">
      <c r="A65" s="277"/>
      <c r="B65" s="375" t="s">
        <v>706</v>
      </c>
      <c r="C65" s="285" t="s">
        <v>842</v>
      </c>
      <c r="D65" s="381">
        <v>48</v>
      </c>
      <c r="E65" s="379"/>
      <c r="F65" s="219"/>
      <c r="G65" s="219"/>
      <c r="H65" s="219"/>
      <c r="I65" s="380"/>
      <c r="J65" s="379">
        <v>2</v>
      </c>
      <c r="K65" s="219">
        <v>22</v>
      </c>
      <c r="L65" s="219">
        <v>13</v>
      </c>
      <c r="M65" s="219">
        <v>9</v>
      </c>
      <c r="N65" s="380">
        <v>0</v>
      </c>
      <c r="O65" s="379">
        <v>10</v>
      </c>
      <c r="P65" s="380">
        <v>12</v>
      </c>
      <c r="Q65" s="379">
        <v>3</v>
      </c>
      <c r="R65" s="219">
        <v>0</v>
      </c>
      <c r="S65" s="247">
        <v>5</v>
      </c>
      <c r="T65" s="219">
        <v>10</v>
      </c>
      <c r="U65" s="219">
        <v>3</v>
      </c>
      <c r="V65" s="246">
        <v>1</v>
      </c>
      <c r="W65" s="380">
        <v>0</v>
      </c>
      <c r="X65" s="4"/>
      <c r="Y65" s="4"/>
      <c r="Z65" s="4"/>
      <c r="AA65" s="4"/>
      <c r="AB65" s="4"/>
      <c r="AC65" s="4"/>
      <c r="AR65" s="4"/>
    </row>
    <row r="66" spans="1:44" ht="15" customHeight="1">
      <c r="A66" s="277"/>
      <c r="B66" s="375" t="s">
        <v>706</v>
      </c>
      <c r="C66" s="285" t="s">
        <v>909</v>
      </c>
      <c r="D66" s="381">
        <v>57</v>
      </c>
      <c r="E66" s="379"/>
      <c r="F66" s="219"/>
      <c r="G66" s="219"/>
      <c r="H66" s="219"/>
      <c r="I66" s="380"/>
      <c r="J66" s="379">
        <v>2</v>
      </c>
      <c r="K66" s="219">
        <v>20</v>
      </c>
      <c r="L66" s="219">
        <v>12</v>
      </c>
      <c r="M66" s="219">
        <v>0</v>
      </c>
      <c r="N66" s="380">
        <v>8</v>
      </c>
      <c r="O66" s="379">
        <v>9</v>
      </c>
      <c r="P66" s="380">
        <v>11</v>
      </c>
      <c r="Q66" s="379">
        <v>3</v>
      </c>
      <c r="R66" s="219">
        <v>0</v>
      </c>
      <c r="S66" s="247">
        <v>4</v>
      </c>
      <c r="T66" s="219">
        <v>8</v>
      </c>
      <c r="U66" s="219">
        <v>4</v>
      </c>
      <c r="V66" s="246">
        <v>1</v>
      </c>
      <c r="W66" s="380">
        <v>0</v>
      </c>
      <c r="X66" s="4"/>
      <c r="Y66" s="4"/>
      <c r="Z66" s="4"/>
      <c r="AA66" s="4"/>
      <c r="AB66" s="4"/>
      <c r="AC66" s="4"/>
      <c r="AR66" s="4"/>
    </row>
    <row r="67" spans="1:44" ht="15" customHeight="1">
      <c r="A67" s="277"/>
      <c r="B67" s="375" t="s">
        <v>706</v>
      </c>
      <c r="C67" s="285" t="s">
        <v>846</v>
      </c>
      <c r="D67" s="381">
        <v>51</v>
      </c>
      <c r="E67" s="379"/>
      <c r="F67" s="219"/>
      <c r="G67" s="219"/>
      <c r="H67" s="219"/>
      <c r="I67" s="380"/>
      <c r="J67" s="379">
        <v>2</v>
      </c>
      <c r="K67" s="219">
        <v>21</v>
      </c>
      <c r="L67" s="219">
        <v>15</v>
      </c>
      <c r="M67" s="219">
        <v>0</v>
      </c>
      <c r="N67" s="380">
        <v>6</v>
      </c>
      <c r="O67" s="379">
        <v>9</v>
      </c>
      <c r="P67" s="380">
        <v>12</v>
      </c>
      <c r="Q67" s="379">
        <v>3</v>
      </c>
      <c r="R67" s="219">
        <v>0</v>
      </c>
      <c r="S67" s="247">
        <v>3</v>
      </c>
      <c r="T67" s="219">
        <v>10</v>
      </c>
      <c r="U67" s="219">
        <v>4</v>
      </c>
      <c r="V67" s="246">
        <v>1</v>
      </c>
      <c r="W67" s="380">
        <v>0</v>
      </c>
      <c r="X67" s="4"/>
      <c r="Y67" s="4"/>
      <c r="Z67" s="4"/>
      <c r="AA67" s="4"/>
      <c r="AB67" s="4"/>
      <c r="AC67" s="4"/>
      <c r="AR67" s="4"/>
    </row>
    <row r="68" spans="1:44" ht="15" customHeight="1">
      <c r="A68" s="277"/>
      <c r="B68" s="375" t="s">
        <v>706</v>
      </c>
      <c r="C68" s="285" t="s">
        <v>633</v>
      </c>
      <c r="D68" s="381">
        <v>90</v>
      </c>
      <c r="E68" s="379"/>
      <c r="F68" s="219"/>
      <c r="G68" s="219"/>
      <c r="H68" s="219"/>
      <c r="I68" s="380"/>
      <c r="J68" s="379">
        <v>1</v>
      </c>
      <c r="K68" s="219">
        <v>11</v>
      </c>
      <c r="L68" s="219">
        <v>6</v>
      </c>
      <c r="M68" s="219">
        <v>0</v>
      </c>
      <c r="N68" s="380">
        <v>5</v>
      </c>
      <c r="O68" s="379">
        <v>5</v>
      </c>
      <c r="P68" s="380">
        <v>6</v>
      </c>
      <c r="Q68" s="379">
        <v>4</v>
      </c>
      <c r="R68" s="219">
        <v>1</v>
      </c>
      <c r="S68" s="247">
        <v>1</v>
      </c>
      <c r="T68" s="219">
        <v>3</v>
      </c>
      <c r="U68" s="219">
        <v>0</v>
      </c>
      <c r="V68" s="246">
        <v>1</v>
      </c>
      <c r="W68" s="380">
        <v>1</v>
      </c>
      <c r="X68" s="4"/>
      <c r="Y68" s="4"/>
      <c r="Z68" s="4"/>
      <c r="AA68" s="4"/>
      <c r="AB68" s="4"/>
      <c r="AC68" s="4"/>
      <c r="AR68" s="4"/>
    </row>
    <row r="69" spans="1:44" ht="15" customHeight="1">
      <c r="A69" s="277"/>
      <c r="B69" s="375" t="s">
        <v>706</v>
      </c>
      <c r="C69" s="285" t="s">
        <v>574</v>
      </c>
      <c r="D69" s="381">
        <v>60</v>
      </c>
      <c r="E69" s="379"/>
      <c r="F69" s="219"/>
      <c r="G69" s="219"/>
      <c r="H69" s="219"/>
      <c r="I69" s="380"/>
      <c r="J69" s="379">
        <v>1</v>
      </c>
      <c r="K69" s="219">
        <v>10</v>
      </c>
      <c r="L69" s="219">
        <v>10</v>
      </c>
      <c r="M69" s="219">
        <v>0</v>
      </c>
      <c r="N69" s="380">
        <v>0</v>
      </c>
      <c r="O69" s="379">
        <v>4</v>
      </c>
      <c r="P69" s="380">
        <v>6</v>
      </c>
      <c r="Q69" s="379">
        <v>5</v>
      </c>
      <c r="R69" s="219">
        <v>2</v>
      </c>
      <c r="S69" s="247">
        <v>1</v>
      </c>
      <c r="T69" s="219">
        <v>1</v>
      </c>
      <c r="U69" s="219">
        <v>0</v>
      </c>
      <c r="V69" s="246">
        <v>1</v>
      </c>
      <c r="W69" s="380">
        <v>0</v>
      </c>
      <c r="X69" s="4"/>
      <c r="Y69" s="4"/>
      <c r="Z69" s="4"/>
      <c r="AA69" s="4"/>
      <c r="AB69" s="4"/>
      <c r="AC69" s="4"/>
      <c r="AR69" s="4"/>
    </row>
    <row r="70" spans="1:44" ht="15" customHeight="1">
      <c r="A70" s="277"/>
      <c r="B70" s="375" t="s">
        <v>706</v>
      </c>
      <c r="C70" s="285" t="s">
        <v>575</v>
      </c>
      <c r="D70" s="381">
        <v>60</v>
      </c>
      <c r="E70" s="379"/>
      <c r="F70" s="219"/>
      <c r="G70" s="219"/>
      <c r="H70" s="219"/>
      <c r="I70" s="380"/>
      <c r="J70" s="379">
        <v>1</v>
      </c>
      <c r="K70" s="219">
        <v>10</v>
      </c>
      <c r="L70" s="219">
        <v>0</v>
      </c>
      <c r="M70" s="219">
        <v>0</v>
      </c>
      <c r="N70" s="380">
        <v>0</v>
      </c>
      <c r="O70" s="379">
        <v>4</v>
      </c>
      <c r="P70" s="380">
        <v>6</v>
      </c>
      <c r="Q70" s="379">
        <v>5</v>
      </c>
      <c r="R70" s="219">
        <v>2</v>
      </c>
      <c r="S70" s="247">
        <v>1</v>
      </c>
      <c r="T70" s="219">
        <v>1</v>
      </c>
      <c r="U70" s="219">
        <v>0</v>
      </c>
      <c r="V70" s="246">
        <v>1</v>
      </c>
      <c r="W70" s="380">
        <v>0</v>
      </c>
      <c r="X70" s="4"/>
      <c r="Y70" s="4"/>
      <c r="Z70" s="4"/>
      <c r="AA70" s="4"/>
      <c r="AB70" s="4"/>
      <c r="AC70" s="4"/>
      <c r="AR70" s="4"/>
    </row>
    <row r="71" spans="1:44" ht="15" customHeight="1">
      <c r="A71" s="277"/>
      <c r="B71" s="375" t="s">
        <v>408</v>
      </c>
      <c r="C71" s="285" t="s">
        <v>910</v>
      </c>
      <c r="D71" s="381">
        <v>24</v>
      </c>
      <c r="E71" s="379"/>
      <c r="F71" s="219"/>
      <c r="G71" s="219"/>
      <c r="H71" s="219"/>
      <c r="I71" s="380"/>
      <c r="J71" s="379">
        <v>1</v>
      </c>
      <c r="K71" s="219">
        <v>10</v>
      </c>
      <c r="L71" s="219">
        <v>3</v>
      </c>
      <c r="M71" s="219">
        <v>0</v>
      </c>
      <c r="N71" s="380">
        <v>7</v>
      </c>
      <c r="O71" s="379">
        <v>1</v>
      </c>
      <c r="P71" s="380">
        <v>9</v>
      </c>
      <c r="Q71" s="379">
        <v>0</v>
      </c>
      <c r="R71" s="219">
        <v>0</v>
      </c>
      <c r="S71" s="247">
        <v>6</v>
      </c>
      <c r="T71" s="219">
        <v>1</v>
      </c>
      <c r="U71" s="219">
        <v>3</v>
      </c>
      <c r="V71" s="246">
        <v>0</v>
      </c>
      <c r="W71" s="380">
        <v>0</v>
      </c>
      <c r="X71" s="4"/>
      <c r="Y71" s="4"/>
      <c r="Z71" s="4"/>
      <c r="AA71" s="4"/>
      <c r="AB71" s="4"/>
      <c r="AC71" s="4"/>
      <c r="AR71" s="4"/>
    </row>
    <row r="72" spans="1:44" ht="15" customHeight="1">
      <c r="A72" s="277"/>
      <c r="B72" s="375" t="s">
        <v>408</v>
      </c>
      <c r="C72" s="285" t="s">
        <v>911</v>
      </c>
      <c r="D72" s="381">
        <v>48</v>
      </c>
      <c r="E72" s="379"/>
      <c r="F72" s="219"/>
      <c r="G72" s="219"/>
      <c r="H72" s="219" t="s">
        <v>3</v>
      </c>
      <c r="I72" s="380"/>
      <c r="J72" s="379">
        <v>2</v>
      </c>
      <c r="K72" s="219">
        <v>19</v>
      </c>
      <c r="L72" s="219">
        <v>19</v>
      </c>
      <c r="M72" s="219">
        <v>0</v>
      </c>
      <c r="N72" s="380">
        <v>0</v>
      </c>
      <c r="O72" s="379">
        <v>0</v>
      </c>
      <c r="P72" s="380">
        <v>19</v>
      </c>
      <c r="Q72" s="379">
        <v>0</v>
      </c>
      <c r="R72" s="219">
        <v>3</v>
      </c>
      <c r="S72" s="247">
        <v>6</v>
      </c>
      <c r="T72" s="219">
        <v>3</v>
      </c>
      <c r="U72" s="219">
        <v>3</v>
      </c>
      <c r="V72" s="246">
        <v>2</v>
      </c>
      <c r="W72" s="380">
        <v>2</v>
      </c>
      <c r="X72" s="4"/>
      <c r="Y72" s="4"/>
      <c r="Z72" s="4"/>
      <c r="AA72" s="4"/>
      <c r="AB72" s="4"/>
      <c r="AC72" s="4"/>
      <c r="AR72" s="4"/>
    </row>
    <row r="73" spans="1:44" ht="15" customHeight="1">
      <c r="A73" s="277"/>
      <c r="B73" s="375" t="s">
        <v>408</v>
      </c>
      <c r="C73" s="285" t="s">
        <v>912</v>
      </c>
      <c r="D73" s="381">
        <v>51</v>
      </c>
      <c r="E73" s="379"/>
      <c r="F73" s="219"/>
      <c r="G73" s="219"/>
      <c r="H73" s="219"/>
      <c r="I73" s="380"/>
      <c r="J73" s="379">
        <v>2</v>
      </c>
      <c r="K73" s="219">
        <v>20</v>
      </c>
      <c r="L73" s="219">
        <v>18</v>
      </c>
      <c r="M73" s="219">
        <v>2</v>
      </c>
      <c r="N73" s="380">
        <v>0</v>
      </c>
      <c r="O73" s="379">
        <v>1</v>
      </c>
      <c r="P73" s="380">
        <v>19</v>
      </c>
      <c r="Q73" s="379">
        <v>0</v>
      </c>
      <c r="R73" s="219">
        <v>2</v>
      </c>
      <c r="S73" s="247">
        <v>8</v>
      </c>
      <c r="T73" s="219">
        <v>3</v>
      </c>
      <c r="U73" s="219">
        <v>2</v>
      </c>
      <c r="V73" s="246">
        <v>3</v>
      </c>
      <c r="W73" s="380">
        <v>2</v>
      </c>
      <c r="X73" s="4"/>
      <c r="Y73" s="4"/>
      <c r="Z73" s="4"/>
      <c r="AA73" s="4"/>
      <c r="AB73" s="4"/>
      <c r="AC73" s="4"/>
      <c r="AR73" s="4"/>
    </row>
    <row r="74" spans="1:44" ht="15" customHeight="1">
      <c r="A74" s="277"/>
      <c r="B74" s="375" t="s">
        <v>408</v>
      </c>
      <c r="C74" s="285" t="s">
        <v>913</v>
      </c>
      <c r="D74" s="381">
        <v>57</v>
      </c>
      <c r="E74" s="379"/>
      <c r="F74" s="219"/>
      <c r="G74" s="219"/>
      <c r="H74" s="219"/>
      <c r="I74" s="380"/>
      <c r="J74" s="379">
        <v>2</v>
      </c>
      <c r="K74" s="219">
        <v>19</v>
      </c>
      <c r="L74" s="219">
        <v>19</v>
      </c>
      <c r="M74" s="219">
        <v>0</v>
      </c>
      <c r="N74" s="380">
        <v>0</v>
      </c>
      <c r="O74" s="379">
        <v>0</v>
      </c>
      <c r="P74" s="380">
        <v>19</v>
      </c>
      <c r="Q74" s="379">
        <v>0</v>
      </c>
      <c r="R74" s="219">
        <v>1</v>
      </c>
      <c r="S74" s="247">
        <v>7</v>
      </c>
      <c r="T74" s="219">
        <v>3</v>
      </c>
      <c r="U74" s="219">
        <v>3</v>
      </c>
      <c r="V74" s="246">
        <v>3</v>
      </c>
      <c r="W74" s="380">
        <v>2</v>
      </c>
      <c r="X74" s="4"/>
      <c r="Y74" s="4"/>
      <c r="Z74" s="4"/>
      <c r="AA74" s="4"/>
      <c r="AB74" s="4"/>
      <c r="AC74" s="4"/>
      <c r="AR74" s="4"/>
    </row>
    <row r="75" spans="1:44" ht="15" customHeight="1">
      <c r="A75" s="277"/>
      <c r="B75" s="375" t="s">
        <v>408</v>
      </c>
      <c r="C75" s="285" t="s">
        <v>914</v>
      </c>
      <c r="D75" s="381">
        <v>24</v>
      </c>
      <c r="E75" s="379"/>
      <c r="F75" s="219"/>
      <c r="G75" s="219"/>
      <c r="H75" s="219"/>
      <c r="I75" s="380"/>
      <c r="J75" s="379">
        <v>1</v>
      </c>
      <c r="K75" s="219">
        <v>12</v>
      </c>
      <c r="L75" s="219">
        <v>3</v>
      </c>
      <c r="M75" s="219">
        <v>0</v>
      </c>
      <c r="N75" s="380">
        <v>9</v>
      </c>
      <c r="O75" s="379">
        <v>1</v>
      </c>
      <c r="P75" s="380">
        <v>11</v>
      </c>
      <c r="Q75" s="379">
        <v>1</v>
      </c>
      <c r="R75" s="219">
        <v>1</v>
      </c>
      <c r="S75" s="247">
        <v>5</v>
      </c>
      <c r="T75" s="219">
        <v>4</v>
      </c>
      <c r="U75" s="219">
        <v>1</v>
      </c>
      <c r="V75" s="246">
        <v>0</v>
      </c>
      <c r="W75" s="380">
        <v>0</v>
      </c>
      <c r="X75" s="4"/>
      <c r="Y75" s="4"/>
      <c r="Z75" s="4"/>
      <c r="AA75" s="4"/>
      <c r="AB75" s="4"/>
      <c r="AC75" s="4"/>
      <c r="AR75" s="4"/>
    </row>
    <row r="76" spans="1:44" ht="15" customHeight="1">
      <c r="A76" s="277"/>
      <c r="B76" s="375" t="s">
        <v>408</v>
      </c>
      <c r="C76" s="285" t="s">
        <v>857</v>
      </c>
      <c r="D76" s="381">
        <v>30</v>
      </c>
      <c r="E76" s="379"/>
      <c r="F76" s="219"/>
      <c r="G76" s="219"/>
      <c r="H76" s="219"/>
      <c r="I76" s="380"/>
      <c r="J76" s="379">
        <v>1</v>
      </c>
      <c r="K76" s="219">
        <v>11</v>
      </c>
      <c r="L76" s="219">
        <v>4</v>
      </c>
      <c r="M76" s="219">
        <v>0</v>
      </c>
      <c r="N76" s="380">
        <v>7</v>
      </c>
      <c r="O76" s="379">
        <v>1</v>
      </c>
      <c r="P76" s="380">
        <v>10</v>
      </c>
      <c r="Q76" s="379">
        <v>1</v>
      </c>
      <c r="R76" s="219">
        <v>1</v>
      </c>
      <c r="S76" s="247">
        <v>6</v>
      </c>
      <c r="T76" s="219">
        <v>1</v>
      </c>
      <c r="U76" s="219">
        <v>2</v>
      </c>
      <c r="V76" s="246">
        <v>0</v>
      </c>
      <c r="W76" s="380">
        <v>0</v>
      </c>
      <c r="X76" s="4"/>
      <c r="Y76" s="4"/>
      <c r="Z76" s="4"/>
      <c r="AA76" s="4"/>
      <c r="AB76" s="4"/>
      <c r="AC76" s="4"/>
      <c r="AR76" s="4"/>
    </row>
    <row r="77" spans="1:44" ht="15" customHeight="1">
      <c r="A77" s="277"/>
      <c r="B77" s="375" t="s">
        <v>357</v>
      </c>
      <c r="C77" s="285" t="s">
        <v>915</v>
      </c>
      <c r="D77" s="381">
        <v>51</v>
      </c>
      <c r="E77" s="379"/>
      <c r="F77" s="219"/>
      <c r="G77" s="219"/>
      <c r="H77" s="219"/>
      <c r="I77" s="380"/>
      <c r="J77" s="379">
        <v>2</v>
      </c>
      <c r="K77" s="219">
        <v>22</v>
      </c>
      <c r="L77" s="219">
        <v>14</v>
      </c>
      <c r="M77" s="219">
        <v>0</v>
      </c>
      <c r="N77" s="380">
        <v>8</v>
      </c>
      <c r="O77" s="379">
        <v>0</v>
      </c>
      <c r="P77" s="380">
        <v>22</v>
      </c>
      <c r="Q77" s="379">
        <v>0</v>
      </c>
      <c r="R77" s="219">
        <v>2</v>
      </c>
      <c r="S77" s="247">
        <v>4</v>
      </c>
      <c r="T77" s="219">
        <v>4</v>
      </c>
      <c r="U77" s="219">
        <v>6</v>
      </c>
      <c r="V77" s="246">
        <v>4</v>
      </c>
      <c r="W77" s="380">
        <v>2</v>
      </c>
      <c r="X77" s="4"/>
      <c r="Y77" s="4"/>
      <c r="Z77" s="4"/>
      <c r="AA77" s="4"/>
      <c r="AB77" s="4"/>
      <c r="AC77" s="4"/>
      <c r="AR77" s="4"/>
    </row>
    <row r="78" spans="1:44" ht="15" customHeight="1">
      <c r="A78" s="277"/>
      <c r="B78" s="375" t="s">
        <v>357</v>
      </c>
      <c r="C78" s="285" t="s">
        <v>862</v>
      </c>
      <c r="D78" s="381">
        <v>30</v>
      </c>
      <c r="E78" s="379"/>
      <c r="F78" s="219"/>
      <c r="G78" s="219"/>
      <c r="H78" s="219"/>
      <c r="I78" s="380"/>
      <c r="J78" s="379">
        <v>1</v>
      </c>
      <c r="K78" s="219">
        <v>10</v>
      </c>
      <c r="L78" s="219">
        <v>8</v>
      </c>
      <c r="M78" s="219">
        <v>0</v>
      </c>
      <c r="N78" s="380">
        <v>2</v>
      </c>
      <c r="O78" s="379">
        <v>0</v>
      </c>
      <c r="P78" s="380">
        <v>10</v>
      </c>
      <c r="Q78" s="379">
        <v>0</v>
      </c>
      <c r="R78" s="219">
        <v>0</v>
      </c>
      <c r="S78" s="247">
        <v>0</v>
      </c>
      <c r="T78" s="219">
        <v>2</v>
      </c>
      <c r="U78" s="219">
        <v>5</v>
      </c>
      <c r="V78" s="246">
        <v>2</v>
      </c>
      <c r="W78" s="380">
        <v>1</v>
      </c>
      <c r="X78" s="4"/>
      <c r="Y78" s="4"/>
      <c r="Z78" s="4"/>
      <c r="AA78" s="4"/>
      <c r="AB78" s="4"/>
      <c r="AC78" s="4"/>
      <c r="AR78" s="4"/>
    </row>
    <row r="79" spans="1:44" ht="15" customHeight="1">
      <c r="A79" s="277"/>
      <c r="B79" s="375" t="s">
        <v>357</v>
      </c>
      <c r="C79" s="285" t="s">
        <v>916</v>
      </c>
      <c r="D79" s="381">
        <v>24</v>
      </c>
      <c r="E79" s="379"/>
      <c r="F79" s="219"/>
      <c r="G79" s="219"/>
      <c r="H79" s="219"/>
      <c r="I79" s="380"/>
      <c r="J79" s="379">
        <v>1</v>
      </c>
      <c r="K79" s="219">
        <v>10</v>
      </c>
      <c r="L79" s="219">
        <v>8</v>
      </c>
      <c r="M79" s="219">
        <v>0</v>
      </c>
      <c r="N79" s="380">
        <v>2</v>
      </c>
      <c r="O79" s="379">
        <v>0</v>
      </c>
      <c r="P79" s="380">
        <v>10</v>
      </c>
      <c r="Q79" s="379">
        <v>0</v>
      </c>
      <c r="R79" s="219">
        <v>1</v>
      </c>
      <c r="S79" s="247">
        <v>0</v>
      </c>
      <c r="T79" s="219">
        <v>2</v>
      </c>
      <c r="U79" s="219">
        <v>5</v>
      </c>
      <c r="V79" s="246">
        <v>2</v>
      </c>
      <c r="W79" s="380">
        <v>0</v>
      </c>
      <c r="X79" s="4"/>
      <c r="Y79" s="4"/>
      <c r="Z79" s="4"/>
      <c r="AA79" s="4"/>
      <c r="AB79" s="4"/>
      <c r="AC79" s="4"/>
      <c r="AR79" s="4"/>
    </row>
    <row r="80" spans="1:44" ht="15" customHeight="1">
      <c r="A80" s="277"/>
      <c r="B80" s="375"/>
      <c r="C80" s="285"/>
      <c r="D80" s="381"/>
      <c r="E80" s="379"/>
      <c r="F80" s="219"/>
      <c r="G80" s="219"/>
      <c r="H80" s="219"/>
      <c r="I80" s="380"/>
      <c r="J80" s="379"/>
      <c r="K80" s="219"/>
      <c r="L80" s="219"/>
      <c r="M80" s="219"/>
      <c r="N80" s="380"/>
      <c r="O80" s="379"/>
      <c r="P80" s="380"/>
      <c r="Q80" s="379"/>
      <c r="R80" s="219"/>
      <c r="S80" s="247"/>
      <c r="T80" s="219"/>
      <c r="U80" s="219"/>
      <c r="V80" s="246"/>
      <c r="W80" s="380"/>
      <c r="X80" s="4"/>
      <c r="Y80" s="4"/>
      <c r="Z80" s="4"/>
      <c r="AA80" s="4"/>
      <c r="AB80" s="4"/>
      <c r="AC80" s="4"/>
      <c r="AR80" s="4"/>
    </row>
    <row r="81" spans="1:44" ht="15" customHeight="1">
      <c r="A81" s="277"/>
      <c r="B81" s="375"/>
      <c r="C81" s="285"/>
      <c r="D81" s="381"/>
      <c r="E81" s="379"/>
      <c r="F81" s="219"/>
      <c r="G81" s="219"/>
      <c r="H81" s="219"/>
      <c r="I81" s="380"/>
      <c r="J81" s="379"/>
      <c r="K81" s="219"/>
      <c r="L81" s="219"/>
      <c r="M81" s="219"/>
      <c r="N81" s="380"/>
      <c r="O81" s="379"/>
      <c r="P81" s="380"/>
      <c r="Q81" s="379"/>
      <c r="R81" s="219"/>
      <c r="S81" s="247"/>
      <c r="T81" s="219"/>
      <c r="U81" s="219"/>
      <c r="V81" s="246"/>
      <c r="W81" s="380"/>
      <c r="X81" s="4"/>
      <c r="Y81" s="4"/>
      <c r="Z81" s="4"/>
      <c r="AA81" s="4"/>
      <c r="AB81" s="4"/>
      <c r="AC81" s="4"/>
      <c r="AR81" s="4"/>
    </row>
    <row r="82" spans="1:44" ht="15" customHeight="1">
      <c r="A82" s="277"/>
      <c r="B82" s="375"/>
      <c r="C82" s="285"/>
      <c r="D82" s="381"/>
      <c r="E82" s="379"/>
      <c r="F82" s="219"/>
      <c r="G82" s="219"/>
      <c r="H82" s="219"/>
      <c r="I82" s="380"/>
      <c r="J82" s="379"/>
      <c r="K82" s="219"/>
      <c r="L82" s="219"/>
      <c r="M82" s="219"/>
      <c r="N82" s="380"/>
      <c r="O82" s="379"/>
      <c r="P82" s="380"/>
      <c r="Q82" s="379"/>
      <c r="R82" s="219"/>
      <c r="S82" s="247"/>
      <c r="T82" s="219"/>
      <c r="U82" s="219"/>
      <c r="V82" s="246"/>
      <c r="W82" s="380"/>
      <c r="X82" s="4"/>
      <c r="Y82" s="4"/>
      <c r="Z82" s="4"/>
      <c r="AA82" s="4"/>
      <c r="AB82" s="4"/>
      <c r="AC82" s="4"/>
      <c r="AR82" s="4"/>
    </row>
    <row r="83" spans="1:44" ht="15" customHeight="1">
      <c r="A83" s="277"/>
      <c r="B83" s="375"/>
      <c r="C83" s="285"/>
      <c r="D83" s="381"/>
      <c r="E83" s="379"/>
      <c r="F83" s="219"/>
      <c r="G83" s="219"/>
      <c r="H83" s="219"/>
      <c r="I83" s="380"/>
      <c r="J83" s="379"/>
      <c r="K83" s="219"/>
      <c r="L83" s="219"/>
      <c r="M83" s="219"/>
      <c r="N83" s="380"/>
      <c r="O83" s="379"/>
      <c r="P83" s="380"/>
      <c r="Q83" s="379"/>
      <c r="R83" s="219"/>
      <c r="S83" s="247"/>
      <c r="T83" s="219"/>
      <c r="U83" s="219"/>
      <c r="V83" s="246"/>
      <c r="W83" s="380"/>
      <c r="X83" s="4"/>
      <c r="Y83" s="4"/>
      <c r="Z83" s="4"/>
      <c r="AA83" s="4"/>
      <c r="AB83" s="4"/>
      <c r="AC83" s="4"/>
      <c r="AR83" s="4"/>
    </row>
    <row r="84" spans="1:44" ht="15" customHeight="1">
      <c r="A84" s="277"/>
      <c r="B84" s="375"/>
      <c r="C84" s="285"/>
      <c r="D84" s="381"/>
      <c r="E84" s="379"/>
      <c r="F84" s="219"/>
      <c r="G84" s="219"/>
      <c r="H84" s="219"/>
      <c r="I84" s="380"/>
      <c r="J84" s="379"/>
      <c r="K84" s="219"/>
      <c r="L84" s="219"/>
      <c r="M84" s="219"/>
      <c r="N84" s="380"/>
      <c r="O84" s="379"/>
      <c r="P84" s="380"/>
      <c r="Q84" s="379"/>
      <c r="R84" s="219"/>
      <c r="S84" s="247"/>
      <c r="T84" s="219"/>
      <c r="U84" s="219"/>
      <c r="V84" s="246"/>
      <c r="W84" s="380"/>
      <c r="X84" s="4"/>
      <c r="Y84" s="4"/>
      <c r="Z84" s="4"/>
      <c r="AA84" s="4"/>
      <c r="AB84" s="4"/>
      <c r="AC84" s="4"/>
      <c r="AR84" s="4"/>
    </row>
    <row r="85" spans="1:44" ht="15" customHeight="1">
      <c r="A85" s="277"/>
      <c r="B85" s="375"/>
      <c r="C85" s="285"/>
      <c r="D85" s="381"/>
      <c r="E85" s="379"/>
      <c r="F85" s="219"/>
      <c r="G85" s="219"/>
      <c r="H85" s="219"/>
      <c r="I85" s="380"/>
      <c r="J85" s="379"/>
      <c r="K85" s="219"/>
      <c r="L85" s="219"/>
      <c r="M85" s="219"/>
      <c r="N85" s="380"/>
      <c r="O85" s="379"/>
      <c r="P85" s="380"/>
      <c r="Q85" s="379"/>
      <c r="R85" s="219"/>
      <c r="S85" s="247"/>
      <c r="T85" s="219"/>
      <c r="U85" s="219"/>
      <c r="V85" s="246"/>
      <c r="W85" s="380"/>
      <c r="X85" s="4"/>
      <c r="Y85" s="4"/>
      <c r="Z85" s="4"/>
      <c r="AA85" s="4"/>
      <c r="AB85" s="4"/>
      <c r="AC85" s="4"/>
      <c r="AR85" s="4"/>
    </row>
    <row r="86" spans="1:44" ht="15" customHeight="1">
      <c r="A86" s="277"/>
      <c r="B86" s="375"/>
      <c r="C86" s="285"/>
      <c r="D86" s="381"/>
      <c r="E86" s="379"/>
      <c r="F86" s="219"/>
      <c r="G86" s="219"/>
      <c r="H86" s="219"/>
      <c r="I86" s="380"/>
      <c r="J86" s="379"/>
      <c r="K86" s="219"/>
      <c r="L86" s="219"/>
      <c r="M86" s="219"/>
      <c r="N86" s="380"/>
      <c r="O86" s="379"/>
      <c r="P86" s="380"/>
      <c r="Q86" s="379"/>
      <c r="R86" s="219"/>
      <c r="S86" s="247"/>
      <c r="T86" s="219"/>
      <c r="U86" s="219"/>
      <c r="V86" s="246"/>
      <c r="W86" s="380"/>
      <c r="X86" s="4"/>
      <c r="Y86" s="4"/>
      <c r="Z86" s="4"/>
      <c r="AA86" s="4"/>
      <c r="AB86" s="4"/>
      <c r="AC86" s="4"/>
      <c r="AR86" s="4"/>
    </row>
    <row r="87" spans="1:44" ht="15" customHeight="1">
      <c r="A87" s="277"/>
      <c r="B87" s="375"/>
      <c r="C87" s="285"/>
      <c r="D87" s="381"/>
      <c r="E87" s="379"/>
      <c r="F87" s="219"/>
      <c r="G87" s="219"/>
      <c r="H87" s="219"/>
      <c r="I87" s="380"/>
      <c r="J87" s="379"/>
      <c r="K87" s="219"/>
      <c r="L87" s="219"/>
      <c r="M87" s="219"/>
      <c r="N87" s="380"/>
      <c r="O87" s="379"/>
      <c r="P87" s="380"/>
      <c r="Q87" s="379"/>
      <c r="R87" s="219"/>
      <c r="S87" s="247"/>
      <c r="T87" s="219"/>
      <c r="U87" s="219"/>
      <c r="V87" s="246"/>
      <c r="W87" s="380"/>
      <c r="X87" s="4"/>
      <c r="Y87" s="4"/>
      <c r="Z87" s="4"/>
      <c r="AA87" s="4"/>
      <c r="AB87" s="4"/>
      <c r="AC87" s="4"/>
      <c r="AR87" s="4"/>
    </row>
    <row r="88" spans="1:44" ht="15" customHeight="1">
      <c r="A88" s="277"/>
      <c r="B88" s="375"/>
      <c r="C88" s="285"/>
      <c r="D88" s="381"/>
      <c r="E88" s="379"/>
      <c r="F88" s="219"/>
      <c r="G88" s="219"/>
      <c r="H88" s="219"/>
      <c r="I88" s="380"/>
      <c r="J88" s="379"/>
      <c r="K88" s="219"/>
      <c r="L88" s="219"/>
      <c r="M88" s="219"/>
      <c r="N88" s="380"/>
      <c r="O88" s="379"/>
      <c r="P88" s="380"/>
      <c r="Q88" s="379"/>
      <c r="R88" s="219"/>
      <c r="S88" s="247"/>
      <c r="T88" s="219"/>
      <c r="U88" s="219"/>
      <c r="V88" s="246"/>
      <c r="W88" s="380"/>
      <c r="X88" s="4"/>
      <c r="Y88" s="4"/>
      <c r="Z88" s="4"/>
      <c r="AA88" s="4"/>
      <c r="AB88" s="4"/>
      <c r="AC88" s="4"/>
      <c r="AR88" s="4"/>
    </row>
    <row r="89" spans="1:44" ht="15" customHeight="1">
      <c r="A89" s="277"/>
      <c r="B89" s="383"/>
      <c r="C89" s="290"/>
      <c r="D89" s="381"/>
      <c r="E89" s="379"/>
      <c r="F89" s="219"/>
      <c r="G89" s="219"/>
      <c r="H89" s="219"/>
      <c r="I89" s="380"/>
      <c r="J89" s="379"/>
      <c r="K89" s="219"/>
      <c r="L89" s="219"/>
      <c r="M89" s="219"/>
      <c r="N89" s="380"/>
      <c r="O89" s="379"/>
      <c r="P89" s="380"/>
      <c r="Q89" s="379"/>
      <c r="R89" s="219"/>
      <c r="S89" s="247"/>
      <c r="T89" s="219"/>
      <c r="U89" s="219"/>
      <c r="V89" s="246"/>
      <c r="W89" s="380"/>
      <c r="X89" s="4"/>
      <c r="Y89" s="4"/>
      <c r="Z89" s="4"/>
      <c r="AA89" s="4"/>
      <c r="AB89" s="4"/>
      <c r="AC89" s="4"/>
      <c r="AK89" s="81"/>
      <c r="AR89" s="4"/>
    </row>
    <row r="90" spans="1:44" ht="15" customHeight="1">
      <c r="A90" s="277"/>
      <c r="B90" s="383"/>
      <c r="C90" s="290"/>
      <c r="D90" s="381"/>
      <c r="E90" s="379"/>
      <c r="F90" s="219"/>
      <c r="G90" s="291"/>
      <c r="H90" s="219"/>
      <c r="I90" s="380"/>
      <c r="J90" s="379"/>
      <c r="K90" s="219"/>
      <c r="L90" s="219"/>
      <c r="M90" s="219"/>
      <c r="N90" s="380"/>
      <c r="O90" s="379"/>
      <c r="P90" s="380"/>
      <c r="Q90" s="379"/>
      <c r="R90" s="219"/>
      <c r="S90" s="247"/>
      <c r="T90" s="219"/>
      <c r="U90" s="219"/>
      <c r="V90" s="246"/>
      <c r="W90" s="380"/>
      <c r="X90" s="4"/>
      <c r="Y90" s="4"/>
      <c r="Z90" s="4"/>
      <c r="AA90" s="4"/>
      <c r="AB90" s="4"/>
      <c r="AC90" s="4"/>
      <c r="AR90" s="4"/>
    </row>
    <row r="91" spans="1:44" ht="15" customHeight="1">
      <c r="A91" s="277"/>
      <c r="B91" s="383"/>
      <c r="C91" s="290"/>
      <c r="D91" s="381"/>
      <c r="E91" s="379"/>
      <c r="F91" s="219"/>
      <c r="G91" s="219"/>
      <c r="H91" s="219"/>
      <c r="I91" s="380"/>
      <c r="J91" s="379"/>
      <c r="K91" s="219"/>
      <c r="L91" s="219"/>
      <c r="M91" s="219"/>
      <c r="N91" s="380"/>
      <c r="O91" s="379"/>
      <c r="P91" s="380"/>
      <c r="Q91" s="379"/>
      <c r="R91" s="219"/>
      <c r="S91" s="247"/>
      <c r="T91" s="219"/>
      <c r="U91" s="219"/>
      <c r="V91" s="246"/>
      <c r="W91" s="380"/>
      <c r="X91" s="4"/>
      <c r="Y91" s="4"/>
      <c r="Z91" s="4"/>
      <c r="AA91" s="4"/>
      <c r="AB91" s="4"/>
      <c r="AC91" s="4"/>
      <c r="AR91" s="4"/>
    </row>
    <row r="92" spans="1:44" ht="15" customHeight="1">
      <c r="A92" s="277"/>
      <c r="B92" s="383"/>
      <c r="C92" s="290"/>
      <c r="D92" s="381"/>
      <c r="E92" s="379"/>
      <c r="F92" s="219"/>
      <c r="G92" s="219"/>
      <c r="H92" s="219"/>
      <c r="I92" s="380"/>
      <c r="J92" s="379"/>
      <c r="K92" s="219"/>
      <c r="L92" s="219"/>
      <c r="M92" s="219"/>
      <c r="N92" s="380"/>
      <c r="O92" s="379"/>
      <c r="P92" s="380"/>
      <c r="Q92" s="379"/>
      <c r="R92" s="219"/>
      <c r="S92" s="247"/>
      <c r="T92" s="219"/>
      <c r="U92" s="219"/>
      <c r="V92" s="246"/>
      <c r="W92" s="380"/>
      <c r="X92" s="4"/>
      <c r="Y92" s="4"/>
      <c r="Z92" s="4"/>
      <c r="AA92" s="4"/>
      <c r="AB92" s="4"/>
      <c r="AC92" s="4"/>
      <c r="AR92" s="4"/>
    </row>
    <row r="93" spans="1:44" ht="15" customHeight="1">
      <c r="A93" s="277"/>
      <c r="B93" s="383"/>
      <c r="C93" s="290"/>
      <c r="D93" s="381"/>
      <c r="E93" s="379"/>
      <c r="F93" s="219"/>
      <c r="G93" s="219"/>
      <c r="H93" s="219"/>
      <c r="I93" s="380"/>
      <c r="J93" s="379"/>
      <c r="K93" s="219"/>
      <c r="L93" s="219"/>
      <c r="M93" s="219"/>
      <c r="N93" s="380"/>
      <c r="O93" s="379"/>
      <c r="P93" s="380"/>
      <c r="Q93" s="379"/>
      <c r="R93" s="219"/>
      <c r="S93" s="247"/>
      <c r="T93" s="219"/>
      <c r="U93" s="219"/>
      <c r="V93" s="246"/>
      <c r="W93" s="380"/>
      <c r="X93" s="4"/>
      <c r="Y93" s="4"/>
      <c r="Z93" s="4"/>
      <c r="AA93" s="4"/>
      <c r="AB93" s="4"/>
      <c r="AC93" s="4"/>
      <c r="AR93" s="4"/>
    </row>
    <row r="94" spans="1:44" ht="15" customHeight="1">
      <c r="A94" s="277"/>
      <c r="B94" s="383"/>
      <c r="C94" s="290"/>
      <c r="D94" s="381"/>
      <c r="E94" s="379"/>
      <c r="F94" s="219"/>
      <c r="G94" s="219"/>
      <c r="H94" s="219"/>
      <c r="I94" s="380"/>
      <c r="J94" s="379"/>
      <c r="K94" s="219"/>
      <c r="L94" s="219"/>
      <c r="M94" s="219"/>
      <c r="N94" s="380"/>
      <c r="O94" s="379"/>
      <c r="P94" s="380"/>
      <c r="Q94" s="379"/>
      <c r="R94" s="219"/>
      <c r="S94" s="247"/>
      <c r="T94" s="219"/>
      <c r="U94" s="219"/>
      <c r="V94" s="246"/>
      <c r="W94" s="380"/>
      <c r="X94" s="4"/>
      <c r="Y94" s="4"/>
      <c r="Z94" s="4"/>
      <c r="AA94" s="4"/>
      <c r="AB94" s="4"/>
      <c r="AC94" s="4"/>
      <c r="AR94" s="4"/>
    </row>
    <row r="95" spans="1:44" ht="15" customHeight="1">
      <c r="A95" s="277"/>
      <c r="B95" s="383"/>
      <c r="C95" s="290"/>
      <c r="D95" s="381"/>
      <c r="E95" s="379"/>
      <c r="F95" s="219"/>
      <c r="G95" s="219"/>
      <c r="H95" s="219"/>
      <c r="I95" s="380"/>
      <c r="J95" s="379"/>
      <c r="K95" s="219"/>
      <c r="L95" s="219"/>
      <c r="M95" s="219"/>
      <c r="N95" s="380"/>
      <c r="O95" s="379"/>
      <c r="P95" s="380"/>
      <c r="Q95" s="379"/>
      <c r="R95" s="219"/>
      <c r="S95" s="247"/>
      <c r="T95" s="219"/>
      <c r="U95" s="219"/>
      <c r="V95" s="246"/>
      <c r="W95" s="380"/>
      <c r="X95" s="4"/>
      <c r="Y95" s="4"/>
      <c r="Z95" s="4"/>
      <c r="AA95" s="4"/>
      <c r="AB95" s="4"/>
      <c r="AC95" s="4"/>
      <c r="AR95" s="4"/>
    </row>
    <row r="96" spans="1:44" ht="15" customHeight="1">
      <c r="A96" s="292"/>
      <c r="B96" s="383"/>
      <c r="C96" s="290"/>
      <c r="D96" s="381"/>
      <c r="E96" s="379"/>
      <c r="F96" s="219"/>
      <c r="G96" s="219"/>
      <c r="H96" s="219"/>
      <c r="I96" s="380"/>
      <c r="J96" s="379"/>
      <c r="K96" s="219"/>
      <c r="L96" s="219"/>
      <c r="M96" s="219"/>
      <c r="N96" s="380"/>
      <c r="O96" s="379"/>
      <c r="P96" s="380"/>
      <c r="Q96" s="379"/>
      <c r="R96" s="219"/>
      <c r="S96" s="247"/>
      <c r="T96" s="219"/>
      <c r="U96" s="219"/>
      <c r="V96" s="246"/>
      <c r="W96" s="380"/>
      <c r="X96" s="4"/>
      <c r="Y96" s="4"/>
      <c r="Z96" s="4"/>
      <c r="AA96" s="4"/>
      <c r="AB96" s="4"/>
      <c r="AC96" s="4"/>
      <c r="AR96" s="4"/>
    </row>
    <row r="97" spans="1:46" ht="15" customHeight="1">
      <c r="A97" s="292"/>
      <c r="B97" s="383"/>
      <c r="C97" s="290"/>
      <c r="D97" s="381"/>
      <c r="E97" s="379"/>
      <c r="F97" s="219"/>
      <c r="G97" s="219"/>
      <c r="H97" s="219"/>
      <c r="I97" s="380"/>
      <c r="J97" s="379"/>
      <c r="K97" s="219"/>
      <c r="L97" s="219"/>
      <c r="M97" s="219"/>
      <c r="N97" s="380"/>
      <c r="O97" s="379"/>
      <c r="P97" s="380"/>
      <c r="Q97" s="379"/>
      <c r="R97" s="219"/>
      <c r="S97" s="247"/>
      <c r="T97" s="219"/>
      <c r="U97" s="219"/>
      <c r="V97" s="246"/>
      <c r="W97" s="380"/>
      <c r="X97" s="4"/>
      <c r="Y97" s="4"/>
      <c r="Z97" s="4"/>
      <c r="AA97" s="4"/>
      <c r="AB97" s="4"/>
      <c r="AC97" s="4"/>
      <c r="AR97" s="4"/>
    </row>
    <row r="98" spans="1:46" ht="15" customHeight="1">
      <c r="A98" s="292"/>
      <c r="B98" s="383"/>
      <c r="C98" s="290"/>
      <c r="D98" s="381"/>
      <c r="E98" s="379"/>
      <c r="F98" s="219"/>
      <c r="G98" s="219"/>
      <c r="H98" s="219"/>
      <c r="I98" s="380"/>
      <c r="J98" s="379"/>
      <c r="K98" s="219"/>
      <c r="L98" s="219"/>
      <c r="M98" s="219"/>
      <c r="N98" s="380"/>
      <c r="O98" s="379"/>
      <c r="P98" s="380"/>
      <c r="Q98" s="379"/>
      <c r="R98" s="219"/>
      <c r="S98" s="247"/>
      <c r="T98" s="219"/>
      <c r="U98" s="219"/>
      <c r="V98" s="246"/>
      <c r="W98" s="380"/>
      <c r="X98" s="4"/>
      <c r="Y98" s="4"/>
      <c r="Z98" s="4"/>
      <c r="AA98" s="4"/>
      <c r="AB98" s="4"/>
      <c r="AC98" s="4"/>
      <c r="AR98" s="4"/>
    </row>
    <row r="99" spans="1:46" ht="15" customHeight="1">
      <c r="A99" s="292"/>
      <c r="B99" s="383"/>
      <c r="C99" s="290"/>
      <c r="D99" s="381"/>
      <c r="E99" s="379"/>
      <c r="F99" s="219"/>
      <c r="G99" s="219"/>
      <c r="H99" s="219"/>
      <c r="I99" s="380"/>
      <c r="J99" s="379"/>
      <c r="K99" s="219"/>
      <c r="L99" s="219"/>
      <c r="M99" s="219"/>
      <c r="N99" s="380"/>
      <c r="O99" s="379"/>
      <c r="P99" s="380"/>
      <c r="Q99" s="379"/>
      <c r="R99" s="219"/>
      <c r="S99" s="247"/>
      <c r="T99" s="219"/>
      <c r="U99" s="219"/>
      <c r="V99" s="246"/>
      <c r="W99" s="380"/>
      <c r="X99" s="4"/>
      <c r="Y99" s="4"/>
      <c r="Z99" s="4"/>
      <c r="AA99" s="4"/>
      <c r="AB99" s="4"/>
      <c r="AC99" s="4"/>
      <c r="AR99" s="4"/>
    </row>
    <row r="100" spans="1:46" ht="15" customHeight="1">
      <c r="A100" s="292"/>
      <c r="B100" s="289"/>
      <c r="C100" s="290"/>
      <c r="D100" s="288"/>
      <c r="E100" s="218"/>
      <c r="F100" s="219"/>
      <c r="G100" s="219"/>
      <c r="H100" s="219"/>
      <c r="I100" s="220"/>
      <c r="J100" s="218"/>
      <c r="K100" s="219"/>
      <c r="L100" s="219"/>
      <c r="M100" s="219"/>
      <c r="N100" s="220"/>
      <c r="O100" s="218"/>
      <c r="P100" s="220"/>
      <c r="Q100" s="218"/>
      <c r="R100" s="219"/>
      <c r="S100" s="247"/>
      <c r="T100" s="219"/>
      <c r="U100" s="219"/>
      <c r="V100" s="246"/>
      <c r="W100" s="220"/>
      <c r="X100" s="4"/>
      <c r="Y100" s="4"/>
      <c r="Z100" s="4"/>
      <c r="AA100" s="4"/>
      <c r="AB100" s="4"/>
      <c r="AC100" s="4"/>
      <c r="AR100" s="4"/>
    </row>
    <row r="101" spans="1:46" ht="15" customHeight="1">
      <c r="A101" s="292"/>
      <c r="B101" s="289"/>
      <c r="C101" s="290"/>
      <c r="D101" s="288"/>
      <c r="E101" s="218"/>
      <c r="F101" s="219"/>
      <c r="G101" s="219"/>
      <c r="H101" s="219"/>
      <c r="I101" s="220"/>
      <c r="J101" s="218"/>
      <c r="K101" s="219"/>
      <c r="L101" s="219"/>
      <c r="M101" s="219"/>
      <c r="N101" s="220"/>
      <c r="O101" s="218"/>
      <c r="P101" s="220"/>
      <c r="Q101" s="218"/>
      <c r="R101" s="219"/>
      <c r="S101" s="247"/>
      <c r="T101" s="219"/>
      <c r="U101" s="219"/>
      <c r="V101" s="246"/>
      <c r="W101" s="220"/>
      <c r="X101" s="4"/>
      <c r="Y101" s="4"/>
      <c r="Z101" s="4"/>
      <c r="AA101" s="4"/>
      <c r="AB101" s="4"/>
      <c r="AC101" s="4"/>
      <c r="AR101" s="4"/>
    </row>
    <row r="102" spans="1:46" ht="15" customHeight="1">
      <c r="A102" s="277"/>
      <c r="B102" s="284"/>
      <c r="C102" s="285"/>
      <c r="D102" s="286"/>
      <c r="E102" s="245"/>
      <c r="F102" s="243"/>
      <c r="G102" s="243"/>
      <c r="H102" s="243"/>
      <c r="I102" s="287"/>
      <c r="J102" s="245"/>
      <c r="K102" s="243"/>
      <c r="L102" s="243"/>
      <c r="M102" s="243"/>
      <c r="N102" s="287"/>
      <c r="O102" s="245"/>
      <c r="P102" s="287"/>
      <c r="Q102" s="218"/>
      <c r="R102" s="219"/>
      <c r="S102" s="247"/>
      <c r="T102" s="219"/>
      <c r="U102" s="219"/>
      <c r="V102" s="246"/>
      <c r="W102" s="220"/>
      <c r="X102" s="4"/>
      <c r="Y102" s="4"/>
      <c r="Z102" s="4"/>
      <c r="AA102" s="4"/>
      <c r="AT102" s="4"/>
    </row>
    <row r="103" spans="1:46" ht="15" customHeight="1">
      <c r="A103" s="277"/>
      <c r="B103" s="284"/>
      <c r="C103" s="285"/>
      <c r="D103" s="286"/>
      <c r="E103" s="245"/>
      <c r="F103" s="243"/>
      <c r="G103" s="243"/>
      <c r="H103" s="243"/>
      <c r="I103" s="287"/>
      <c r="J103" s="245"/>
      <c r="K103" s="243"/>
      <c r="L103" s="243"/>
      <c r="M103" s="243"/>
      <c r="N103" s="287"/>
      <c r="O103" s="245"/>
      <c r="P103" s="287"/>
      <c r="Q103" s="218"/>
      <c r="R103" s="219"/>
      <c r="S103" s="247"/>
      <c r="T103" s="219"/>
      <c r="U103" s="219"/>
      <c r="V103" s="246"/>
      <c r="W103" s="220"/>
      <c r="X103" s="4"/>
      <c r="Y103" s="4"/>
      <c r="Z103" s="4"/>
      <c r="AA103" s="4"/>
      <c r="AT103" s="4"/>
    </row>
    <row r="104" spans="1:46" ht="15" customHeight="1">
      <c r="A104" s="277"/>
      <c r="B104" s="284"/>
      <c r="C104" s="285"/>
      <c r="D104" s="286"/>
      <c r="E104" s="245"/>
      <c r="F104" s="243"/>
      <c r="G104" s="243"/>
      <c r="H104" s="243"/>
      <c r="I104" s="287"/>
      <c r="J104" s="245"/>
      <c r="K104" s="243"/>
      <c r="L104" s="243"/>
      <c r="M104" s="243"/>
      <c r="N104" s="287"/>
      <c r="O104" s="245"/>
      <c r="P104" s="287"/>
      <c r="Q104" s="218"/>
      <c r="R104" s="219"/>
      <c r="S104" s="247"/>
      <c r="T104" s="219"/>
      <c r="U104" s="219"/>
      <c r="V104" s="246"/>
      <c r="W104" s="220"/>
      <c r="X104" s="4"/>
      <c r="Y104" s="4"/>
      <c r="Z104" s="4"/>
      <c r="AA104" s="4"/>
      <c r="AT104" s="4"/>
    </row>
    <row r="105" spans="1:46" ht="15" customHeight="1">
      <c r="A105" s="277"/>
      <c r="B105" s="284"/>
      <c r="C105" s="285"/>
      <c r="D105" s="286"/>
      <c r="E105" s="245"/>
      <c r="F105" s="243"/>
      <c r="G105" s="243"/>
      <c r="H105" s="243"/>
      <c r="I105" s="287"/>
      <c r="J105" s="245"/>
      <c r="K105" s="243"/>
      <c r="L105" s="243"/>
      <c r="M105" s="243"/>
      <c r="N105" s="287"/>
      <c r="O105" s="245"/>
      <c r="P105" s="287"/>
      <c r="Q105" s="218"/>
      <c r="R105" s="219"/>
      <c r="S105" s="247"/>
      <c r="T105" s="219"/>
      <c r="U105" s="219"/>
      <c r="V105" s="246"/>
      <c r="W105" s="220"/>
      <c r="X105" s="4"/>
      <c r="Y105" s="4"/>
      <c r="Z105" s="4"/>
      <c r="AA105" s="4"/>
      <c r="AT105" s="4"/>
    </row>
    <row r="106" spans="1:46" ht="15" customHeight="1">
      <c r="A106" s="277"/>
      <c r="B106" s="284"/>
      <c r="C106" s="285"/>
      <c r="D106" s="286"/>
      <c r="E106" s="245"/>
      <c r="F106" s="243"/>
      <c r="G106" s="243"/>
      <c r="H106" s="243"/>
      <c r="I106" s="287"/>
      <c r="J106" s="245"/>
      <c r="K106" s="243"/>
      <c r="L106" s="243"/>
      <c r="M106" s="243"/>
      <c r="N106" s="287"/>
      <c r="O106" s="245"/>
      <c r="P106" s="287"/>
      <c r="Q106" s="218"/>
      <c r="R106" s="219"/>
      <c r="S106" s="247"/>
      <c r="T106" s="219"/>
      <c r="U106" s="219"/>
      <c r="V106" s="246"/>
      <c r="W106" s="220"/>
      <c r="X106" s="4"/>
      <c r="Y106" s="4"/>
      <c r="Z106" s="4"/>
      <c r="AA106" s="4"/>
      <c r="AT106" s="4"/>
    </row>
    <row r="107" spans="1:46" ht="15" customHeight="1">
      <c r="A107" s="277"/>
      <c r="B107" s="284"/>
      <c r="C107" s="285"/>
      <c r="D107" s="286"/>
      <c r="E107" s="245"/>
      <c r="F107" s="243"/>
      <c r="G107" s="243"/>
      <c r="H107" s="243"/>
      <c r="I107" s="287"/>
      <c r="J107" s="245"/>
      <c r="K107" s="243"/>
      <c r="L107" s="243"/>
      <c r="M107" s="243"/>
      <c r="N107" s="287"/>
      <c r="O107" s="245"/>
      <c r="P107" s="287"/>
      <c r="Q107" s="218"/>
      <c r="R107" s="219"/>
      <c r="S107" s="247"/>
      <c r="T107" s="219"/>
      <c r="U107" s="219"/>
      <c r="V107" s="246"/>
      <c r="W107" s="220"/>
      <c r="X107" s="4"/>
      <c r="Y107" s="4"/>
      <c r="Z107" s="4"/>
      <c r="AA107" s="4"/>
      <c r="AT107" s="4"/>
    </row>
    <row r="108" spans="1:46" ht="15" customHeight="1">
      <c r="A108" s="277"/>
      <c r="B108" s="284"/>
      <c r="C108" s="285"/>
      <c r="D108" s="288"/>
      <c r="E108" s="218"/>
      <c r="F108" s="219"/>
      <c r="G108" s="219"/>
      <c r="H108" s="219"/>
      <c r="I108" s="220"/>
      <c r="J108" s="218"/>
      <c r="K108" s="219"/>
      <c r="L108" s="219"/>
      <c r="M108" s="219"/>
      <c r="N108" s="220"/>
      <c r="O108" s="218"/>
      <c r="P108" s="220"/>
      <c r="Q108" s="218"/>
      <c r="R108" s="219"/>
      <c r="S108" s="247"/>
      <c r="T108" s="219"/>
      <c r="U108" s="219"/>
      <c r="V108" s="246"/>
      <c r="W108" s="220"/>
      <c r="X108" s="4"/>
      <c r="Y108" s="4"/>
      <c r="Z108" s="4"/>
      <c r="AA108" s="4"/>
      <c r="AT108" s="4"/>
    </row>
    <row r="109" spans="1:46" ht="15" customHeight="1">
      <c r="A109" s="277"/>
      <c r="B109" s="284"/>
      <c r="C109" s="285"/>
      <c r="D109" s="288"/>
      <c r="E109" s="218"/>
      <c r="F109" s="219"/>
      <c r="G109" s="219"/>
      <c r="H109" s="219"/>
      <c r="I109" s="220"/>
      <c r="J109" s="218"/>
      <c r="K109" s="219"/>
      <c r="L109" s="219"/>
      <c r="M109" s="219"/>
      <c r="N109" s="220"/>
      <c r="O109" s="218"/>
      <c r="P109" s="220"/>
      <c r="Q109" s="218"/>
      <c r="R109" s="219"/>
      <c r="S109" s="247"/>
      <c r="T109" s="219"/>
      <c r="U109" s="219"/>
      <c r="V109" s="246"/>
      <c r="W109" s="220"/>
      <c r="X109" s="4"/>
      <c r="Y109" s="4"/>
      <c r="Z109" s="4"/>
      <c r="AA109" s="4"/>
      <c r="AT109" s="4"/>
    </row>
    <row r="110" spans="1:46" ht="15" customHeight="1">
      <c r="A110" s="277"/>
      <c r="B110" s="284"/>
      <c r="C110" s="285"/>
      <c r="D110" s="288"/>
      <c r="E110" s="218"/>
      <c r="F110" s="219"/>
      <c r="G110" s="219"/>
      <c r="H110" s="219"/>
      <c r="I110" s="220"/>
      <c r="J110" s="218"/>
      <c r="K110" s="219"/>
      <c r="L110" s="219"/>
      <c r="M110" s="219"/>
      <c r="N110" s="220"/>
      <c r="O110" s="218"/>
      <c r="P110" s="220"/>
      <c r="Q110" s="218"/>
      <c r="R110" s="219"/>
      <c r="S110" s="247"/>
      <c r="T110" s="219"/>
      <c r="U110" s="219"/>
      <c r="V110" s="246"/>
      <c r="W110" s="220"/>
      <c r="X110" s="4"/>
      <c r="Y110" s="4"/>
      <c r="Z110" s="4"/>
      <c r="AA110" s="4"/>
      <c r="AB110" s="4"/>
      <c r="AC110" s="4"/>
      <c r="AR110" s="4"/>
    </row>
    <row r="111" spans="1:46" ht="15" customHeight="1">
      <c r="A111" s="277"/>
      <c r="B111" s="284"/>
      <c r="C111" s="285"/>
      <c r="D111" s="288"/>
      <c r="E111" s="218"/>
      <c r="F111" s="219"/>
      <c r="G111" s="219"/>
      <c r="H111" s="219"/>
      <c r="I111" s="220"/>
      <c r="J111" s="218"/>
      <c r="K111" s="219"/>
      <c r="L111" s="219"/>
      <c r="M111" s="219"/>
      <c r="N111" s="220"/>
      <c r="O111" s="218"/>
      <c r="P111" s="220"/>
      <c r="Q111" s="218"/>
      <c r="R111" s="219"/>
      <c r="S111" s="247"/>
      <c r="T111" s="219"/>
      <c r="U111" s="219"/>
      <c r="V111" s="246"/>
      <c r="W111" s="220"/>
      <c r="X111" s="4"/>
      <c r="Y111" s="4"/>
      <c r="Z111" s="4"/>
      <c r="AA111" s="4"/>
      <c r="AB111" s="4"/>
      <c r="AC111" s="4"/>
      <c r="AR111" s="4"/>
    </row>
    <row r="112" spans="1:46" ht="15" customHeight="1">
      <c r="A112" s="277"/>
      <c r="B112" s="284"/>
      <c r="C112" s="285"/>
      <c r="D112" s="288"/>
      <c r="E112" s="218"/>
      <c r="F112" s="219"/>
      <c r="G112" s="219"/>
      <c r="H112" s="219"/>
      <c r="I112" s="220"/>
      <c r="J112" s="218"/>
      <c r="K112" s="219"/>
      <c r="L112" s="219"/>
      <c r="M112" s="219"/>
      <c r="N112" s="220"/>
      <c r="O112" s="218"/>
      <c r="P112" s="220"/>
      <c r="Q112" s="218"/>
      <c r="R112" s="219"/>
      <c r="S112" s="247"/>
      <c r="T112" s="219"/>
      <c r="U112" s="219"/>
      <c r="V112" s="246"/>
      <c r="W112" s="220"/>
      <c r="X112" s="4"/>
      <c r="Y112" s="4"/>
      <c r="Z112" s="4"/>
      <c r="AA112" s="4"/>
      <c r="AB112" s="4"/>
      <c r="AC112" s="4"/>
      <c r="AR112" s="4"/>
    </row>
    <row r="113" spans="1:44" ht="15" customHeight="1">
      <c r="A113" s="277"/>
      <c r="B113" s="284"/>
      <c r="C113" s="285"/>
      <c r="D113" s="288"/>
      <c r="E113" s="218"/>
      <c r="F113" s="219"/>
      <c r="G113" s="219"/>
      <c r="H113" s="219"/>
      <c r="I113" s="220"/>
      <c r="J113" s="218"/>
      <c r="K113" s="219"/>
      <c r="L113" s="219"/>
      <c r="M113" s="219"/>
      <c r="N113" s="220"/>
      <c r="O113" s="218"/>
      <c r="P113" s="220"/>
      <c r="Q113" s="218"/>
      <c r="R113" s="219"/>
      <c r="S113" s="247"/>
      <c r="T113" s="219"/>
      <c r="U113" s="219"/>
      <c r="V113" s="246"/>
      <c r="W113" s="220"/>
      <c r="X113" s="4"/>
      <c r="Y113" s="4"/>
      <c r="Z113" s="4"/>
      <c r="AA113" s="4"/>
      <c r="AB113" s="4"/>
      <c r="AC113" s="4"/>
      <c r="AR113" s="4"/>
    </row>
    <row r="114" spans="1:44" ht="15" customHeight="1">
      <c r="A114" s="277"/>
      <c r="B114" s="284"/>
      <c r="C114" s="285"/>
      <c r="D114" s="288"/>
      <c r="E114" s="218"/>
      <c r="F114" s="219"/>
      <c r="G114" s="219"/>
      <c r="H114" s="219"/>
      <c r="I114" s="220"/>
      <c r="J114" s="218"/>
      <c r="K114" s="219"/>
      <c r="L114" s="219"/>
      <c r="M114" s="219"/>
      <c r="N114" s="220"/>
      <c r="O114" s="218"/>
      <c r="P114" s="220"/>
      <c r="Q114" s="218"/>
      <c r="R114" s="219"/>
      <c r="S114" s="247"/>
      <c r="T114" s="219"/>
      <c r="U114" s="219"/>
      <c r="V114" s="246"/>
      <c r="W114" s="220"/>
      <c r="X114" s="4"/>
      <c r="Y114" s="4"/>
      <c r="Z114" s="4"/>
      <c r="AA114" s="4"/>
      <c r="AB114" s="4"/>
      <c r="AC114" s="4"/>
      <c r="AR114" s="4"/>
    </row>
    <row r="115" spans="1:44" ht="15" customHeight="1">
      <c r="A115" s="277"/>
      <c r="B115" s="284"/>
      <c r="C115" s="285"/>
      <c r="D115" s="288"/>
      <c r="E115" s="218"/>
      <c r="F115" s="219"/>
      <c r="G115" s="219"/>
      <c r="H115" s="219"/>
      <c r="I115" s="220"/>
      <c r="J115" s="218"/>
      <c r="K115" s="219"/>
      <c r="L115" s="219"/>
      <c r="M115" s="219"/>
      <c r="N115" s="220"/>
      <c r="O115" s="218"/>
      <c r="P115" s="220"/>
      <c r="Q115" s="218"/>
      <c r="R115" s="219"/>
      <c r="S115" s="247"/>
      <c r="T115" s="219"/>
      <c r="U115" s="219"/>
      <c r="V115" s="246"/>
      <c r="W115" s="220"/>
      <c r="X115" s="4"/>
      <c r="Y115" s="4"/>
      <c r="Z115" s="4"/>
      <c r="AA115" s="4"/>
      <c r="AB115" s="4"/>
      <c r="AC115" s="4"/>
      <c r="AR115" s="4"/>
    </row>
    <row r="116" spans="1:44" ht="15" customHeight="1">
      <c r="A116" s="277"/>
      <c r="B116" s="284"/>
      <c r="C116" s="285"/>
      <c r="D116" s="288"/>
      <c r="E116" s="218"/>
      <c r="F116" s="219"/>
      <c r="G116" s="219"/>
      <c r="H116" s="219"/>
      <c r="I116" s="220"/>
      <c r="J116" s="218"/>
      <c r="K116" s="219"/>
      <c r="L116" s="219"/>
      <c r="M116" s="219"/>
      <c r="N116" s="220"/>
      <c r="O116" s="218"/>
      <c r="P116" s="220"/>
      <c r="Q116" s="218"/>
      <c r="R116" s="219"/>
      <c r="S116" s="247"/>
      <c r="T116" s="219"/>
      <c r="U116" s="219"/>
      <c r="V116" s="246"/>
      <c r="W116" s="220"/>
      <c r="X116" s="4"/>
      <c r="Y116" s="4"/>
      <c r="Z116" s="4"/>
      <c r="AA116" s="4"/>
      <c r="AB116" s="4"/>
      <c r="AC116" s="4"/>
      <c r="AR116" s="4"/>
    </row>
    <row r="117" spans="1:44" ht="15" customHeight="1">
      <c r="A117" s="277"/>
      <c r="B117" s="284"/>
      <c r="C117" s="285"/>
      <c r="D117" s="288"/>
      <c r="E117" s="218"/>
      <c r="F117" s="219"/>
      <c r="G117" s="219"/>
      <c r="H117" s="219"/>
      <c r="I117" s="220"/>
      <c r="J117" s="218"/>
      <c r="K117" s="219"/>
      <c r="L117" s="219"/>
      <c r="M117" s="219"/>
      <c r="N117" s="220"/>
      <c r="O117" s="218"/>
      <c r="P117" s="220"/>
      <c r="Q117" s="218"/>
      <c r="R117" s="219"/>
      <c r="S117" s="247"/>
      <c r="T117" s="219"/>
      <c r="U117" s="219"/>
      <c r="V117" s="246"/>
      <c r="W117" s="220"/>
      <c r="X117" s="4"/>
      <c r="Y117" s="4"/>
      <c r="Z117" s="4"/>
      <c r="AA117" s="4"/>
      <c r="AB117" s="4"/>
      <c r="AC117" s="4"/>
      <c r="AR117" s="4"/>
    </row>
    <row r="118" spans="1:44" ht="15" customHeight="1">
      <c r="A118" s="277"/>
      <c r="B118" s="284"/>
      <c r="C118" s="285"/>
      <c r="D118" s="288"/>
      <c r="E118" s="218"/>
      <c r="F118" s="219"/>
      <c r="G118" s="219"/>
      <c r="H118" s="219"/>
      <c r="I118" s="220"/>
      <c r="J118" s="218"/>
      <c r="K118" s="219"/>
      <c r="L118" s="219"/>
      <c r="M118" s="219"/>
      <c r="N118" s="220"/>
      <c r="O118" s="218"/>
      <c r="P118" s="220"/>
      <c r="Q118" s="218"/>
      <c r="R118" s="219"/>
      <c r="S118" s="247"/>
      <c r="T118" s="219"/>
      <c r="U118" s="219"/>
      <c r="V118" s="246"/>
      <c r="W118" s="220"/>
      <c r="X118" s="4"/>
      <c r="Y118" s="4"/>
      <c r="Z118" s="4"/>
      <c r="AA118" s="4"/>
      <c r="AB118" s="4"/>
      <c r="AC118" s="4"/>
      <c r="AR118" s="4"/>
    </row>
    <row r="119" spans="1:44" ht="15" customHeight="1">
      <c r="A119" s="277"/>
      <c r="B119" s="284"/>
      <c r="C119" s="285"/>
      <c r="D119" s="288"/>
      <c r="E119" s="218"/>
      <c r="F119" s="219"/>
      <c r="G119" s="219"/>
      <c r="H119" s="219"/>
      <c r="I119" s="220"/>
      <c r="J119" s="218"/>
      <c r="K119" s="219"/>
      <c r="L119" s="219"/>
      <c r="M119" s="219"/>
      <c r="N119" s="220"/>
      <c r="O119" s="218"/>
      <c r="P119" s="220"/>
      <c r="Q119" s="218"/>
      <c r="R119" s="219"/>
      <c r="S119" s="247"/>
      <c r="T119" s="219"/>
      <c r="U119" s="219"/>
      <c r="V119" s="246"/>
      <c r="W119" s="220"/>
      <c r="X119" s="4"/>
      <c r="Y119" s="4"/>
      <c r="Z119" s="4"/>
      <c r="AA119" s="4"/>
      <c r="AB119" s="4"/>
      <c r="AC119" s="4"/>
      <c r="AR119" s="4"/>
    </row>
    <row r="120" spans="1:44" ht="15" customHeight="1">
      <c r="A120" s="277"/>
      <c r="B120" s="284"/>
      <c r="C120" s="285"/>
      <c r="D120" s="288"/>
      <c r="E120" s="218"/>
      <c r="F120" s="219"/>
      <c r="G120" s="219"/>
      <c r="H120" s="219"/>
      <c r="I120" s="220"/>
      <c r="J120" s="218"/>
      <c r="K120" s="219"/>
      <c r="L120" s="219"/>
      <c r="M120" s="219"/>
      <c r="N120" s="220"/>
      <c r="O120" s="218"/>
      <c r="P120" s="220"/>
      <c r="Q120" s="218"/>
      <c r="R120" s="219"/>
      <c r="S120" s="247"/>
      <c r="T120" s="219"/>
      <c r="U120" s="219"/>
      <c r="V120" s="246"/>
      <c r="W120" s="220"/>
      <c r="X120" s="4"/>
      <c r="Y120" s="4"/>
      <c r="Z120" s="4"/>
      <c r="AA120" s="4"/>
      <c r="AB120" s="4"/>
      <c r="AC120" s="4"/>
      <c r="AR120" s="4"/>
    </row>
    <row r="121" spans="1:44" ht="15" customHeight="1">
      <c r="A121" s="277"/>
      <c r="B121" s="284"/>
      <c r="C121" s="285"/>
      <c r="D121" s="288"/>
      <c r="E121" s="218"/>
      <c r="F121" s="219"/>
      <c r="G121" s="219"/>
      <c r="H121" s="219"/>
      <c r="I121" s="220"/>
      <c r="J121" s="218"/>
      <c r="K121" s="219"/>
      <c r="L121" s="219"/>
      <c r="M121" s="219"/>
      <c r="N121" s="220"/>
      <c r="O121" s="218"/>
      <c r="P121" s="220"/>
      <c r="Q121" s="218"/>
      <c r="R121" s="219"/>
      <c r="S121" s="247"/>
      <c r="T121" s="219"/>
      <c r="U121" s="219"/>
      <c r="V121" s="246"/>
      <c r="W121" s="220"/>
      <c r="X121" s="4"/>
      <c r="Y121" s="4"/>
      <c r="Z121" s="4"/>
      <c r="AA121" s="4"/>
      <c r="AB121" s="4"/>
      <c r="AC121" s="4"/>
      <c r="AR121" s="4"/>
    </row>
    <row r="122" spans="1:44" ht="15" customHeight="1">
      <c r="A122" s="277"/>
      <c r="B122" s="284"/>
      <c r="C122" s="285"/>
      <c r="D122" s="288"/>
      <c r="E122" s="218"/>
      <c r="F122" s="219"/>
      <c r="G122" s="219"/>
      <c r="H122" s="219"/>
      <c r="I122" s="220"/>
      <c r="J122" s="218"/>
      <c r="K122" s="219"/>
      <c r="L122" s="219"/>
      <c r="M122" s="219"/>
      <c r="N122" s="220"/>
      <c r="O122" s="218"/>
      <c r="P122" s="220"/>
      <c r="Q122" s="218"/>
      <c r="R122" s="219"/>
      <c r="S122" s="247"/>
      <c r="T122" s="219"/>
      <c r="U122" s="219"/>
      <c r="V122" s="246"/>
      <c r="W122" s="220"/>
      <c r="X122" s="4"/>
      <c r="Y122" s="4"/>
      <c r="Z122" s="4"/>
      <c r="AA122" s="4"/>
      <c r="AB122" s="4"/>
      <c r="AC122" s="4"/>
      <c r="AR122" s="4"/>
    </row>
    <row r="123" spans="1:44" ht="15" customHeight="1">
      <c r="A123" s="277"/>
      <c r="B123" s="284"/>
      <c r="C123" s="285"/>
      <c r="D123" s="288"/>
      <c r="E123" s="218"/>
      <c r="F123" s="219"/>
      <c r="G123" s="219"/>
      <c r="H123" s="219"/>
      <c r="I123" s="220"/>
      <c r="J123" s="218"/>
      <c r="K123" s="219"/>
      <c r="L123" s="219"/>
      <c r="M123" s="219"/>
      <c r="N123" s="220"/>
      <c r="O123" s="218"/>
      <c r="P123" s="220"/>
      <c r="Q123" s="218"/>
      <c r="R123" s="219"/>
      <c r="S123" s="247"/>
      <c r="T123" s="219"/>
      <c r="U123" s="219"/>
      <c r="V123" s="246"/>
      <c r="W123" s="220"/>
      <c r="X123" s="4"/>
      <c r="Y123" s="4"/>
      <c r="Z123" s="4"/>
      <c r="AA123" s="4"/>
      <c r="AB123" s="4"/>
      <c r="AC123" s="4"/>
      <c r="AR123" s="4"/>
    </row>
    <row r="124" spans="1:44" ht="15" customHeight="1">
      <c r="A124" s="277"/>
      <c r="B124" s="284"/>
      <c r="C124" s="285"/>
      <c r="D124" s="288"/>
      <c r="E124" s="218"/>
      <c r="F124" s="219"/>
      <c r="G124" s="219"/>
      <c r="H124" s="219"/>
      <c r="I124" s="220"/>
      <c r="J124" s="218"/>
      <c r="K124" s="219"/>
      <c r="L124" s="219"/>
      <c r="M124" s="219"/>
      <c r="N124" s="220"/>
      <c r="O124" s="218"/>
      <c r="P124" s="220"/>
      <c r="Q124" s="218"/>
      <c r="R124" s="219"/>
      <c r="S124" s="247"/>
      <c r="T124" s="219"/>
      <c r="U124" s="219"/>
      <c r="V124" s="246"/>
      <c r="W124" s="220"/>
      <c r="X124" s="4"/>
      <c r="Y124" s="4"/>
      <c r="Z124" s="4"/>
      <c r="AA124" s="4"/>
      <c r="AB124" s="4"/>
      <c r="AC124" s="4"/>
      <c r="AR124" s="4"/>
    </row>
    <row r="125" spans="1:44" ht="15" customHeight="1">
      <c r="A125" s="277"/>
      <c r="B125" s="284"/>
      <c r="C125" s="285"/>
      <c r="D125" s="288"/>
      <c r="E125" s="218"/>
      <c r="F125" s="219"/>
      <c r="G125" s="219"/>
      <c r="H125" s="219"/>
      <c r="I125" s="220"/>
      <c r="J125" s="218"/>
      <c r="K125" s="219"/>
      <c r="L125" s="219"/>
      <c r="M125" s="219"/>
      <c r="N125" s="220"/>
      <c r="O125" s="218"/>
      <c r="P125" s="220"/>
      <c r="Q125" s="218"/>
      <c r="R125" s="219"/>
      <c r="S125" s="247"/>
      <c r="T125" s="219"/>
      <c r="U125" s="219"/>
      <c r="V125" s="246"/>
      <c r="W125" s="220"/>
      <c r="X125" s="4"/>
      <c r="Y125" s="4"/>
      <c r="Z125" s="4"/>
      <c r="AA125" s="4"/>
      <c r="AB125" s="4"/>
      <c r="AC125" s="4"/>
      <c r="AR125" s="4"/>
    </row>
    <row r="126" spans="1:44" ht="15" customHeight="1">
      <c r="A126" s="277"/>
      <c r="B126" s="284"/>
      <c r="C126" s="285"/>
      <c r="D126" s="288"/>
      <c r="E126" s="218"/>
      <c r="F126" s="219"/>
      <c r="G126" s="219"/>
      <c r="H126" s="219"/>
      <c r="I126" s="220"/>
      <c r="J126" s="218"/>
      <c r="K126" s="219"/>
      <c r="L126" s="219"/>
      <c r="M126" s="219"/>
      <c r="N126" s="220"/>
      <c r="O126" s="218"/>
      <c r="P126" s="220"/>
      <c r="Q126" s="218"/>
      <c r="R126" s="219"/>
      <c r="S126" s="247"/>
      <c r="T126" s="219"/>
      <c r="U126" s="219"/>
      <c r="V126" s="246"/>
      <c r="W126" s="220"/>
      <c r="X126" s="4"/>
      <c r="Y126" s="4"/>
      <c r="Z126" s="4"/>
      <c r="AA126" s="4"/>
      <c r="AB126" s="4"/>
      <c r="AC126" s="4"/>
      <c r="AR126" s="4"/>
    </row>
    <row r="127" spans="1:44" ht="15" customHeight="1">
      <c r="A127" s="277"/>
      <c r="B127" s="284"/>
      <c r="C127" s="285"/>
      <c r="D127" s="288"/>
      <c r="E127" s="218"/>
      <c r="F127" s="219"/>
      <c r="G127" s="219"/>
      <c r="H127" s="219"/>
      <c r="I127" s="220"/>
      <c r="J127" s="218"/>
      <c r="K127" s="219"/>
      <c r="L127" s="219"/>
      <c r="M127" s="219"/>
      <c r="N127" s="220"/>
      <c r="O127" s="218"/>
      <c r="P127" s="220"/>
      <c r="Q127" s="218"/>
      <c r="R127" s="219"/>
      <c r="S127" s="247"/>
      <c r="T127" s="219"/>
      <c r="U127" s="219"/>
      <c r="V127" s="246"/>
      <c r="W127" s="220"/>
      <c r="X127" s="4"/>
      <c r="Y127" s="4"/>
      <c r="Z127" s="4"/>
      <c r="AA127" s="4"/>
      <c r="AB127" s="4"/>
      <c r="AC127" s="4"/>
      <c r="AR127" s="4"/>
    </row>
    <row r="128" spans="1:44" ht="15" customHeight="1">
      <c r="A128" s="277"/>
      <c r="B128" s="284"/>
      <c r="C128" s="285"/>
      <c r="D128" s="288"/>
      <c r="E128" s="218"/>
      <c r="F128" s="219"/>
      <c r="G128" s="219"/>
      <c r="H128" s="219"/>
      <c r="I128" s="220"/>
      <c r="J128" s="218"/>
      <c r="K128" s="219"/>
      <c r="L128" s="219"/>
      <c r="M128" s="219"/>
      <c r="N128" s="220"/>
      <c r="O128" s="218"/>
      <c r="P128" s="220"/>
      <c r="Q128" s="218"/>
      <c r="R128" s="219"/>
      <c r="S128" s="247"/>
      <c r="T128" s="219"/>
      <c r="U128" s="219"/>
      <c r="V128" s="246"/>
      <c r="W128" s="220"/>
      <c r="X128" s="4"/>
      <c r="Y128" s="4"/>
      <c r="Z128" s="4"/>
      <c r="AA128" s="4"/>
      <c r="AB128" s="4"/>
      <c r="AC128" s="4"/>
      <c r="AR128" s="4"/>
    </row>
    <row r="129" spans="1:46" ht="15" customHeight="1">
      <c r="A129" s="277"/>
      <c r="B129" s="284"/>
      <c r="C129" s="285"/>
      <c r="D129" s="288"/>
      <c r="E129" s="218"/>
      <c r="F129" s="219"/>
      <c r="G129" s="219"/>
      <c r="H129" s="219"/>
      <c r="I129" s="220"/>
      <c r="J129" s="218"/>
      <c r="K129" s="219"/>
      <c r="L129" s="219"/>
      <c r="M129" s="219"/>
      <c r="N129" s="220"/>
      <c r="O129" s="218"/>
      <c r="P129" s="220"/>
      <c r="Q129" s="218"/>
      <c r="R129" s="219"/>
      <c r="S129" s="247"/>
      <c r="T129" s="219"/>
      <c r="U129" s="219"/>
      <c r="V129" s="246"/>
      <c r="W129" s="220"/>
      <c r="X129" s="4"/>
      <c r="Y129" s="4"/>
      <c r="Z129" s="4"/>
      <c r="AA129" s="4"/>
      <c r="AB129" s="4"/>
      <c r="AC129" s="4"/>
      <c r="AR129" s="4"/>
    </row>
    <row r="130" spans="1:46" ht="15" customHeight="1">
      <c r="A130" s="277"/>
      <c r="B130" s="284"/>
      <c r="C130" s="285"/>
      <c r="D130" s="288"/>
      <c r="E130" s="218"/>
      <c r="F130" s="219"/>
      <c r="G130" s="219"/>
      <c r="H130" s="219"/>
      <c r="I130" s="220"/>
      <c r="J130" s="218"/>
      <c r="K130" s="219"/>
      <c r="L130" s="219"/>
      <c r="M130" s="219"/>
      <c r="N130" s="220"/>
      <c r="O130" s="218"/>
      <c r="P130" s="220"/>
      <c r="Q130" s="218"/>
      <c r="R130" s="219"/>
      <c r="S130" s="247"/>
      <c r="T130" s="219"/>
      <c r="U130" s="219"/>
      <c r="V130" s="246"/>
      <c r="W130" s="220"/>
      <c r="X130" s="4"/>
      <c r="Y130" s="4"/>
      <c r="Z130" s="4"/>
      <c r="AA130" s="4"/>
      <c r="AB130" s="4"/>
      <c r="AC130" s="4"/>
      <c r="AR130" s="4"/>
    </row>
    <row r="131" spans="1:46" ht="15" customHeight="1">
      <c r="A131" s="277"/>
      <c r="B131" s="284"/>
      <c r="C131" s="285"/>
      <c r="D131" s="288"/>
      <c r="E131" s="218"/>
      <c r="F131" s="219"/>
      <c r="G131" s="219"/>
      <c r="H131" s="219"/>
      <c r="I131" s="220"/>
      <c r="J131" s="218"/>
      <c r="K131" s="219"/>
      <c r="L131" s="219"/>
      <c r="M131" s="219"/>
      <c r="N131" s="220"/>
      <c r="O131" s="218"/>
      <c r="P131" s="220"/>
      <c r="Q131" s="218"/>
      <c r="R131" s="219"/>
      <c r="S131" s="247"/>
      <c r="T131" s="219"/>
      <c r="U131" s="219"/>
      <c r="V131" s="246"/>
      <c r="W131" s="220"/>
      <c r="X131" s="4"/>
      <c r="Y131" s="4"/>
      <c r="Z131" s="4"/>
      <c r="AA131" s="4"/>
      <c r="AB131" s="4"/>
      <c r="AC131" s="4"/>
      <c r="AR131" s="4"/>
    </row>
    <row r="132" spans="1:46" ht="15" customHeight="1">
      <c r="A132" s="277"/>
      <c r="B132" s="284"/>
      <c r="C132" s="285"/>
      <c r="D132" s="288"/>
      <c r="E132" s="218"/>
      <c r="F132" s="219"/>
      <c r="G132" s="219"/>
      <c r="H132" s="219"/>
      <c r="I132" s="220"/>
      <c r="J132" s="218"/>
      <c r="K132" s="219"/>
      <c r="L132" s="219"/>
      <c r="M132" s="219"/>
      <c r="N132" s="220"/>
      <c r="O132" s="218"/>
      <c r="P132" s="220"/>
      <c r="Q132" s="218"/>
      <c r="R132" s="219"/>
      <c r="S132" s="247"/>
      <c r="T132" s="219"/>
      <c r="U132" s="219"/>
      <c r="V132" s="246"/>
      <c r="W132" s="220"/>
      <c r="X132" s="4"/>
      <c r="Y132" s="4"/>
      <c r="Z132" s="4"/>
      <c r="AA132" s="4"/>
      <c r="AB132" s="4"/>
      <c r="AC132" s="4"/>
      <c r="AR132" s="4"/>
    </row>
    <row r="133" spans="1:46" ht="15" customHeight="1">
      <c r="A133" s="277"/>
      <c r="B133" s="284"/>
      <c r="C133" s="285"/>
      <c r="D133" s="286"/>
      <c r="E133" s="245"/>
      <c r="F133" s="243"/>
      <c r="G133" s="243"/>
      <c r="H133" s="243"/>
      <c r="I133" s="287"/>
      <c r="J133" s="245"/>
      <c r="K133" s="243"/>
      <c r="L133" s="243"/>
      <c r="M133" s="243"/>
      <c r="N133" s="287"/>
      <c r="O133" s="245"/>
      <c r="P133" s="287"/>
      <c r="Q133" s="218"/>
      <c r="R133" s="219"/>
      <c r="S133" s="247"/>
      <c r="T133" s="219"/>
      <c r="U133" s="219"/>
      <c r="V133" s="246"/>
      <c r="W133" s="220"/>
      <c r="X133" s="4"/>
      <c r="Y133" s="4"/>
      <c r="Z133" s="4"/>
      <c r="AA133" s="4"/>
      <c r="AT133" s="4"/>
    </row>
    <row r="134" spans="1:46" ht="15" customHeight="1">
      <c r="A134" s="277"/>
      <c r="B134" s="284"/>
      <c r="C134" s="285"/>
      <c r="D134" s="286"/>
      <c r="E134" s="245"/>
      <c r="F134" s="243"/>
      <c r="G134" s="243"/>
      <c r="H134" s="243"/>
      <c r="I134" s="287"/>
      <c r="J134" s="245"/>
      <c r="K134" s="243"/>
      <c r="L134" s="243"/>
      <c r="M134" s="243"/>
      <c r="N134" s="287"/>
      <c r="O134" s="245"/>
      <c r="P134" s="287"/>
      <c r="Q134" s="218"/>
      <c r="R134" s="219"/>
      <c r="S134" s="247"/>
      <c r="T134" s="219"/>
      <c r="U134" s="219"/>
      <c r="V134" s="246"/>
      <c r="W134" s="220"/>
      <c r="X134" s="4"/>
      <c r="Y134" s="4"/>
      <c r="Z134" s="4"/>
      <c r="AA134" s="4"/>
      <c r="AT134" s="4"/>
    </row>
    <row r="135" spans="1:46" ht="15" customHeight="1">
      <c r="A135" s="277"/>
      <c r="B135" s="284"/>
      <c r="C135" s="285"/>
      <c r="D135" s="286"/>
      <c r="E135" s="245"/>
      <c r="F135" s="243"/>
      <c r="G135" s="243"/>
      <c r="H135" s="243"/>
      <c r="I135" s="287"/>
      <c r="J135" s="245"/>
      <c r="K135" s="243"/>
      <c r="L135" s="243"/>
      <c r="M135" s="243"/>
      <c r="N135" s="287"/>
      <c r="O135" s="245"/>
      <c r="P135" s="287"/>
      <c r="Q135" s="218"/>
      <c r="R135" s="219"/>
      <c r="S135" s="247"/>
      <c r="T135" s="219"/>
      <c r="U135" s="219"/>
      <c r="V135" s="246"/>
      <c r="W135" s="220"/>
      <c r="X135" s="4"/>
      <c r="Y135" s="4"/>
      <c r="Z135" s="4"/>
      <c r="AA135" s="4"/>
      <c r="AT135" s="4"/>
    </row>
    <row r="136" spans="1:46" ht="15" customHeight="1">
      <c r="A136" s="277"/>
      <c r="B136" s="284"/>
      <c r="C136" s="285"/>
      <c r="D136" s="286"/>
      <c r="E136" s="245"/>
      <c r="F136" s="243"/>
      <c r="G136" s="243"/>
      <c r="H136" s="243"/>
      <c r="I136" s="287"/>
      <c r="J136" s="245"/>
      <c r="K136" s="243"/>
      <c r="L136" s="243"/>
      <c r="M136" s="243"/>
      <c r="N136" s="287"/>
      <c r="O136" s="245"/>
      <c r="P136" s="287"/>
      <c r="Q136" s="218"/>
      <c r="R136" s="219"/>
      <c r="S136" s="247"/>
      <c r="T136" s="219"/>
      <c r="U136" s="219"/>
      <c r="V136" s="246"/>
      <c r="W136" s="220"/>
      <c r="X136" s="4"/>
      <c r="Y136" s="4"/>
      <c r="Z136" s="4"/>
      <c r="AA136" s="4"/>
      <c r="AT136" s="4"/>
    </row>
    <row r="137" spans="1:46" ht="15" customHeight="1">
      <c r="A137" s="277"/>
      <c r="B137" s="284"/>
      <c r="C137" s="285"/>
      <c r="D137" s="286"/>
      <c r="E137" s="245"/>
      <c r="F137" s="243"/>
      <c r="G137" s="243"/>
      <c r="H137" s="243"/>
      <c r="I137" s="287"/>
      <c r="J137" s="245"/>
      <c r="K137" s="243"/>
      <c r="L137" s="243"/>
      <c r="M137" s="243"/>
      <c r="N137" s="287"/>
      <c r="O137" s="245"/>
      <c r="P137" s="287"/>
      <c r="Q137" s="218"/>
      <c r="R137" s="219"/>
      <c r="S137" s="247"/>
      <c r="T137" s="219"/>
      <c r="U137" s="219"/>
      <c r="V137" s="246"/>
      <c r="W137" s="220"/>
      <c r="X137" s="4"/>
      <c r="Y137" s="4"/>
      <c r="Z137" s="4"/>
      <c r="AA137" s="4"/>
      <c r="AT137" s="4"/>
    </row>
    <row r="138" spans="1:46" ht="15" customHeight="1">
      <c r="A138" s="277"/>
      <c r="B138" s="284"/>
      <c r="C138" s="285"/>
      <c r="D138" s="286"/>
      <c r="E138" s="245"/>
      <c r="F138" s="243"/>
      <c r="G138" s="243"/>
      <c r="H138" s="243"/>
      <c r="I138" s="287"/>
      <c r="J138" s="245"/>
      <c r="K138" s="243"/>
      <c r="L138" s="243"/>
      <c r="M138" s="243"/>
      <c r="N138" s="287"/>
      <c r="O138" s="245"/>
      <c r="P138" s="287"/>
      <c r="Q138" s="218"/>
      <c r="R138" s="219"/>
      <c r="S138" s="247"/>
      <c r="T138" s="219"/>
      <c r="U138" s="219"/>
      <c r="V138" s="246"/>
      <c r="W138" s="220"/>
      <c r="X138" s="4"/>
      <c r="Y138" s="4"/>
      <c r="Z138" s="4"/>
      <c r="AA138" s="4"/>
      <c r="AT138" s="4"/>
    </row>
    <row r="139" spans="1:46" ht="15" customHeight="1">
      <c r="A139" s="277"/>
      <c r="B139" s="284"/>
      <c r="C139" s="285"/>
      <c r="D139" s="288"/>
      <c r="E139" s="218"/>
      <c r="F139" s="219"/>
      <c r="G139" s="219"/>
      <c r="H139" s="219"/>
      <c r="I139" s="220"/>
      <c r="J139" s="218"/>
      <c r="K139" s="219"/>
      <c r="L139" s="219"/>
      <c r="M139" s="219"/>
      <c r="N139" s="220"/>
      <c r="O139" s="218"/>
      <c r="P139" s="220"/>
      <c r="Q139" s="218"/>
      <c r="R139" s="219"/>
      <c r="S139" s="247"/>
      <c r="T139" s="219"/>
      <c r="U139" s="219"/>
      <c r="V139" s="246"/>
      <c r="W139" s="220"/>
      <c r="X139" s="4"/>
      <c r="Y139" s="4"/>
      <c r="Z139" s="4"/>
      <c r="AA139" s="4"/>
      <c r="AT139" s="4"/>
    </row>
    <row r="140" spans="1:46" ht="15" customHeight="1">
      <c r="A140" s="277"/>
      <c r="B140" s="284"/>
      <c r="C140" s="285"/>
      <c r="D140" s="288"/>
      <c r="E140" s="218"/>
      <c r="F140" s="219"/>
      <c r="G140" s="219"/>
      <c r="H140" s="219"/>
      <c r="I140" s="220"/>
      <c r="J140" s="218"/>
      <c r="K140" s="219"/>
      <c r="L140" s="219"/>
      <c r="M140" s="219"/>
      <c r="N140" s="220"/>
      <c r="O140" s="218"/>
      <c r="P140" s="220"/>
      <c r="Q140" s="218"/>
      <c r="R140" s="219"/>
      <c r="S140" s="247"/>
      <c r="T140" s="219"/>
      <c r="U140" s="219"/>
      <c r="V140" s="246"/>
      <c r="W140" s="220"/>
      <c r="X140" s="4"/>
      <c r="Y140" s="4"/>
      <c r="Z140" s="4"/>
      <c r="AA140" s="4"/>
      <c r="AT140" s="4"/>
    </row>
    <row r="141" spans="1:46" ht="15" customHeight="1">
      <c r="A141" s="277"/>
      <c r="B141" s="284"/>
      <c r="C141" s="285"/>
      <c r="D141" s="288"/>
      <c r="E141" s="218"/>
      <c r="F141" s="219"/>
      <c r="G141" s="219"/>
      <c r="H141" s="219"/>
      <c r="I141" s="220"/>
      <c r="J141" s="218"/>
      <c r="K141" s="219"/>
      <c r="L141" s="219"/>
      <c r="M141" s="219"/>
      <c r="N141" s="220"/>
      <c r="O141" s="218"/>
      <c r="P141" s="220"/>
      <c r="Q141" s="218"/>
      <c r="R141" s="219"/>
      <c r="S141" s="247"/>
      <c r="T141" s="219"/>
      <c r="U141" s="219"/>
      <c r="V141" s="246"/>
      <c r="W141" s="220"/>
      <c r="X141" s="4"/>
      <c r="Y141" s="4"/>
      <c r="Z141" s="4"/>
      <c r="AA141" s="4"/>
      <c r="AB141" s="4"/>
      <c r="AC141" s="4"/>
      <c r="AR141" s="4"/>
    </row>
    <row r="142" spans="1:46" ht="15" customHeight="1">
      <c r="A142" s="277"/>
      <c r="B142" s="284"/>
      <c r="C142" s="285"/>
      <c r="D142" s="288"/>
      <c r="E142" s="218"/>
      <c r="F142" s="219"/>
      <c r="G142" s="219"/>
      <c r="H142" s="219"/>
      <c r="I142" s="220"/>
      <c r="J142" s="218"/>
      <c r="K142" s="219"/>
      <c r="L142" s="219"/>
      <c r="M142" s="219"/>
      <c r="N142" s="220"/>
      <c r="O142" s="218"/>
      <c r="P142" s="220"/>
      <c r="Q142" s="218"/>
      <c r="R142" s="219"/>
      <c r="S142" s="247"/>
      <c r="T142" s="219"/>
      <c r="U142" s="219"/>
      <c r="V142" s="246"/>
      <c r="W142" s="220"/>
      <c r="X142" s="4"/>
      <c r="Y142" s="4"/>
      <c r="Z142" s="4"/>
      <c r="AA142" s="4"/>
      <c r="AB142" s="4"/>
      <c r="AC142" s="4"/>
      <c r="AR142" s="4"/>
    </row>
    <row r="143" spans="1:46" ht="15" customHeight="1">
      <c r="A143" s="277"/>
      <c r="B143" s="284"/>
      <c r="C143" s="285"/>
      <c r="D143" s="288"/>
      <c r="E143" s="218"/>
      <c r="F143" s="219"/>
      <c r="G143" s="219"/>
      <c r="H143" s="219"/>
      <c r="I143" s="220"/>
      <c r="J143" s="218"/>
      <c r="K143" s="219"/>
      <c r="L143" s="219"/>
      <c r="M143" s="219"/>
      <c r="N143" s="220"/>
      <c r="O143" s="218"/>
      <c r="P143" s="220"/>
      <c r="Q143" s="218"/>
      <c r="R143" s="219"/>
      <c r="S143" s="247"/>
      <c r="T143" s="219"/>
      <c r="U143" s="219"/>
      <c r="V143" s="246"/>
      <c r="W143" s="220"/>
      <c r="X143" s="4"/>
      <c r="Y143" s="4"/>
      <c r="Z143" s="4"/>
      <c r="AA143" s="4"/>
      <c r="AB143" s="4"/>
      <c r="AC143" s="4"/>
      <c r="AR143" s="4"/>
    </row>
    <row r="144" spans="1:46" ht="15" customHeight="1">
      <c r="A144" s="277"/>
      <c r="B144" s="284"/>
      <c r="C144" s="285"/>
      <c r="D144" s="288"/>
      <c r="E144" s="218"/>
      <c r="F144" s="219"/>
      <c r="G144" s="219"/>
      <c r="H144" s="219"/>
      <c r="I144" s="220"/>
      <c r="J144" s="218"/>
      <c r="K144" s="219"/>
      <c r="L144" s="219"/>
      <c r="M144" s="219"/>
      <c r="N144" s="220"/>
      <c r="O144" s="218"/>
      <c r="P144" s="220"/>
      <c r="Q144" s="218"/>
      <c r="R144" s="219"/>
      <c r="S144" s="247"/>
      <c r="T144" s="219"/>
      <c r="U144" s="219"/>
      <c r="V144" s="246"/>
      <c r="W144" s="220"/>
      <c r="X144" s="4"/>
      <c r="Y144" s="4"/>
      <c r="Z144" s="4"/>
      <c r="AA144" s="4"/>
      <c r="AB144" s="4"/>
      <c r="AC144" s="4"/>
      <c r="AR144" s="4"/>
    </row>
    <row r="145" spans="1:44" ht="15" customHeight="1">
      <c r="A145" s="277"/>
      <c r="B145" s="284"/>
      <c r="C145" s="285"/>
      <c r="D145" s="288"/>
      <c r="E145" s="218"/>
      <c r="F145" s="219"/>
      <c r="G145" s="219"/>
      <c r="H145" s="219"/>
      <c r="I145" s="220"/>
      <c r="J145" s="218"/>
      <c r="K145" s="219"/>
      <c r="L145" s="219"/>
      <c r="M145" s="219"/>
      <c r="N145" s="220"/>
      <c r="O145" s="218"/>
      <c r="P145" s="220"/>
      <c r="Q145" s="218"/>
      <c r="R145" s="219"/>
      <c r="S145" s="247"/>
      <c r="T145" s="219"/>
      <c r="U145" s="219"/>
      <c r="V145" s="246"/>
      <c r="W145" s="220"/>
      <c r="X145" s="4"/>
      <c r="Y145" s="4"/>
      <c r="Z145" s="4"/>
      <c r="AA145" s="4"/>
      <c r="AB145" s="4"/>
      <c r="AC145" s="4"/>
      <c r="AR145" s="4"/>
    </row>
    <row r="146" spans="1:44" ht="15" customHeight="1">
      <c r="A146" s="277"/>
      <c r="B146" s="284"/>
      <c r="C146" s="285"/>
      <c r="D146" s="288"/>
      <c r="E146" s="218"/>
      <c r="F146" s="219"/>
      <c r="G146" s="219"/>
      <c r="H146" s="219"/>
      <c r="I146" s="220"/>
      <c r="J146" s="218"/>
      <c r="K146" s="219"/>
      <c r="L146" s="219"/>
      <c r="M146" s="219"/>
      <c r="N146" s="220"/>
      <c r="O146" s="218"/>
      <c r="P146" s="220"/>
      <c r="Q146" s="218"/>
      <c r="R146" s="219"/>
      <c r="S146" s="247"/>
      <c r="T146" s="219"/>
      <c r="U146" s="219"/>
      <c r="V146" s="246"/>
      <c r="W146" s="220"/>
      <c r="X146" s="4"/>
      <c r="Y146" s="4"/>
      <c r="Z146" s="4"/>
      <c r="AA146" s="4"/>
      <c r="AB146" s="4"/>
      <c r="AC146" s="4"/>
      <c r="AR146" s="4"/>
    </row>
    <row r="147" spans="1:44" ht="15" customHeight="1">
      <c r="A147" s="277"/>
      <c r="B147" s="284"/>
      <c r="C147" s="285"/>
      <c r="D147" s="288"/>
      <c r="E147" s="218"/>
      <c r="F147" s="219"/>
      <c r="G147" s="219"/>
      <c r="H147" s="219"/>
      <c r="I147" s="220"/>
      <c r="J147" s="218"/>
      <c r="K147" s="219"/>
      <c r="L147" s="219"/>
      <c r="M147" s="219"/>
      <c r="N147" s="220"/>
      <c r="O147" s="218"/>
      <c r="P147" s="220"/>
      <c r="Q147" s="218"/>
      <c r="R147" s="219"/>
      <c r="S147" s="247"/>
      <c r="T147" s="219"/>
      <c r="U147" s="219"/>
      <c r="V147" s="246"/>
      <c r="W147" s="220"/>
      <c r="X147" s="4"/>
      <c r="Y147" s="4"/>
      <c r="Z147" s="4"/>
      <c r="AA147" s="4"/>
      <c r="AB147" s="4"/>
      <c r="AC147" s="4"/>
      <c r="AR147" s="4"/>
    </row>
    <row r="148" spans="1:44" ht="15" customHeight="1">
      <c r="A148" s="277"/>
      <c r="B148" s="284"/>
      <c r="C148" s="285"/>
      <c r="D148" s="288"/>
      <c r="E148" s="218"/>
      <c r="F148" s="219"/>
      <c r="G148" s="219"/>
      <c r="H148" s="219"/>
      <c r="I148" s="220"/>
      <c r="J148" s="218"/>
      <c r="K148" s="219"/>
      <c r="L148" s="219"/>
      <c r="M148" s="219"/>
      <c r="N148" s="220"/>
      <c r="O148" s="218"/>
      <c r="P148" s="220"/>
      <c r="Q148" s="218"/>
      <c r="R148" s="219"/>
      <c r="S148" s="247"/>
      <c r="T148" s="219"/>
      <c r="U148" s="219"/>
      <c r="V148" s="246"/>
      <c r="W148" s="220"/>
      <c r="X148" s="4"/>
      <c r="Y148" s="4"/>
      <c r="Z148" s="4"/>
      <c r="AA148" s="4"/>
      <c r="AB148" s="4"/>
      <c r="AC148" s="4"/>
      <c r="AR148" s="4"/>
    </row>
    <row r="149" spans="1:44" ht="15" customHeight="1">
      <c r="A149" s="277"/>
      <c r="B149" s="284"/>
      <c r="C149" s="285"/>
      <c r="D149" s="288"/>
      <c r="E149" s="218"/>
      <c r="F149" s="219"/>
      <c r="G149" s="219"/>
      <c r="H149" s="219"/>
      <c r="I149" s="220"/>
      <c r="J149" s="218"/>
      <c r="K149" s="219"/>
      <c r="L149" s="219"/>
      <c r="M149" s="219"/>
      <c r="N149" s="220"/>
      <c r="O149" s="218"/>
      <c r="P149" s="220"/>
      <c r="Q149" s="218"/>
      <c r="R149" s="219"/>
      <c r="S149" s="247"/>
      <c r="T149" s="219"/>
      <c r="U149" s="219"/>
      <c r="V149" s="246"/>
      <c r="W149" s="220"/>
      <c r="X149" s="4"/>
      <c r="Y149" s="4"/>
      <c r="Z149" s="4"/>
      <c r="AA149" s="4"/>
      <c r="AB149" s="4"/>
      <c r="AC149" s="4"/>
      <c r="AR149" s="4"/>
    </row>
    <row r="150" spans="1:44" ht="15" customHeight="1">
      <c r="A150" s="277"/>
      <c r="B150" s="284"/>
      <c r="C150" s="285"/>
      <c r="D150" s="288"/>
      <c r="E150" s="218"/>
      <c r="F150" s="219"/>
      <c r="G150" s="219"/>
      <c r="H150" s="219"/>
      <c r="I150" s="220"/>
      <c r="J150" s="218"/>
      <c r="K150" s="219"/>
      <c r="L150" s="219"/>
      <c r="M150" s="219"/>
      <c r="N150" s="220"/>
      <c r="O150" s="218"/>
      <c r="P150" s="220"/>
      <c r="Q150" s="218"/>
      <c r="R150" s="219"/>
      <c r="S150" s="247"/>
      <c r="T150" s="219"/>
      <c r="U150" s="219"/>
      <c r="V150" s="246"/>
      <c r="W150" s="220"/>
      <c r="X150" s="4"/>
      <c r="Y150" s="4"/>
      <c r="Z150" s="4"/>
      <c r="AA150" s="4"/>
      <c r="AB150" s="4"/>
      <c r="AC150" s="4"/>
      <c r="AR150" s="4"/>
    </row>
    <row r="151" spans="1:44" ht="15" customHeight="1">
      <c r="A151" s="277"/>
      <c r="B151" s="284"/>
      <c r="C151" s="285"/>
      <c r="D151" s="288"/>
      <c r="E151" s="218"/>
      <c r="F151" s="219"/>
      <c r="G151" s="219"/>
      <c r="H151" s="219"/>
      <c r="I151" s="220"/>
      <c r="J151" s="218"/>
      <c r="K151" s="219"/>
      <c r="L151" s="219"/>
      <c r="M151" s="219"/>
      <c r="N151" s="220"/>
      <c r="O151" s="218"/>
      <c r="P151" s="220"/>
      <c r="Q151" s="218"/>
      <c r="R151" s="219"/>
      <c r="S151" s="247"/>
      <c r="T151" s="219"/>
      <c r="U151" s="219"/>
      <c r="V151" s="246"/>
      <c r="W151" s="220"/>
      <c r="X151" s="4"/>
      <c r="Y151" s="4"/>
      <c r="Z151" s="4"/>
      <c r="AA151" s="4"/>
      <c r="AB151" s="4"/>
      <c r="AC151" s="4"/>
      <c r="AR151" s="4"/>
    </row>
    <row r="152" spans="1:44" ht="15" customHeight="1">
      <c r="A152" s="277"/>
      <c r="B152" s="284"/>
      <c r="C152" s="285"/>
      <c r="D152" s="288"/>
      <c r="E152" s="218"/>
      <c r="F152" s="219"/>
      <c r="G152" s="219"/>
      <c r="H152" s="219"/>
      <c r="I152" s="220"/>
      <c r="J152" s="218"/>
      <c r="K152" s="219"/>
      <c r="L152" s="219"/>
      <c r="M152" s="219"/>
      <c r="N152" s="220"/>
      <c r="O152" s="218"/>
      <c r="P152" s="220"/>
      <c r="Q152" s="218"/>
      <c r="R152" s="219"/>
      <c r="S152" s="247"/>
      <c r="T152" s="219"/>
      <c r="U152" s="219"/>
      <c r="V152" s="246"/>
      <c r="W152" s="220"/>
      <c r="X152" s="4"/>
      <c r="Y152" s="4"/>
      <c r="Z152" s="4"/>
      <c r="AA152" s="4"/>
      <c r="AB152" s="4"/>
      <c r="AC152" s="4"/>
      <c r="AR152" s="4"/>
    </row>
    <row r="153" spans="1:44" ht="15" customHeight="1">
      <c r="A153" s="277"/>
      <c r="B153" s="284"/>
      <c r="C153" s="285"/>
      <c r="D153" s="288"/>
      <c r="E153" s="218"/>
      <c r="F153" s="219"/>
      <c r="G153" s="219"/>
      <c r="H153" s="219"/>
      <c r="I153" s="220"/>
      <c r="J153" s="218"/>
      <c r="K153" s="219"/>
      <c r="L153" s="219"/>
      <c r="M153" s="219"/>
      <c r="N153" s="220"/>
      <c r="O153" s="218"/>
      <c r="P153" s="220"/>
      <c r="Q153" s="218"/>
      <c r="R153" s="219"/>
      <c r="S153" s="247"/>
      <c r="T153" s="219"/>
      <c r="U153" s="219"/>
      <c r="V153" s="246"/>
      <c r="W153" s="220"/>
      <c r="X153" s="4"/>
      <c r="Y153" s="4"/>
      <c r="Z153" s="4"/>
      <c r="AA153" s="4"/>
      <c r="AB153" s="4"/>
      <c r="AC153" s="4"/>
      <c r="AR153" s="4"/>
    </row>
    <row r="154" spans="1:44" ht="15" customHeight="1">
      <c r="A154" s="277"/>
      <c r="B154" s="284"/>
      <c r="C154" s="285"/>
      <c r="D154" s="288"/>
      <c r="E154" s="218"/>
      <c r="F154" s="219"/>
      <c r="G154" s="219"/>
      <c r="H154" s="219"/>
      <c r="I154" s="220"/>
      <c r="J154" s="218"/>
      <c r="K154" s="219"/>
      <c r="L154" s="219"/>
      <c r="M154" s="219"/>
      <c r="N154" s="220"/>
      <c r="O154" s="218"/>
      <c r="P154" s="220"/>
      <c r="Q154" s="218"/>
      <c r="R154" s="219"/>
      <c r="S154" s="247"/>
      <c r="T154" s="219"/>
      <c r="U154" s="219"/>
      <c r="V154" s="246"/>
      <c r="W154" s="220"/>
      <c r="X154" s="4"/>
      <c r="Y154" s="4"/>
      <c r="Z154" s="4"/>
      <c r="AA154" s="4"/>
      <c r="AB154" s="4"/>
      <c r="AC154" s="4"/>
      <c r="AR154" s="4"/>
    </row>
    <row r="155" spans="1:44" ht="15" customHeight="1">
      <c r="A155" s="277"/>
      <c r="B155" s="284"/>
      <c r="C155" s="285"/>
      <c r="D155" s="288"/>
      <c r="E155" s="218"/>
      <c r="F155" s="219"/>
      <c r="G155" s="219"/>
      <c r="H155" s="219"/>
      <c r="I155" s="220"/>
      <c r="J155" s="218"/>
      <c r="K155" s="219"/>
      <c r="L155" s="219"/>
      <c r="M155" s="219"/>
      <c r="N155" s="220"/>
      <c r="O155" s="218"/>
      <c r="P155" s="220"/>
      <c r="Q155" s="218"/>
      <c r="R155" s="219"/>
      <c r="S155" s="247"/>
      <c r="T155" s="219"/>
      <c r="U155" s="219"/>
      <c r="V155" s="246"/>
      <c r="W155" s="220"/>
      <c r="X155" s="4"/>
      <c r="Y155" s="4"/>
      <c r="Z155" s="4"/>
      <c r="AA155" s="4"/>
      <c r="AB155" s="4"/>
      <c r="AC155" s="4"/>
      <c r="AR155" s="4"/>
    </row>
    <row r="156" spans="1:44" ht="15" customHeight="1">
      <c r="A156" s="277"/>
      <c r="B156" s="284"/>
      <c r="C156" s="285"/>
      <c r="D156" s="288"/>
      <c r="E156" s="218"/>
      <c r="F156" s="219"/>
      <c r="G156" s="219"/>
      <c r="H156" s="219"/>
      <c r="I156" s="220"/>
      <c r="J156" s="218"/>
      <c r="K156" s="219"/>
      <c r="L156" s="219"/>
      <c r="M156" s="219"/>
      <c r="N156" s="220"/>
      <c r="O156" s="218"/>
      <c r="P156" s="220"/>
      <c r="Q156" s="218"/>
      <c r="R156" s="219"/>
      <c r="S156" s="247"/>
      <c r="T156" s="219"/>
      <c r="U156" s="219"/>
      <c r="V156" s="246"/>
      <c r="W156" s="220"/>
      <c r="X156" s="4"/>
      <c r="Y156" s="4"/>
      <c r="Z156" s="4"/>
      <c r="AA156" s="4"/>
      <c r="AB156" s="4"/>
      <c r="AC156" s="4"/>
      <c r="AR156" s="4"/>
    </row>
    <row r="157" spans="1:44" ht="15" customHeight="1">
      <c r="A157" s="277"/>
      <c r="B157" s="284"/>
      <c r="C157" s="285"/>
      <c r="D157" s="288"/>
      <c r="E157" s="218"/>
      <c r="F157" s="219"/>
      <c r="G157" s="219"/>
      <c r="H157" s="219"/>
      <c r="I157" s="220"/>
      <c r="J157" s="218"/>
      <c r="K157" s="219"/>
      <c r="L157" s="219"/>
      <c r="M157" s="219"/>
      <c r="N157" s="220"/>
      <c r="O157" s="218"/>
      <c r="P157" s="220"/>
      <c r="Q157" s="218"/>
      <c r="R157" s="219"/>
      <c r="S157" s="247"/>
      <c r="T157" s="219"/>
      <c r="U157" s="219"/>
      <c r="V157" s="246"/>
      <c r="W157" s="220"/>
      <c r="X157" s="4"/>
      <c r="Y157" s="4"/>
      <c r="Z157" s="4"/>
      <c r="AA157" s="4"/>
      <c r="AB157" s="4"/>
      <c r="AC157" s="4"/>
      <c r="AR157" s="4"/>
    </row>
    <row r="158" spans="1:44" ht="15" customHeight="1">
      <c r="A158" s="277"/>
      <c r="B158" s="284"/>
      <c r="C158" s="285"/>
      <c r="D158" s="288"/>
      <c r="E158" s="218"/>
      <c r="F158" s="219"/>
      <c r="G158" s="219"/>
      <c r="H158" s="219"/>
      <c r="I158" s="220"/>
      <c r="J158" s="218"/>
      <c r="K158" s="219"/>
      <c r="L158" s="219"/>
      <c r="M158" s="219"/>
      <c r="N158" s="220"/>
      <c r="O158" s="218"/>
      <c r="P158" s="220"/>
      <c r="Q158" s="218"/>
      <c r="R158" s="219"/>
      <c r="S158" s="247"/>
      <c r="T158" s="219"/>
      <c r="U158" s="219"/>
      <c r="V158" s="246"/>
      <c r="W158" s="220"/>
      <c r="X158" s="4"/>
      <c r="Y158" s="4"/>
      <c r="Z158" s="4"/>
      <c r="AA158" s="4"/>
      <c r="AB158" s="4"/>
      <c r="AC158" s="4"/>
      <c r="AR158" s="4"/>
    </row>
    <row r="159" spans="1:44" ht="15" customHeight="1">
      <c r="A159" s="277"/>
      <c r="B159" s="284"/>
      <c r="C159" s="285"/>
      <c r="D159" s="288"/>
      <c r="E159" s="218"/>
      <c r="F159" s="219"/>
      <c r="G159" s="219"/>
      <c r="H159" s="219"/>
      <c r="I159" s="220"/>
      <c r="J159" s="218"/>
      <c r="K159" s="219"/>
      <c r="L159" s="219"/>
      <c r="M159" s="219"/>
      <c r="N159" s="220"/>
      <c r="O159" s="218"/>
      <c r="P159" s="220"/>
      <c r="Q159" s="218"/>
      <c r="R159" s="219"/>
      <c r="S159" s="247"/>
      <c r="T159" s="219"/>
      <c r="U159" s="219"/>
      <c r="V159" s="246"/>
      <c r="W159" s="220"/>
      <c r="X159" s="4"/>
      <c r="Y159" s="4"/>
      <c r="Z159" s="4"/>
      <c r="AA159" s="4"/>
      <c r="AB159" s="4"/>
      <c r="AC159" s="4"/>
      <c r="AR159" s="4"/>
    </row>
    <row r="160" spans="1:44" ht="15" customHeight="1">
      <c r="A160" s="277"/>
      <c r="B160" s="284"/>
      <c r="C160" s="285"/>
      <c r="D160" s="288"/>
      <c r="E160" s="218"/>
      <c r="F160" s="219"/>
      <c r="G160" s="219"/>
      <c r="H160" s="219"/>
      <c r="I160" s="220"/>
      <c r="J160" s="218"/>
      <c r="K160" s="219"/>
      <c r="L160" s="219"/>
      <c r="M160" s="219"/>
      <c r="N160" s="220"/>
      <c r="O160" s="218"/>
      <c r="P160" s="220"/>
      <c r="Q160" s="218"/>
      <c r="R160" s="219"/>
      <c r="S160" s="247"/>
      <c r="T160" s="219"/>
      <c r="U160" s="219"/>
      <c r="V160" s="246"/>
      <c r="W160" s="220"/>
      <c r="X160" s="4"/>
      <c r="Y160" s="4"/>
      <c r="Z160" s="4"/>
      <c r="AA160" s="4"/>
      <c r="AB160" s="4"/>
      <c r="AC160" s="4"/>
      <c r="AR160" s="4"/>
    </row>
    <row r="161" spans="1:44" ht="15" customHeight="1">
      <c r="A161" s="277"/>
      <c r="B161" s="284"/>
      <c r="C161" s="285"/>
      <c r="D161" s="288"/>
      <c r="E161" s="218"/>
      <c r="F161" s="219"/>
      <c r="G161" s="219"/>
      <c r="H161" s="219"/>
      <c r="I161" s="220"/>
      <c r="J161" s="218"/>
      <c r="K161" s="219"/>
      <c r="L161" s="219"/>
      <c r="M161" s="219"/>
      <c r="N161" s="220"/>
      <c r="O161" s="218"/>
      <c r="P161" s="220"/>
      <c r="Q161" s="218"/>
      <c r="R161" s="219"/>
      <c r="S161" s="247"/>
      <c r="T161" s="219"/>
      <c r="U161" s="219"/>
      <c r="V161" s="246"/>
      <c r="W161" s="220"/>
      <c r="X161" s="4"/>
      <c r="Y161" s="4"/>
      <c r="Z161" s="4"/>
      <c r="AA161" s="4"/>
      <c r="AB161" s="4"/>
      <c r="AC161" s="4"/>
      <c r="AR161" s="4"/>
    </row>
    <row r="162" spans="1:44" ht="15" customHeight="1">
      <c r="A162" s="277"/>
      <c r="B162" s="284"/>
      <c r="C162" s="285"/>
      <c r="D162" s="288"/>
      <c r="E162" s="218"/>
      <c r="F162" s="219"/>
      <c r="G162" s="219"/>
      <c r="H162" s="219"/>
      <c r="I162" s="220"/>
      <c r="J162" s="218"/>
      <c r="K162" s="219"/>
      <c r="L162" s="219"/>
      <c r="M162" s="219"/>
      <c r="N162" s="220"/>
      <c r="O162" s="218"/>
      <c r="P162" s="220"/>
      <c r="Q162" s="218"/>
      <c r="R162" s="219"/>
      <c r="S162" s="247"/>
      <c r="T162" s="219"/>
      <c r="U162" s="219"/>
      <c r="V162" s="246"/>
      <c r="W162" s="220"/>
      <c r="X162" s="4"/>
      <c r="Y162" s="4"/>
      <c r="Z162" s="4"/>
      <c r="AA162" s="4"/>
      <c r="AB162" s="4"/>
      <c r="AC162" s="4"/>
      <c r="AR162" s="4"/>
    </row>
    <row r="163" spans="1:44" ht="15" customHeight="1">
      <c r="A163" s="277"/>
      <c r="B163" s="284"/>
      <c r="C163" s="285"/>
      <c r="D163" s="288"/>
      <c r="E163" s="218"/>
      <c r="F163" s="219"/>
      <c r="G163" s="219"/>
      <c r="H163" s="219"/>
      <c r="I163" s="220"/>
      <c r="J163" s="218"/>
      <c r="K163" s="219"/>
      <c r="L163" s="219"/>
      <c r="M163" s="219"/>
      <c r="N163" s="220"/>
      <c r="O163" s="218"/>
      <c r="P163" s="220"/>
      <c r="Q163" s="218"/>
      <c r="R163" s="219"/>
      <c r="S163" s="247"/>
      <c r="T163" s="219"/>
      <c r="U163" s="219"/>
      <c r="V163" s="246"/>
      <c r="W163" s="220"/>
      <c r="X163" s="4"/>
      <c r="Y163" s="4"/>
      <c r="Z163" s="4"/>
      <c r="AA163" s="4"/>
      <c r="AB163" s="4"/>
      <c r="AC163" s="4"/>
      <c r="AR163" s="4"/>
    </row>
    <row r="164" spans="1:44" ht="15" customHeight="1">
      <c r="A164" s="277"/>
      <c r="B164" s="284"/>
      <c r="C164" s="285"/>
      <c r="D164" s="288"/>
      <c r="E164" s="218"/>
      <c r="F164" s="219"/>
      <c r="G164" s="219"/>
      <c r="H164" s="219"/>
      <c r="I164" s="220"/>
      <c r="J164" s="218"/>
      <c r="K164" s="219"/>
      <c r="L164" s="219"/>
      <c r="M164" s="219"/>
      <c r="N164" s="220"/>
      <c r="O164" s="218"/>
      <c r="P164" s="220"/>
      <c r="Q164" s="218"/>
      <c r="R164" s="219"/>
      <c r="S164" s="247"/>
      <c r="T164" s="219"/>
      <c r="U164" s="219"/>
      <c r="V164" s="246"/>
      <c r="W164" s="220"/>
      <c r="X164" s="4"/>
      <c r="Y164" s="4"/>
      <c r="Z164" s="4"/>
      <c r="AA164" s="4"/>
      <c r="AB164" s="4"/>
      <c r="AC164" s="4"/>
      <c r="AR164" s="4"/>
    </row>
    <row r="165" spans="1:44" ht="15" customHeight="1">
      <c r="A165" s="277"/>
      <c r="B165" s="284"/>
      <c r="C165" s="285"/>
      <c r="D165" s="288"/>
      <c r="E165" s="218"/>
      <c r="F165" s="219"/>
      <c r="G165" s="219"/>
      <c r="H165" s="219"/>
      <c r="I165" s="220"/>
      <c r="J165" s="218"/>
      <c r="K165" s="219"/>
      <c r="L165" s="219"/>
      <c r="M165" s="219"/>
      <c r="N165" s="220"/>
      <c r="O165" s="218"/>
      <c r="P165" s="220"/>
      <c r="Q165" s="218"/>
      <c r="R165" s="219"/>
      <c r="S165" s="247"/>
      <c r="T165" s="219"/>
      <c r="U165" s="219"/>
      <c r="V165" s="246"/>
      <c r="W165" s="220"/>
      <c r="X165" s="4"/>
      <c r="Y165" s="4"/>
      <c r="Z165" s="4"/>
      <c r="AA165" s="4"/>
      <c r="AB165" s="4"/>
      <c r="AC165" s="4"/>
      <c r="AR165" s="4"/>
    </row>
    <row r="166" spans="1:44" ht="15" customHeight="1">
      <c r="A166" s="277"/>
      <c r="B166" s="284"/>
      <c r="C166" s="285"/>
      <c r="D166" s="288"/>
      <c r="E166" s="218"/>
      <c r="F166" s="219"/>
      <c r="G166" s="219"/>
      <c r="H166" s="219"/>
      <c r="I166" s="220"/>
      <c r="J166" s="218"/>
      <c r="K166" s="219"/>
      <c r="L166" s="219"/>
      <c r="M166" s="219"/>
      <c r="N166" s="220"/>
      <c r="O166" s="218"/>
      <c r="P166" s="220"/>
      <c r="Q166" s="218"/>
      <c r="R166" s="219"/>
      <c r="S166" s="247"/>
      <c r="T166" s="219"/>
      <c r="U166" s="219"/>
      <c r="V166" s="246"/>
      <c r="W166" s="220"/>
      <c r="X166" s="4"/>
      <c r="Y166" s="4"/>
      <c r="Z166" s="4"/>
      <c r="AA166" s="4"/>
      <c r="AB166" s="4"/>
      <c r="AC166" s="4"/>
      <c r="AR166" s="4"/>
    </row>
    <row r="167" spans="1:44" ht="15" customHeight="1">
      <c r="A167" s="277"/>
      <c r="B167" s="284"/>
      <c r="C167" s="285"/>
      <c r="D167" s="288"/>
      <c r="E167" s="218"/>
      <c r="F167" s="219"/>
      <c r="G167" s="219"/>
      <c r="H167" s="219"/>
      <c r="I167" s="220"/>
      <c r="J167" s="218"/>
      <c r="K167" s="219"/>
      <c r="L167" s="219"/>
      <c r="M167" s="219"/>
      <c r="N167" s="220"/>
      <c r="O167" s="218"/>
      <c r="P167" s="220"/>
      <c r="Q167" s="218"/>
      <c r="R167" s="219"/>
      <c r="S167" s="247"/>
      <c r="T167" s="219"/>
      <c r="U167" s="219"/>
      <c r="V167" s="246"/>
      <c r="W167" s="220"/>
      <c r="X167" s="4"/>
      <c r="Y167" s="4"/>
      <c r="Z167" s="4"/>
      <c r="AA167" s="4"/>
      <c r="AB167" s="4"/>
      <c r="AC167" s="4"/>
      <c r="AR167" s="4"/>
    </row>
    <row r="168" spans="1:44" ht="15" customHeight="1">
      <c r="A168" s="277"/>
      <c r="B168" s="284"/>
      <c r="C168" s="285"/>
      <c r="D168" s="288"/>
      <c r="E168" s="218"/>
      <c r="F168" s="219"/>
      <c r="G168" s="219"/>
      <c r="H168" s="219"/>
      <c r="I168" s="220"/>
      <c r="J168" s="218"/>
      <c r="K168" s="219"/>
      <c r="L168" s="219"/>
      <c r="M168" s="219"/>
      <c r="N168" s="220"/>
      <c r="O168" s="218"/>
      <c r="P168" s="220"/>
      <c r="Q168" s="218"/>
      <c r="R168" s="219"/>
      <c r="S168" s="247"/>
      <c r="T168" s="219"/>
      <c r="U168" s="219"/>
      <c r="V168" s="246"/>
      <c r="W168" s="220"/>
      <c r="X168" s="4"/>
      <c r="Y168" s="4"/>
      <c r="Z168" s="4"/>
      <c r="AA168" s="4"/>
      <c r="AB168" s="4"/>
      <c r="AC168" s="4"/>
      <c r="AR168" s="4"/>
    </row>
    <row r="169" spans="1:44" ht="15" customHeight="1">
      <c r="A169" s="277"/>
      <c r="B169" s="284"/>
      <c r="C169" s="285"/>
      <c r="D169" s="288"/>
      <c r="E169" s="218"/>
      <c r="F169" s="219"/>
      <c r="G169" s="219"/>
      <c r="H169" s="219"/>
      <c r="I169" s="220"/>
      <c r="J169" s="218"/>
      <c r="K169" s="219"/>
      <c r="L169" s="219"/>
      <c r="M169" s="219"/>
      <c r="N169" s="220"/>
      <c r="O169" s="218"/>
      <c r="P169" s="220"/>
      <c r="Q169" s="218"/>
      <c r="R169" s="219"/>
      <c r="S169" s="247"/>
      <c r="T169" s="219"/>
      <c r="U169" s="219"/>
      <c r="V169" s="246"/>
      <c r="W169" s="220"/>
      <c r="X169" s="4"/>
      <c r="Y169" s="4"/>
      <c r="Z169" s="4"/>
      <c r="AA169" s="4"/>
      <c r="AB169" s="4"/>
      <c r="AC169" s="4"/>
      <c r="AR169" s="4"/>
    </row>
    <row r="170" spans="1:44" ht="15" customHeight="1">
      <c r="A170" s="277"/>
      <c r="B170" s="284"/>
      <c r="C170" s="285"/>
      <c r="D170" s="288"/>
      <c r="E170" s="218"/>
      <c r="F170" s="219"/>
      <c r="G170" s="219"/>
      <c r="H170" s="219"/>
      <c r="I170" s="220"/>
      <c r="J170" s="218"/>
      <c r="K170" s="219"/>
      <c r="L170" s="219"/>
      <c r="M170" s="219"/>
      <c r="N170" s="220"/>
      <c r="O170" s="218"/>
      <c r="P170" s="220"/>
      <c r="Q170" s="218"/>
      <c r="R170" s="219"/>
      <c r="S170" s="247"/>
      <c r="T170" s="219"/>
      <c r="U170" s="219"/>
      <c r="V170" s="246"/>
      <c r="W170" s="220"/>
      <c r="X170" s="4"/>
      <c r="Y170" s="4"/>
      <c r="Z170" s="4"/>
      <c r="AA170" s="4"/>
      <c r="AB170" s="4"/>
      <c r="AC170" s="4"/>
      <c r="AR170" s="4"/>
    </row>
    <row r="171" spans="1:44" ht="15" customHeight="1">
      <c r="A171" s="277"/>
      <c r="B171" s="284"/>
      <c r="C171" s="285"/>
      <c r="D171" s="288"/>
      <c r="E171" s="218"/>
      <c r="F171" s="219"/>
      <c r="G171" s="219"/>
      <c r="H171" s="219"/>
      <c r="I171" s="220"/>
      <c r="J171" s="218"/>
      <c r="K171" s="219"/>
      <c r="L171" s="219"/>
      <c r="M171" s="219"/>
      <c r="N171" s="220"/>
      <c r="O171" s="218"/>
      <c r="P171" s="220"/>
      <c r="Q171" s="218"/>
      <c r="R171" s="219"/>
      <c r="S171" s="247"/>
      <c r="T171" s="219"/>
      <c r="U171" s="219"/>
      <c r="V171" s="246"/>
      <c r="W171" s="220"/>
      <c r="X171" s="4"/>
      <c r="Y171" s="4"/>
      <c r="Z171" s="4"/>
      <c r="AA171" s="4"/>
      <c r="AB171" s="4"/>
      <c r="AC171" s="4"/>
      <c r="AR171" s="4"/>
    </row>
    <row r="172" spans="1:44" ht="15" customHeight="1">
      <c r="A172" s="277"/>
      <c r="B172" s="284"/>
      <c r="C172" s="285"/>
      <c r="D172" s="288"/>
      <c r="E172" s="218"/>
      <c r="F172" s="219"/>
      <c r="G172" s="219"/>
      <c r="H172" s="219"/>
      <c r="I172" s="220"/>
      <c r="J172" s="218"/>
      <c r="K172" s="219"/>
      <c r="L172" s="219"/>
      <c r="M172" s="219"/>
      <c r="N172" s="220"/>
      <c r="O172" s="218"/>
      <c r="P172" s="220"/>
      <c r="Q172" s="218"/>
      <c r="R172" s="219"/>
      <c r="S172" s="247"/>
      <c r="T172" s="219"/>
      <c r="U172" s="219"/>
      <c r="V172" s="246"/>
      <c r="W172" s="220"/>
      <c r="X172" s="4"/>
      <c r="Y172" s="4"/>
      <c r="Z172" s="4"/>
      <c r="AA172" s="4"/>
      <c r="AB172" s="4"/>
      <c r="AC172" s="4"/>
      <c r="AR172" s="4"/>
    </row>
    <row r="173" spans="1:44" ht="15" customHeight="1">
      <c r="A173" s="277"/>
      <c r="B173" s="284"/>
      <c r="C173" s="285"/>
      <c r="D173" s="288"/>
      <c r="E173" s="218"/>
      <c r="F173" s="219"/>
      <c r="G173" s="219"/>
      <c r="H173" s="219"/>
      <c r="I173" s="220"/>
      <c r="J173" s="218"/>
      <c r="K173" s="219"/>
      <c r="L173" s="219"/>
      <c r="M173" s="219"/>
      <c r="N173" s="220"/>
      <c r="O173" s="218"/>
      <c r="P173" s="220"/>
      <c r="Q173" s="218"/>
      <c r="R173" s="219"/>
      <c r="S173" s="247"/>
      <c r="T173" s="219"/>
      <c r="U173" s="219"/>
      <c r="V173" s="246"/>
      <c r="W173" s="220"/>
      <c r="X173" s="4"/>
      <c r="Y173" s="4"/>
      <c r="Z173" s="4"/>
      <c r="AA173" s="4"/>
      <c r="AB173" s="4"/>
      <c r="AC173" s="4"/>
      <c r="AR173" s="4"/>
    </row>
    <row r="174" spans="1:44" ht="15" customHeight="1">
      <c r="A174" s="277"/>
      <c r="B174" s="284"/>
      <c r="C174" s="285"/>
      <c r="D174" s="288"/>
      <c r="E174" s="218"/>
      <c r="F174" s="219"/>
      <c r="G174" s="219"/>
      <c r="H174" s="219"/>
      <c r="I174" s="220"/>
      <c r="J174" s="218"/>
      <c r="K174" s="219"/>
      <c r="L174" s="219"/>
      <c r="M174" s="219"/>
      <c r="N174" s="220"/>
      <c r="O174" s="218"/>
      <c r="P174" s="220"/>
      <c r="Q174" s="218"/>
      <c r="R174" s="219"/>
      <c r="S174" s="247"/>
      <c r="T174" s="219"/>
      <c r="U174" s="219"/>
      <c r="V174" s="246"/>
      <c r="W174" s="220"/>
      <c r="X174" s="4"/>
      <c r="Y174" s="4"/>
      <c r="Z174" s="4"/>
      <c r="AA174" s="4"/>
      <c r="AB174" s="4"/>
      <c r="AC174" s="4"/>
      <c r="AR174" s="4"/>
    </row>
    <row r="175" spans="1:44" ht="15" customHeight="1">
      <c r="A175" s="277"/>
      <c r="B175" s="284"/>
      <c r="C175" s="285"/>
      <c r="D175" s="288"/>
      <c r="E175" s="218"/>
      <c r="F175" s="219"/>
      <c r="G175" s="219"/>
      <c r="H175" s="219"/>
      <c r="I175" s="220"/>
      <c r="J175" s="218"/>
      <c r="K175" s="219"/>
      <c r="L175" s="219"/>
      <c r="M175" s="219"/>
      <c r="N175" s="220"/>
      <c r="O175" s="218"/>
      <c r="P175" s="220"/>
      <c r="Q175" s="218"/>
      <c r="R175" s="219"/>
      <c r="S175" s="247"/>
      <c r="T175" s="219"/>
      <c r="U175" s="219"/>
      <c r="V175" s="246"/>
      <c r="W175" s="220"/>
      <c r="X175" s="4"/>
      <c r="Y175" s="4"/>
      <c r="Z175" s="4"/>
      <c r="AA175" s="4"/>
      <c r="AB175" s="4"/>
      <c r="AC175" s="4"/>
      <c r="AR175" s="4"/>
    </row>
    <row r="176" spans="1:44" ht="15" customHeight="1">
      <c r="A176" s="277"/>
      <c r="B176" s="284"/>
      <c r="C176" s="285"/>
      <c r="D176" s="288"/>
      <c r="E176" s="218"/>
      <c r="F176" s="219"/>
      <c r="G176" s="219"/>
      <c r="H176" s="219"/>
      <c r="I176" s="220"/>
      <c r="J176" s="218"/>
      <c r="K176" s="219"/>
      <c r="L176" s="219"/>
      <c r="M176" s="219"/>
      <c r="N176" s="220"/>
      <c r="O176" s="218"/>
      <c r="P176" s="220"/>
      <c r="Q176" s="218"/>
      <c r="R176" s="219"/>
      <c r="S176" s="247"/>
      <c r="T176" s="219"/>
      <c r="U176" s="219"/>
      <c r="V176" s="246"/>
      <c r="W176" s="220"/>
      <c r="X176" s="4"/>
      <c r="Y176" s="4"/>
      <c r="Z176" s="4"/>
      <c r="AA176" s="4"/>
      <c r="AB176" s="4"/>
      <c r="AC176" s="4"/>
      <c r="AR176" s="4"/>
    </row>
    <row r="177" spans="1:44" ht="15" customHeight="1">
      <c r="A177" s="277"/>
      <c r="B177" s="284"/>
      <c r="C177" s="285"/>
      <c r="D177" s="288"/>
      <c r="E177" s="218"/>
      <c r="F177" s="219"/>
      <c r="G177" s="219"/>
      <c r="H177" s="219"/>
      <c r="I177" s="220"/>
      <c r="J177" s="218"/>
      <c r="K177" s="219"/>
      <c r="L177" s="219"/>
      <c r="M177" s="219"/>
      <c r="N177" s="220"/>
      <c r="O177" s="218"/>
      <c r="P177" s="220"/>
      <c r="Q177" s="218"/>
      <c r="R177" s="219"/>
      <c r="S177" s="247"/>
      <c r="T177" s="219"/>
      <c r="U177" s="219"/>
      <c r="V177" s="246"/>
      <c r="W177" s="220"/>
      <c r="X177" s="4"/>
      <c r="Y177" s="4"/>
      <c r="Z177" s="4"/>
      <c r="AA177" s="4"/>
      <c r="AB177" s="4"/>
      <c r="AC177" s="4"/>
      <c r="AR177" s="4"/>
    </row>
    <row r="178" spans="1:44" ht="15" customHeight="1">
      <c r="A178" s="277"/>
      <c r="B178" s="289"/>
      <c r="C178" s="290"/>
      <c r="D178" s="288"/>
      <c r="E178" s="218"/>
      <c r="F178" s="219"/>
      <c r="G178" s="219"/>
      <c r="H178" s="219"/>
      <c r="I178" s="220"/>
      <c r="J178" s="218"/>
      <c r="K178" s="219"/>
      <c r="L178" s="219"/>
      <c r="M178" s="219"/>
      <c r="N178" s="220"/>
      <c r="O178" s="218"/>
      <c r="P178" s="220"/>
      <c r="Q178" s="218"/>
      <c r="R178" s="219"/>
      <c r="S178" s="247"/>
      <c r="T178" s="219"/>
      <c r="U178" s="219"/>
      <c r="V178" s="246"/>
      <c r="W178" s="220"/>
      <c r="X178" s="4"/>
      <c r="Y178" s="4"/>
      <c r="Z178" s="4"/>
      <c r="AA178" s="4"/>
      <c r="AB178" s="4"/>
      <c r="AC178" s="4"/>
      <c r="AK178" s="81"/>
      <c r="AR178" s="4"/>
    </row>
    <row r="179" spans="1:44" ht="15" customHeight="1">
      <c r="A179" s="277"/>
      <c r="B179" s="289"/>
      <c r="C179" s="290"/>
      <c r="D179" s="288"/>
      <c r="E179" s="218"/>
      <c r="F179" s="219"/>
      <c r="G179" s="291"/>
      <c r="H179" s="219"/>
      <c r="I179" s="220"/>
      <c r="J179" s="218"/>
      <c r="K179" s="219"/>
      <c r="L179" s="219"/>
      <c r="M179" s="219"/>
      <c r="N179" s="220"/>
      <c r="O179" s="218"/>
      <c r="P179" s="220"/>
      <c r="Q179" s="218"/>
      <c r="R179" s="219"/>
      <c r="S179" s="247"/>
      <c r="T179" s="219"/>
      <c r="U179" s="219"/>
      <c r="V179" s="246"/>
      <c r="W179" s="220"/>
      <c r="X179" s="4"/>
      <c r="Y179" s="4"/>
      <c r="Z179" s="4"/>
      <c r="AA179" s="4"/>
      <c r="AB179" s="4"/>
      <c r="AC179" s="4"/>
      <c r="AR179" s="4"/>
    </row>
    <row r="180" spans="1:44" ht="15" customHeight="1">
      <c r="A180" s="277"/>
      <c r="B180" s="289"/>
      <c r="C180" s="290"/>
      <c r="D180" s="288"/>
      <c r="E180" s="218"/>
      <c r="F180" s="219"/>
      <c r="G180" s="219"/>
      <c r="H180" s="219"/>
      <c r="I180" s="220"/>
      <c r="J180" s="218"/>
      <c r="K180" s="219"/>
      <c r="L180" s="219"/>
      <c r="M180" s="219"/>
      <c r="N180" s="220"/>
      <c r="O180" s="218"/>
      <c r="P180" s="220"/>
      <c r="Q180" s="218"/>
      <c r="R180" s="219"/>
      <c r="S180" s="247"/>
      <c r="T180" s="219"/>
      <c r="U180" s="219"/>
      <c r="V180" s="246"/>
      <c r="W180" s="220"/>
      <c r="X180" s="4"/>
      <c r="Y180" s="4"/>
      <c r="Z180" s="4"/>
      <c r="AA180" s="4"/>
      <c r="AB180" s="4"/>
      <c r="AC180" s="4"/>
      <c r="AR180" s="4"/>
    </row>
    <row r="181" spans="1:44" ht="15" customHeight="1">
      <c r="A181" s="277"/>
      <c r="B181" s="289"/>
      <c r="C181" s="290"/>
      <c r="D181" s="288"/>
      <c r="E181" s="218"/>
      <c r="F181" s="219"/>
      <c r="G181" s="219"/>
      <c r="H181" s="219"/>
      <c r="I181" s="220"/>
      <c r="J181" s="218"/>
      <c r="K181" s="219"/>
      <c r="L181" s="219"/>
      <c r="M181" s="219"/>
      <c r="N181" s="220"/>
      <c r="O181" s="218"/>
      <c r="P181" s="220"/>
      <c r="Q181" s="218"/>
      <c r="R181" s="219"/>
      <c r="S181" s="247"/>
      <c r="T181" s="219"/>
      <c r="U181" s="219"/>
      <c r="V181" s="246"/>
      <c r="W181" s="220"/>
      <c r="X181" s="4"/>
      <c r="Y181" s="4"/>
      <c r="Z181" s="4"/>
      <c r="AA181" s="4"/>
      <c r="AB181" s="4"/>
      <c r="AC181" s="4"/>
      <c r="AR181" s="4"/>
    </row>
    <row r="182" spans="1:44" ht="15" customHeight="1">
      <c r="A182" s="277"/>
      <c r="B182" s="289"/>
      <c r="C182" s="290"/>
      <c r="D182" s="288"/>
      <c r="E182" s="218"/>
      <c r="F182" s="219"/>
      <c r="G182" s="219"/>
      <c r="H182" s="219"/>
      <c r="I182" s="220"/>
      <c r="J182" s="218"/>
      <c r="K182" s="219"/>
      <c r="L182" s="219"/>
      <c r="M182" s="219"/>
      <c r="N182" s="220"/>
      <c r="O182" s="218"/>
      <c r="P182" s="220"/>
      <c r="Q182" s="218"/>
      <c r="R182" s="219"/>
      <c r="S182" s="247"/>
      <c r="T182" s="219"/>
      <c r="U182" s="219"/>
      <c r="V182" s="246"/>
      <c r="W182" s="220"/>
      <c r="X182" s="4"/>
      <c r="Y182" s="4"/>
      <c r="Z182" s="4"/>
      <c r="AA182" s="4"/>
      <c r="AB182" s="4"/>
      <c r="AC182" s="4"/>
      <c r="AR182" s="4"/>
    </row>
    <row r="183" spans="1:44" ht="15" customHeight="1">
      <c r="A183" s="277"/>
      <c r="B183" s="289"/>
      <c r="C183" s="290"/>
      <c r="D183" s="288"/>
      <c r="E183" s="218"/>
      <c r="F183" s="219"/>
      <c r="G183" s="219"/>
      <c r="H183" s="219"/>
      <c r="I183" s="220"/>
      <c r="J183" s="218"/>
      <c r="K183" s="219"/>
      <c r="L183" s="219"/>
      <c r="M183" s="219"/>
      <c r="N183" s="220"/>
      <c r="O183" s="218"/>
      <c r="P183" s="220"/>
      <c r="Q183" s="218"/>
      <c r="R183" s="219"/>
      <c r="S183" s="247"/>
      <c r="T183" s="219"/>
      <c r="U183" s="219"/>
      <c r="V183" s="246"/>
      <c r="W183" s="220"/>
      <c r="X183" s="4"/>
      <c r="Y183" s="4"/>
      <c r="Z183" s="4"/>
      <c r="AA183" s="4"/>
      <c r="AB183" s="4"/>
      <c r="AC183" s="4"/>
      <c r="AR183" s="4"/>
    </row>
    <row r="184" spans="1:44" ht="15" customHeight="1">
      <c r="A184" s="277"/>
      <c r="B184" s="289"/>
      <c r="C184" s="290"/>
      <c r="D184" s="288"/>
      <c r="E184" s="218"/>
      <c r="F184" s="219"/>
      <c r="G184" s="219"/>
      <c r="H184" s="219"/>
      <c r="I184" s="220"/>
      <c r="J184" s="218"/>
      <c r="K184" s="219"/>
      <c r="L184" s="219"/>
      <c r="M184" s="219"/>
      <c r="N184" s="220"/>
      <c r="O184" s="218"/>
      <c r="P184" s="220"/>
      <c r="Q184" s="218"/>
      <c r="R184" s="219"/>
      <c r="S184" s="247"/>
      <c r="T184" s="219"/>
      <c r="U184" s="219"/>
      <c r="V184" s="246"/>
      <c r="W184" s="220"/>
      <c r="X184" s="4"/>
      <c r="Y184" s="4"/>
      <c r="Z184" s="4"/>
      <c r="AA184" s="4"/>
      <c r="AB184" s="4"/>
      <c r="AC184" s="4"/>
      <c r="AR184" s="4"/>
    </row>
    <row r="185" spans="1:44" ht="15" customHeight="1">
      <c r="A185" s="292"/>
      <c r="B185" s="289"/>
      <c r="C185" s="290"/>
      <c r="D185" s="288"/>
      <c r="E185" s="218"/>
      <c r="F185" s="219"/>
      <c r="G185" s="219"/>
      <c r="H185" s="219"/>
      <c r="I185" s="220"/>
      <c r="J185" s="218"/>
      <c r="K185" s="219"/>
      <c r="L185" s="219"/>
      <c r="M185" s="219"/>
      <c r="N185" s="220"/>
      <c r="O185" s="218"/>
      <c r="P185" s="220"/>
      <c r="Q185" s="218"/>
      <c r="R185" s="219"/>
      <c r="S185" s="247"/>
      <c r="T185" s="219"/>
      <c r="U185" s="219"/>
      <c r="V185" s="246"/>
      <c r="W185" s="220"/>
      <c r="X185" s="4"/>
      <c r="Y185" s="4"/>
      <c r="Z185" s="4"/>
      <c r="AA185" s="4"/>
      <c r="AB185" s="4"/>
      <c r="AC185" s="4"/>
      <c r="AR185" s="4"/>
    </row>
    <row r="186" spans="1:44" ht="15" customHeight="1">
      <c r="A186" s="292"/>
      <c r="B186" s="289"/>
      <c r="C186" s="290"/>
      <c r="D186" s="288"/>
      <c r="E186" s="218"/>
      <c r="F186" s="219"/>
      <c r="G186" s="219"/>
      <c r="H186" s="219"/>
      <c r="I186" s="220"/>
      <c r="J186" s="218"/>
      <c r="K186" s="219"/>
      <c r="L186" s="219"/>
      <c r="M186" s="219"/>
      <c r="N186" s="220"/>
      <c r="O186" s="218"/>
      <c r="P186" s="220"/>
      <c r="Q186" s="218"/>
      <c r="R186" s="219"/>
      <c r="S186" s="247"/>
      <c r="T186" s="219"/>
      <c r="U186" s="219"/>
      <c r="V186" s="246"/>
      <c r="W186" s="220"/>
      <c r="X186" s="4"/>
      <c r="Y186" s="4"/>
      <c r="Z186" s="4"/>
      <c r="AA186" s="4"/>
      <c r="AB186" s="4"/>
      <c r="AC186" s="4"/>
      <c r="AR186" s="4"/>
    </row>
    <row r="187" spans="1:44" ht="15" customHeight="1">
      <c r="A187" s="292"/>
      <c r="B187" s="289"/>
      <c r="C187" s="290"/>
      <c r="D187" s="288"/>
      <c r="E187" s="218"/>
      <c r="F187" s="219"/>
      <c r="G187" s="219"/>
      <c r="H187" s="219"/>
      <c r="I187" s="220"/>
      <c r="J187" s="218"/>
      <c r="K187" s="219"/>
      <c r="L187" s="219"/>
      <c r="M187" s="219"/>
      <c r="N187" s="220"/>
      <c r="O187" s="218"/>
      <c r="P187" s="220"/>
      <c r="Q187" s="218"/>
      <c r="R187" s="219"/>
      <c r="S187" s="247"/>
      <c r="T187" s="219"/>
      <c r="U187" s="219"/>
      <c r="V187" s="246"/>
      <c r="W187" s="220"/>
      <c r="X187" s="4"/>
      <c r="Y187" s="4"/>
      <c r="Z187" s="4"/>
      <c r="AA187" s="4"/>
      <c r="AB187" s="4"/>
      <c r="AC187" s="4"/>
      <c r="AR187" s="4"/>
    </row>
    <row r="188" spans="1:44" ht="15" customHeight="1">
      <c r="A188" s="292"/>
      <c r="B188" s="289"/>
      <c r="C188" s="290"/>
      <c r="D188" s="288"/>
      <c r="E188" s="218"/>
      <c r="F188" s="219"/>
      <c r="G188" s="219"/>
      <c r="H188" s="219"/>
      <c r="I188" s="220"/>
      <c r="J188" s="218"/>
      <c r="K188" s="219"/>
      <c r="L188" s="219"/>
      <c r="M188" s="219"/>
      <c r="N188" s="220"/>
      <c r="O188" s="218"/>
      <c r="P188" s="220"/>
      <c r="Q188" s="218"/>
      <c r="R188" s="219"/>
      <c r="S188" s="247"/>
      <c r="T188" s="219"/>
      <c r="U188" s="219"/>
      <c r="V188" s="246"/>
      <c r="W188" s="220"/>
      <c r="X188" s="4"/>
      <c r="Y188" s="4"/>
      <c r="Z188" s="4"/>
      <c r="AA188" s="4"/>
      <c r="AB188" s="4"/>
      <c r="AC188" s="4"/>
      <c r="AR188" s="4"/>
    </row>
    <row r="189" spans="1:44" ht="15" customHeight="1">
      <c r="A189" s="292"/>
      <c r="B189" s="289"/>
      <c r="C189" s="290"/>
      <c r="D189" s="288"/>
      <c r="E189" s="218"/>
      <c r="F189" s="219"/>
      <c r="G189" s="219"/>
      <c r="H189" s="219"/>
      <c r="I189" s="220"/>
      <c r="J189" s="218"/>
      <c r="K189" s="219"/>
      <c r="L189" s="219"/>
      <c r="M189" s="219"/>
      <c r="N189" s="220"/>
      <c r="O189" s="218"/>
      <c r="P189" s="220"/>
      <c r="Q189" s="218"/>
      <c r="R189" s="219"/>
      <c r="S189" s="247"/>
      <c r="T189" s="219"/>
      <c r="U189" s="219"/>
      <c r="V189" s="246"/>
      <c r="W189" s="220"/>
      <c r="X189" s="4"/>
      <c r="Y189" s="4"/>
      <c r="Z189" s="4"/>
      <c r="AA189" s="4"/>
      <c r="AB189" s="4"/>
      <c r="AC189" s="4"/>
      <c r="AR189" s="4"/>
    </row>
    <row r="190" spans="1:44" ht="15" customHeight="1">
      <c r="A190" s="292"/>
      <c r="B190" s="289"/>
      <c r="C190" s="290"/>
      <c r="D190" s="288"/>
      <c r="E190" s="218"/>
      <c r="F190" s="219"/>
      <c r="G190" s="219"/>
      <c r="H190" s="219"/>
      <c r="I190" s="220"/>
      <c r="J190" s="218"/>
      <c r="K190" s="219"/>
      <c r="L190" s="219"/>
      <c r="M190" s="219"/>
      <c r="N190" s="220"/>
      <c r="O190" s="218"/>
      <c r="P190" s="220"/>
      <c r="Q190" s="218"/>
      <c r="R190" s="219"/>
      <c r="S190" s="247"/>
      <c r="T190" s="219"/>
      <c r="U190" s="219"/>
      <c r="V190" s="246"/>
      <c r="W190" s="220"/>
      <c r="X190" s="4"/>
      <c r="Y190" s="4"/>
      <c r="Z190" s="4"/>
      <c r="AA190" s="4"/>
      <c r="AB190" s="4"/>
      <c r="AC190" s="4"/>
      <c r="AR190" s="4"/>
    </row>
    <row r="191" spans="1:44" ht="14.25" customHeight="1" thickBot="1">
      <c r="A191" s="292"/>
      <c r="B191" s="293"/>
      <c r="C191" s="294"/>
      <c r="D191" s="295"/>
      <c r="E191" s="157"/>
      <c r="F191" s="221"/>
      <c r="G191" s="221"/>
      <c r="H191" s="221"/>
      <c r="I191" s="222"/>
      <c r="J191" s="157"/>
      <c r="K191" s="221"/>
      <c r="L191" s="221"/>
      <c r="M191" s="221"/>
      <c r="N191" s="222"/>
      <c r="O191" s="157"/>
      <c r="P191" s="222"/>
      <c r="Q191" s="157"/>
      <c r="R191" s="221"/>
      <c r="S191" s="239"/>
      <c r="T191" s="221"/>
      <c r="U191" s="221"/>
      <c r="V191" s="240"/>
      <c r="W191" s="222"/>
      <c r="X191" s="4"/>
      <c r="Y191" s="4"/>
      <c r="Z191" s="4"/>
      <c r="AA191" s="4"/>
      <c r="AB191" s="4"/>
      <c r="AC191" s="4"/>
      <c r="AR191" s="4"/>
    </row>
    <row r="192" spans="1:44">
      <c r="A192" s="96"/>
      <c r="B192" s="96"/>
      <c r="C192" s="96"/>
      <c r="D192" s="9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32" ht="19.5" customHeight="1">
      <c r="A193" s="96"/>
      <c r="B193" s="96"/>
      <c r="C193" s="96"/>
      <c r="D193" s="23" t="s">
        <v>74</v>
      </c>
      <c r="E193" s="40">
        <f t="shared" ref="E193:W193" si="7">SUM(E43:E191)</f>
        <v>0</v>
      </c>
      <c r="F193" s="40">
        <f t="shared" si="7"/>
        <v>0</v>
      </c>
      <c r="G193" s="40">
        <f t="shared" si="7"/>
        <v>0</v>
      </c>
      <c r="H193" s="40">
        <f t="shared" si="7"/>
        <v>0</v>
      </c>
      <c r="I193" s="40">
        <f t="shared" si="7"/>
        <v>0</v>
      </c>
      <c r="J193" s="40">
        <f t="shared" si="7"/>
        <v>65</v>
      </c>
      <c r="K193" s="40">
        <f t="shared" si="7"/>
        <v>670</v>
      </c>
      <c r="L193" s="40">
        <f t="shared" si="7"/>
        <v>482</v>
      </c>
      <c r="M193" s="40">
        <f t="shared" si="7"/>
        <v>66</v>
      </c>
      <c r="N193" s="40">
        <f t="shared" si="7"/>
        <v>112</v>
      </c>
      <c r="O193" s="40">
        <f t="shared" si="7"/>
        <v>225</v>
      </c>
      <c r="P193" s="40">
        <f t="shared" si="7"/>
        <v>445</v>
      </c>
      <c r="Q193" s="40">
        <f t="shared" si="7"/>
        <v>87</v>
      </c>
      <c r="R193" s="40">
        <f t="shared" si="7"/>
        <v>72</v>
      </c>
      <c r="S193" s="40">
        <f t="shared" si="7"/>
        <v>189</v>
      </c>
      <c r="T193" s="40">
        <f t="shared" si="7"/>
        <v>139</v>
      </c>
      <c r="U193" s="40">
        <f t="shared" si="7"/>
        <v>107</v>
      </c>
      <c r="V193" s="40">
        <f t="shared" si="7"/>
        <v>53</v>
      </c>
      <c r="W193" s="40">
        <f t="shared" si="7"/>
        <v>23</v>
      </c>
      <c r="X193" s="4"/>
      <c r="Y193" s="4"/>
    </row>
    <row r="194" spans="1:3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32" ht="29.25" customHeight="1">
      <c r="D195" s="725" t="s">
        <v>89</v>
      </c>
      <c r="E195" s="248" t="s">
        <v>92</v>
      </c>
      <c r="F195" s="248" t="s">
        <v>72</v>
      </c>
      <c r="G195" s="248" t="s">
        <v>93</v>
      </c>
      <c r="H195" s="248" t="s">
        <v>70</v>
      </c>
      <c r="I195" s="248" t="s">
        <v>71</v>
      </c>
      <c r="J195" s="249" t="s">
        <v>94</v>
      </c>
      <c r="K195" s="248" t="s">
        <v>95</v>
      </c>
      <c r="L195" s="250" t="s">
        <v>189</v>
      </c>
      <c r="M195" s="250" t="s">
        <v>190</v>
      </c>
      <c r="N195" s="250" t="s">
        <v>191</v>
      </c>
      <c r="O195" s="250" t="s">
        <v>192</v>
      </c>
      <c r="P195" s="250" t="s">
        <v>193</v>
      </c>
      <c r="Q195" s="251" t="s">
        <v>194</v>
      </c>
      <c r="R195" s="251" t="s">
        <v>195</v>
      </c>
      <c r="S195"/>
      <c r="T195" s="4"/>
      <c r="U195" s="4"/>
      <c r="V195" s="4"/>
      <c r="W195" s="4"/>
      <c r="X195" s="4"/>
      <c r="Y195" s="4"/>
    </row>
    <row r="196" spans="1:32" ht="22.5" customHeight="1">
      <c r="D196" s="726"/>
      <c r="E196" s="241">
        <f>SUM(E193+J193+E38+J38)</f>
        <v>65</v>
      </c>
      <c r="F196" s="241">
        <f>SUM(F193+K193+F38+K38+O38+S38+AG38)</f>
        <v>670</v>
      </c>
      <c r="G196" s="241">
        <f t="shared" ref="G196:I196" si="8">SUM(G193+L193+G38+L38+P38+T38+AH38)</f>
        <v>482</v>
      </c>
      <c r="H196" s="241">
        <f t="shared" si="8"/>
        <v>66</v>
      </c>
      <c r="I196" s="241">
        <f t="shared" si="8"/>
        <v>112</v>
      </c>
      <c r="J196" s="241">
        <f>SUM(O193+W38+AK38)</f>
        <v>225</v>
      </c>
      <c r="K196" s="241">
        <f t="shared" ref="K196:R196" si="9">SUM(P193+X38+AL38)</f>
        <v>445</v>
      </c>
      <c r="L196" s="241">
        <f t="shared" si="9"/>
        <v>87</v>
      </c>
      <c r="M196" s="241">
        <f t="shared" si="9"/>
        <v>72</v>
      </c>
      <c r="N196" s="241">
        <f t="shared" si="9"/>
        <v>189</v>
      </c>
      <c r="O196" s="241">
        <f t="shared" si="9"/>
        <v>139</v>
      </c>
      <c r="P196" s="241">
        <f t="shared" si="9"/>
        <v>107</v>
      </c>
      <c r="Q196" s="241">
        <f t="shared" si="9"/>
        <v>53</v>
      </c>
      <c r="R196" s="241">
        <f t="shared" si="9"/>
        <v>23</v>
      </c>
      <c r="S196"/>
      <c r="T196" s="4"/>
      <c r="U196" s="4"/>
      <c r="V196" s="4"/>
      <c r="W196" s="4"/>
      <c r="X196" s="4"/>
      <c r="Y196" s="4"/>
    </row>
    <row r="197" spans="1:3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3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32">
      <c r="A199" s="1" t="s">
        <v>97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3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32">
      <c r="A201" s="1" t="s">
        <v>98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32" ht="15.75">
      <c r="AF202" s="81"/>
    </row>
    <row r="208" spans="1:32" ht="15.75">
      <c r="AF208" s="81"/>
    </row>
    <row r="213" spans="32:32" ht="15.75">
      <c r="AF213" s="81"/>
    </row>
    <row r="220" spans="32:32" ht="15.75">
      <c r="AF220" s="81"/>
    </row>
    <row r="226" spans="32:32" ht="15.75">
      <c r="AF226" s="81"/>
    </row>
    <row r="279" spans="36:36">
      <c r="AJ279" s="4"/>
    </row>
    <row r="280" spans="36:36">
      <c r="AJ280" s="4"/>
    </row>
    <row r="281" spans="36:36">
      <c r="AJ281" s="4"/>
    </row>
    <row r="282" spans="36:36">
      <c r="AJ282" s="4"/>
    </row>
    <row r="283" spans="36:36">
      <c r="AJ283" s="4"/>
    </row>
    <row r="284" spans="36:36">
      <c r="AJ284" s="4"/>
    </row>
    <row r="285" spans="36:36">
      <c r="AJ285" s="4"/>
    </row>
    <row r="286" spans="36:36">
      <c r="AJ286" s="4"/>
    </row>
    <row r="287" spans="36:36">
      <c r="AJ287" s="4"/>
    </row>
    <row r="288" spans="36:36">
      <c r="AJ288" s="4"/>
    </row>
    <row r="289" spans="36:36">
      <c r="AJ289" s="4"/>
    </row>
    <row r="290" spans="36:36">
      <c r="AJ290" s="4"/>
    </row>
    <row r="291" spans="36:36">
      <c r="AJ291" s="4"/>
    </row>
    <row r="292" spans="36:36">
      <c r="AJ292" s="4"/>
    </row>
    <row r="293" spans="36:36">
      <c r="AJ293" s="4"/>
    </row>
    <row r="294" spans="36:36">
      <c r="AJ294" s="4"/>
    </row>
    <row r="295" spans="36:36">
      <c r="AJ295" s="4"/>
    </row>
  </sheetData>
  <sheetProtection algorithmName="SHA-512" hashValue="M43alT7d02R51lCUbFQiVZr7eaDLkb04bIjiv4H5fr4QSqKfKKYux5baTe6ktn6uFRzv0bz3D9FA0Oe9NxOweA==" saltValue="UHErg1GctZnMXjSPNoBcqA==" spinCount="100000" sheet="1" formatCells="0" formatRows="0" selectLockedCells="1"/>
  <mergeCells count="79">
    <mergeCell ref="AR11:AR21"/>
    <mergeCell ref="AS11:AS21"/>
    <mergeCell ref="AL24:AL28"/>
    <mergeCell ref="AM24:AM28"/>
    <mergeCell ref="AN24:AN28"/>
    <mergeCell ref="AO24:AO28"/>
    <mergeCell ref="AP24:AP28"/>
    <mergeCell ref="AQ24:AQ28"/>
    <mergeCell ref="AR24:AR28"/>
    <mergeCell ref="AS24:AS28"/>
    <mergeCell ref="AP11:AP21"/>
    <mergeCell ref="AQ11:AQ21"/>
    <mergeCell ref="AN11:AN21"/>
    <mergeCell ref="AO11:AO21"/>
    <mergeCell ref="AM11:AM21"/>
    <mergeCell ref="AR31:AR35"/>
    <mergeCell ref="AS31:AS35"/>
    <mergeCell ref="A36:D36"/>
    <mergeCell ref="B31:B35"/>
    <mergeCell ref="C31:C35"/>
    <mergeCell ref="AG31:AG35"/>
    <mergeCell ref="AH31:AH35"/>
    <mergeCell ref="AI31:AI35"/>
    <mergeCell ref="AJ31:AJ35"/>
    <mergeCell ref="AK31:AK35"/>
    <mergeCell ref="AL31:AL35"/>
    <mergeCell ref="AM31:AM35"/>
    <mergeCell ref="AN31:AN35"/>
    <mergeCell ref="AO31:AO35"/>
    <mergeCell ref="AP31:AP35"/>
    <mergeCell ref="AQ31:AQ35"/>
    <mergeCell ref="AJ11:AJ21"/>
    <mergeCell ref="AK11:AK21"/>
    <mergeCell ref="AL11:AL21"/>
    <mergeCell ref="D195:D196"/>
    <mergeCell ref="B40:B42"/>
    <mergeCell ref="C40:C42"/>
    <mergeCell ref="A29:D29"/>
    <mergeCell ref="A31:A35"/>
    <mergeCell ref="AH11:AH21"/>
    <mergeCell ref="A22:D22"/>
    <mergeCell ref="A24:A28"/>
    <mergeCell ref="B24:B28"/>
    <mergeCell ref="C24:C28"/>
    <mergeCell ref="AG24:AG28"/>
    <mergeCell ref="AH24:AH28"/>
    <mergeCell ref="AG11:AG21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Y8:AE8"/>
    <mergeCell ref="AM8:AS8"/>
    <mergeCell ref="AK8:AL8"/>
    <mergeCell ref="A40:A42"/>
    <mergeCell ref="J41:N41"/>
    <mergeCell ref="O41:P41"/>
    <mergeCell ref="D40:D42"/>
    <mergeCell ref="E41:I41"/>
    <mergeCell ref="E40:W40"/>
    <mergeCell ref="Q41:W41"/>
    <mergeCell ref="AI24:AI28"/>
    <mergeCell ref="AJ24:AJ28"/>
    <mergeCell ref="AK24:AK28"/>
    <mergeCell ref="A11:A21"/>
    <mergeCell ref="B11:B21"/>
    <mergeCell ref="C11:C21"/>
    <mergeCell ref="AI11:AI21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>
    <tabColor theme="3" tint="0.59999389629810485"/>
  </sheetPr>
  <dimension ref="A1:AT311"/>
  <sheetViews>
    <sheetView showGridLines="0" topLeftCell="D41" zoomScale="70" zoomScaleNormal="70" workbookViewId="0">
      <selection activeCell="O75" sqref="O43:O75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701" t="s">
        <v>44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111"/>
      <c r="AN1" s="111"/>
      <c r="AO1" s="111"/>
      <c r="AP1" s="111"/>
      <c r="AQ1" s="111"/>
      <c r="AR1" s="111"/>
      <c r="AS1" s="111"/>
    </row>
    <row r="2" spans="1:45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 ht="15.75">
      <c r="A3" s="701" t="s">
        <v>184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5.75" thickBot="1">
      <c r="A10" s="96"/>
      <c r="C10" s="96"/>
      <c r="D10" s="9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customFormat="1">
      <c r="A11" s="776" t="s">
        <v>55</v>
      </c>
      <c r="B11" s="777" t="s">
        <v>216</v>
      </c>
      <c r="C11" s="778" t="s">
        <v>414</v>
      </c>
      <c r="D11" s="212" t="s">
        <v>217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5"/>
      <c r="AG11" s="774"/>
      <c r="AH11" s="774"/>
      <c r="AI11" s="774"/>
      <c r="AJ11" s="774"/>
      <c r="AK11" s="774"/>
      <c r="AL11" s="774"/>
      <c r="AM11" s="774"/>
      <c r="AN11" s="774"/>
      <c r="AO11" s="774"/>
      <c r="AP11" s="774"/>
      <c r="AQ11" s="774"/>
      <c r="AR11" s="774"/>
      <c r="AS11" s="774"/>
    </row>
    <row r="12" spans="1:45" customFormat="1">
      <c r="A12" s="754"/>
      <c r="B12" s="767"/>
      <c r="C12" s="768"/>
      <c r="D12" s="213" t="s">
        <v>218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5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>
      <c r="A13" s="754"/>
      <c r="B13" s="767"/>
      <c r="C13" s="768"/>
      <c r="D13" s="213" t="s">
        <v>219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5"/>
      <c r="AG13" s="744"/>
      <c r="AH13" s="744"/>
      <c r="AI13" s="744"/>
      <c r="AJ13" s="744"/>
      <c r="AK13" s="744"/>
      <c r="AL13" s="744"/>
      <c r="AM13" s="744"/>
      <c r="AN13" s="744"/>
      <c r="AO13" s="744"/>
      <c r="AP13" s="744"/>
      <c r="AQ13" s="744"/>
      <c r="AR13" s="744"/>
      <c r="AS13" s="744"/>
    </row>
    <row r="14" spans="1:45" customFormat="1">
      <c r="A14" s="754"/>
      <c r="B14" s="767"/>
      <c r="C14" s="768"/>
      <c r="D14" s="213" t="s">
        <v>220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5"/>
      <c r="AG14" s="744"/>
      <c r="AH14" s="744"/>
      <c r="AI14" s="744"/>
      <c r="AJ14" s="744"/>
      <c r="AK14" s="744"/>
      <c r="AL14" s="744"/>
      <c r="AM14" s="744"/>
      <c r="AN14" s="744"/>
      <c r="AO14" s="744"/>
      <c r="AP14" s="744"/>
      <c r="AQ14" s="744"/>
      <c r="AR14" s="744"/>
      <c r="AS14" s="744"/>
    </row>
    <row r="15" spans="1:45" customFormat="1">
      <c r="A15" s="754"/>
      <c r="B15" s="767"/>
      <c r="C15" s="768"/>
      <c r="D15" s="213" t="s">
        <v>221</v>
      </c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5"/>
      <c r="AG15" s="744"/>
      <c r="AH15" s="744"/>
      <c r="AI15" s="744"/>
      <c r="AJ15" s="744"/>
      <c r="AK15" s="744"/>
      <c r="AL15" s="744"/>
      <c r="AM15" s="744"/>
      <c r="AN15" s="744"/>
      <c r="AO15" s="744"/>
      <c r="AP15" s="744"/>
      <c r="AQ15" s="744"/>
      <c r="AR15" s="744"/>
      <c r="AS15" s="744"/>
    </row>
    <row r="16" spans="1:45" customFormat="1">
      <c r="A16" s="754"/>
      <c r="B16" s="767"/>
      <c r="C16" s="768"/>
      <c r="D16" s="213" t="s">
        <v>222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5"/>
      <c r="AG16" s="744"/>
      <c r="AH16" s="744"/>
      <c r="AI16" s="744"/>
      <c r="AJ16" s="744"/>
      <c r="AK16" s="744"/>
      <c r="AL16" s="744"/>
      <c r="AM16" s="744"/>
      <c r="AN16" s="744"/>
      <c r="AO16" s="744"/>
      <c r="AP16" s="744"/>
      <c r="AQ16" s="744"/>
      <c r="AR16" s="744"/>
      <c r="AS16" s="744"/>
    </row>
    <row r="17" spans="1:45" customFormat="1">
      <c r="A17" s="754"/>
      <c r="B17" s="767"/>
      <c r="C17" s="768"/>
      <c r="D17" s="213" t="s">
        <v>223</v>
      </c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5"/>
      <c r="AG17" s="744"/>
      <c r="AH17" s="744"/>
      <c r="AI17" s="744"/>
      <c r="AJ17" s="744"/>
      <c r="AK17" s="744"/>
      <c r="AL17" s="744"/>
      <c r="AM17" s="744"/>
      <c r="AN17" s="744"/>
      <c r="AO17" s="744"/>
      <c r="AP17" s="744"/>
      <c r="AQ17" s="744"/>
      <c r="AR17" s="744"/>
      <c r="AS17" s="744"/>
    </row>
    <row r="18" spans="1:45" customFormat="1">
      <c r="A18" s="754"/>
      <c r="B18" s="767"/>
      <c r="C18" s="768"/>
      <c r="D18" s="213" t="s">
        <v>224</v>
      </c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5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>
      <c r="A19" s="754"/>
      <c r="B19" s="767"/>
      <c r="C19" s="768"/>
      <c r="D19" s="213" t="s">
        <v>225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5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  <c r="AR19" s="744"/>
      <c r="AS19" s="744"/>
    </row>
    <row r="20" spans="1:45" customFormat="1">
      <c r="A20" s="754"/>
      <c r="B20" s="767"/>
      <c r="C20" s="768"/>
      <c r="D20" s="213" t="s">
        <v>226</v>
      </c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5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  <c r="AR20" s="744"/>
      <c r="AS20" s="744"/>
    </row>
    <row r="21" spans="1:45" customFormat="1" ht="15.75" thickBot="1">
      <c r="A21" s="755"/>
      <c r="B21" s="752"/>
      <c r="C21" s="748"/>
      <c r="D21" s="214" t="s">
        <v>227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5"/>
      <c r="AG21" s="745"/>
      <c r="AH21" s="745"/>
      <c r="AI21" s="745"/>
      <c r="AJ21" s="745"/>
      <c r="AK21" s="745"/>
      <c r="AL21" s="745"/>
      <c r="AM21" s="745"/>
      <c r="AN21" s="745"/>
      <c r="AO21" s="745"/>
      <c r="AP21" s="745"/>
      <c r="AQ21" s="745"/>
      <c r="AR21" s="745"/>
      <c r="AS21" s="745"/>
    </row>
    <row r="22" spans="1:45">
      <c r="A22" s="775"/>
      <c r="B22" s="775"/>
      <c r="C22" s="775"/>
      <c r="D22" s="77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82">
        <f>AG11</f>
        <v>0</v>
      </c>
      <c r="AH22" s="82">
        <f t="shared" ref="AH22:AS22" si="1">AH11</f>
        <v>0</v>
      </c>
      <c r="AI22" s="82">
        <f t="shared" si="1"/>
        <v>0</v>
      </c>
      <c r="AJ22" s="82">
        <f t="shared" si="1"/>
        <v>0</v>
      </c>
      <c r="AK22" s="82">
        <f t="shared" si="1"/>
        <v>0</v>
      </c>
      <c r="AL22" s="82">
        <f t="shared" si="1"/>
        <v>0</v>
      </c>
      <c r="AM22" s="82">
        <f t="shared" si="1"/>
        <v>0</v>
      </c>
      <c r="AN22" s="82">
        <f t="shared" si="1"/>
        <v>0</v>
      </c>
      <c r="AO22" s="82">
        <f t="shared" si="1"/>
        <v>0</v>
      </c>
      <c r="AP22" s="82">
        <f t="shared" si="1"/>
        <v>0</v>
      </c>
      <c r="AQ22" s="82">
        <f t="shared" si="1"/>
        <v>0</v>
      </c>
      <c r="AR22" s="82">
        <f t="shared" si="1"/>
        <v>0</v>
      </c>
      <c r="AS22" s="82">
        <f t="shared" si="1"/>
        <v>0</v>
      </c>
    </row>
    <row r="23" spans="1:45" ht="15.75" thickBot="1">
      <c r="A23" s="96"/>
      <c r="B23" s="96"/>
      <c r="C23" s="96"/>
      <c r="D23" s="9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76" t="s">
        <v>228</v>
      </c>
      <c r="B24" s="777" t="s">
        <v>415</v>
      </c>
      <c r="C24" s="778" t="s">
        <v>416</v>
      </c>
      <c r="D24" s="212" t="s">
        <v>417</v>
      </c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5"/>
      <c r="AG24" s="774"/>
      <c r="AH24" s="774"/>
      <c r="AI24" s="774"/>
      <c r="AJ24" s="774"/>
      <c r="AK24" s="774"/>
      <c r="AL24" s="774"/>
      <c r="AM24" s="774"/>
      <c r="AN24" s="774"/>
      <c r="AO24" s="774"/>
      <c r="AP24" s="774"/>
      <c r="AQ24" s="774"/>
      <c r="AR24" s="774"/>
      <c r="AS24" s="774"/>
    </row>
    <row r="25" spans="1:45" customFormat="1">
      <c r="A25" s="754"/>
      <c r="B25" s="767"/>
      <c r="C25" s="768"/>
      <c r="D25" s="213" t="s">
        <v>418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5"/>
      <c r="AG25" s="744"/>
      <c r="AH25" s="744"/>
      <c r="AI25" s="744"/>
      <c r="AJ25" s="744"/>
      <c r="AK25" s="744"/>
      <c r="AL25" s="744"/>
      <c r="AM25" s="744"/>
      <c r="AN25" s="744"/>
      <c r="AO25" s="744"/>
      <c r="AP25" s="744"/>
      <c r="AQ25" s="744"/>
      <c r="AR25" s="744"/>
      <c r="AS25" s="744"/>
    </row>
    <row r="26" spans="1:45" customFormat="1">
      <c r="A26" s="754"/>
      <c r="B26" s="767"/>
      <c r="C26" s="768"/>
      <c r="D26" s="213" t="s">
        <v>419</v>
      </c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5"/>
      <c r="AG26" s="744"/>
      <c r="AH26" s="744"/>
      <c r="AI26" s="744"/>
      <c r="AJ26" s="744"/>
      <c r="AK26" s="744"/>
      <c r="AL26" s="744"/>
      <c r="AM26" s="744"/>
      <c r="AN26" s="744"/>
      <c r="AO26" s="744"/>
      <c r="AP26" s="744"/>
      <c r="AQ26" s="744"/>
      <c r="AR26" s="744"/>
      <c r="AS26" s="744"/>
    </row>
    <row r="27" spans="1:45" customFormat="1">
      <c r="A27" s="754"/>
      <c r="B27" s="767"/>
      <c r="C27" s="768"/>
      <c r="D27" s="213" t="s">
        <v>420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5"/>
      <c r="AG27" s="744"/>
      <c r="AH27" s="744"/>
      <c r="AI27" s="744"/>
      <c r="AJ27" s="744"/>
      <c r="AK27" s="744"/>
      <c r="AL27" s="744"/>
      <c r="AM27" s="744"/>
      <c r="AN27" s="744"/>
      <c r="AO27" s="744"/>
      <c r="AP27" s="744"/>
      <c r="AQ27" s="744"/>
      <c r="AR27" s="744"/>
      <c r="AS27" s="744"/>
    </row>
    <row r="28" spans="1:45" customFormat="1" ht="15.75" thickBot="1">
      <c r="A28" s="755"/>
      <c r="B28" s="752"/>
      <c r="C28" s="748"/>
      <c r="D28" s="214" t="s">
        <v>421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5"/>
      <c r="AG28" s="745"/>
      <c r="AH28" s="745"/>
      <c r="AI28" s="745"/>
      <c r="AJ28" s="745"/>
      <c r="AK28" s="745"/>
      <c r="AL28" s="745"/>
      <c r="AM28" s="745"/>
      <c r="AN28" s="745"/>
      <c r="AO28" s="745"/>
      <c r="AP28" s="745"/>
      <c r="AQ28" s="745"/>
      <c r="AR28" s="745"/>
      <c r="AS28" s="745"/>
    </row>
    <row r="29" spans="1:45">
      <c r="A29" s="775"/>
      <c r="B29" s="775"/>
      <c r="C29" s="775"/>
      <c r="D29" s="775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82">
        <f>AG24</f>
        <v>0</v>
      </c>
      <c r="AH29" s="82">
        <f t="shared" ref="AH29:AS29" si="3">AH24</f>
        <v>0</v>
      </c>
      <c r="AI29" s="82">
        <f t="shared" si="3"/>
        <v>0</v>
      </c>
      <c r="AJ29" s="82">
        <f t="shared" si="3"/>
        <v>0</v>
      </c>
      <c r="AK29" s="82">
        <f t="shared" si="3"/>
        <v>0</v>
      </c>
      <c r="AL29" s="82">
        <f t="shared" si="3"/>
        <v>0</v>
      </c>
      <c r="AM29" s="82">
        <f t="shared" si="3"/>
        <v>0</v>
      </c>
      <c r="AN29" s="82">
        <f t="shared" si="3"/>
        <v>0</v>
      </c>
      <c r="AO29" s="82">
        <f t="shared" si="3"/>
        <v>0</v>
      </c>
      <c r="AP29" s="82">
        <f t="shared" si="3"/>
        <v>0</v>
      </c>
      <c r="AQ29" s="82">
        <f t="shared" si="3"/>
        <v>0</v>
      </c>
      <c r="AR29" s="82">
        <f t="shared" si="3"/>
        <v>0</v>
      </c>
      <c r="AS29" s="82">
        <f t="shared" si="3"/>
        <v>0</v>
      </c>
    </row>
    <row r="30" spans="1:45" ht="19.5" thickBot="1">
      <c r="A30" s="158"/>
      <c r="B30" s="158"/>
      <c r="C30" s="158"/>
      <c r="D30" s="15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76" t="s">
        <v>51</v>
      </c>
      <c r="B31" s="777" t="s">
        <v>212</v>
      </c>
      <c r="C31" s="778" t="s">
        <v>422</v>
      </c>
      <c r="D31" s="212" t="s">
        <v>213</v>
      </c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5"/>
      <c r="AG31" s="774"/>
      <c r="AH31" s="774"/>
      <c r="AI31" s="774"/>
      <c r="AJ31" s="774"/>
      <c r="AK31" s="774"/>
      <c r="AL31" s="774"/>
      <c r="AM31" s="774"/>
      <c r="AN31" s="774"/>
      <c r="AO31" s="774"/>
      <c r="AP31" s="774"/>
      <c r="AQ31" s="774"/>
      <c r="AR31" s="774"/>
      <c r="AS31" s="774"/>
    </row>
    <row r="32" spans="1:45" customFormat="1">
      <c r="A32" s="754"/>
      <c r="B32" s="767"/>
      <c r="C32" s="768"/>
      <c r="D32" s="213" t="s">
        <v>214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5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6" customFormat="1">
      <c r="A33" s="754"/>
      <c r="B33" s="767"/>
      <c r="C33" s="768"/>
      <c r="D33" s="213" t="s">
        <v>215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5"/>
      <c r="AG33" s="744"/>
      <c r="AH33" s="744"/>
      <c r="AI33" s="744"/>
      <c r="AJ33" s="744"/>
      <c r="AK33" s="744"/>
      <c r="AL33" s="744"/>
      <c r="AM33" s="744"/>
      <c r="AN33" s="744"/>
      <c r="AO33" s="744"/>
      <c r="AP33" s="744"/>
      <c r="AQ33" s="744"/>
      <c r="AR33" s="744"/>
      <c r="AS33" s="744"/>
    </row>
    <row r="34" spans="1:46" customFormat="1">
      <c r="A34" s="754"/>
      <c r="B34" s="767"/>
      <c r="C34" s="768"/>
      <c r="D34" s="213" t="s">
        <v>229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5"/>
      <c r="AG34" s="744"/>
      <c r="AH34" s="744"/>
      <c r="AI34" s="744"/>
      <c r="AJ34" s="744"/>
      <c r="AK34" s="744"/>
      <c r="AL34" s="744"/>
      <c r="AM34" s="744"/>
      <c r="AN34" s="744"/>
      <c r="AO34" s="744"/>
      <c r="AP34" s="744"/>
      <c r="AQ34" s="744"/>
      <c r="AR34" s="744"/>
      <c r="AS34" s="744"/>
    </row>
    <row r="35" spans="1:46" customFormat="1" ht="15.75" thickBot="1">
      <c r="A35" s="755"/>
      <c r="B35" s="752"/>
      <c r="C35" s="748"/>
      <c r="D35" s="214" t="s">
        <v>230</v>
      </c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5"/>
      <c r="AG35" s="745"/>
      <c r="AH35" s="745"/>
      <c r="AI35" s="745"/>
      <c r="AJ35" s="745"/>
      <c r="AK35" s="745"/>
      <c r="AL35" s="745"/>
      <c r="AM35" s="745"/>
      <c r="AN35" s="745"/>
      <c r="AO35" s="745"/>
      <c r="AP35" s="745"/>
      <c r="AQ35" s="745"/>
      <c r="AR35" s="745"/>
      <c r="AS35" s="745"/>
    </row>
    <row r="36" spans="1:46">
      <c r="A36" s="775"/>
      <c r="B36" s="775"/>
      <c r="C36" s="775"/>
      <c r="D36" s="775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82">
        <f>AG31</f>
        <v>0</v>
      </c>
      <c r="AH36" s="82">
        <f t="shared" ref="AH36:AS36" si="5">AH31</f>
        <v>0</v>
      </c>
      <c r="AI36" s="82">
        <f t="shared" si="5"/>
        <v>0</v>
      </c>
      <c r="AJ36" s="82">
        <f t="shared" si="5"/>
        <v>0</v>
      </c>
      <c r="AK36" s="82">
        <f t="shared" si="5"/>
        <v>0</v>
      </c>
      <c r="AL36" s="82">
        <f t="shared" si="5"/>
        <v>0</v>
      </c>
      <c r="AM36" s="82">
        <f t="shared" si="5"/>
        <v>0</v>
      </c>
      <c r="AN36" s="82">
        <f t="shared" si="5"/>
        <v>0</v>
      </c>
      <c r="AO36" s="82">
        <f t="shared" si="5"/>
        <v>0</v>
      </c>
      <c r="AP36" s="82">
        <f t="shared" si="5"/>
        <v>0</v>
      </c>
      <c r="AQ36" s="82">
        <f t="shared" si="5"/>
        <v>0</v>
      </c>
      <c r="AR36" s="82">
        <f t="shared" si="5"/>
        <v>0</v>
      </c>
      <c r="AS36" s="82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82">
        <f t="shared" si="6"/>
        <v>0</v>
      </c>
      <c r="AH38" s="82">
        <f t="shared" si="6"/>
        <v>0</v>
      </c>
      <c r="AI38" s="82">
        <f t="shared" si="6"/>
        <v>0</v>
      </c>
      <c r="AJ38" s="82">
        <f t="shared" si="6"/>
        <v>0</v>
      </c>
      <c r="AK38" s="82">
        <f t="shared" si="6"/>
        <v>0</v>
      </c>
      <c r="AL38" s="82">
        <f t="shared" si="6"/>
        <v>0</v>
      </c>
      <c r="AM38" s="82">
        <f t="shared" si="6"/>
        <v>0</v>
      </c>
      <c r="AN38" s="82">
        <f t="shared" si="6"/>
        <v>0</v>
      </c>
      <c r="AO38" s="82">
        <f t="shared" si="6"/>
        <v>0</v>
      </c>
      <c r="AP38" s="82">
        <f t="shared" si="6"/>
        <v>0</v>
      </c>
      <c r="AQ38" s="82">
        <f t="shared" si="6"/>
        <v>0</v>
      </c>
      <c r="AR38" s="82">
        <f t="shared" si="6"/>
        <v>0</v>
      </c>
      <c r="AS38" s="82">
        <f t="shared" si="6"/>
        <v>0</v>
      </c>
    </row>
    <row r="39" spans="1:46" ht="15.75" thickBot="1"/>
    <row r="40" spans="1:46" ht="21.75" customHeight="1" thickBot="1">
      <c r="A40" s="727"/>
      <c r="B40" s="739" t="s">
        <v>45</v>
      </c>
      <c r="C40" s="728" t="s">
        <v>66</v>
      </c>
      <c r="D40" s="728" t="s">
        <v>67</v>
      </c>
      <c r="E40" s="731" t="s">
        <v>88</v>
      </c>
      <c r="F40" s="732"/>
      <c r="G40" s="732"/>
      <c r="H40" s="732"/>
      <c r="I40" s="732"/>
      <c r="J40" s="732"/>
      <c r="K40" s="732"/>
      <c r="L40" s="732"/>
      <c r="M40" s="732"/>
      <c r="N40" s="732"/>
      <c r="O40" s="732"/>
      <c r="P40" s="732"/>
      <c r="Q40" s="718"/>
      <c r="R40" s="718"/>
      <c r="S40" s="718"/>
      <c r="T40" s="718"/>
      <c r="U40" s="733"/>
      <c r="V40" s="733"/>
      <c r="W40" s="734"/>
      <c r="AJ40" s="4"/>
    </row>
    <row r="41" spans="1:46" ht="21.75" customHeight="1" thickBot="1">
      <c r="A41" s="727"/>
      <c r="B41" s="740"/>
      <c r="C41" s="741"/>
      <c r="D41" s="729"/>
      <c r="E41" s="735" t="s">
        <v>0</v>
      </c>
      <c r="F41" s="735"/>
      <c r="G41" s="735"/>
      <c r="H41" s="735"/>
      <c r="I41" s="735"/>
      <c r="J41" s="735" t="s">
        <v>1</v>
      </c>
      <c r="K41" s="735"/>
      <c r="L41" s="735"/>
      <c r="M41" s="735"/>
      <c r="N41" s="735"/>
      <c r="O41" s="736" t="s">
        <v>43</v>
      </c>
      <c r="P41" s="737"/>
      <c r="Q41" s="738" t="s">
        <v>186</v>
      </c>
      <c r="R41" s="718"/>
      <c r="S41" s="718"/>
      <c r="T41" s="718"/>
      <c r="U41" s="733"/>
      <c r="V41" s="733"/>
      <c r="W41" s="734"/>
      <c r="AJ41" s="4"/>
    </row>
    <row r="42" spans="1:46" ht="30" customHeight="1" thickBot="1">
      <c r="A42" s="727"/>
      <c r="B42" s="740"/>
      <c r="C42" s="742"/>
      <c r="D42" s="730"/>
      <c r="E42" s="227" t="s">
        <v>92</v>
      </c>
      <c r="F42" s="227" t="s">
        <v>72</v>
      </c>
      <c r="G42" s="228" t="s">
        <v>93</v>
      </c>
      <c r="H42" s="228" t="s">
        <v>70</v>
      </c>
      <c r="I42" s="228" t="s">
        <v>71</v>
      </c>
      <c r="J42" s="228" t="s">
        <v>92</v>
      </c>
      <c r="K42" s="227" t="s">
        <v>72</v>
      </c>
      <c r="L42" s="228" t="s">
        <v>93</v>
      </c>
      <c r="M42" s="228" t="s">
        <v>70</v>
      </c>
      <c r="N42" s="228" t="s">
        <v>71</v>
      </c>
      <c r="O42" s="228" t="s">
        <v>94</v>
      </c>
      <c r="P42" s="228" t="s">
        <v>95</v>
      </c>
      <c r="Q42" s="229" t="s">
        <v>189</v>
      </c>
      <c r="R42" s="229" t="s">
        <v>190</v>
      </c>
      <c r="S42" s="229" t="s">
        <v>191</v>
      </c>
      <c r="T42" s="229" t="s">
        <v>192</v>
      </c>
      <c r="U42" s="229" t="s">
        <v>193</v>
      </c>
      <c r="V42" s="230" t="s">
        <v>194</v>
      </c>
      <c r="W42" s="229" t="s">
        <v>195</v>
      </c>
      <c r="X42" s="4"/>
      <c r="Y42" s="4"/>
      <c r="AN42" s="4"/>
    </row>
    <row r="43" spans="1:46" ht="15" customHeight="1">
      <c r="A43" s="277"/>
      <c r="B43" s="278" t="s">
        <v>587</v>
      </c>
      <c r="C43" s="279" t="s">
        <v>526</v>
      </c>
      <c r="D43" s="280">
        <v>36</v>
      </c>
      <c r="E43" s="244"/>
      <c r="F43" s="242"/>
      <c r="G43" s="242"/>
      <c r="H43" s="242"/>
      <c r="I43" s="281"/>
      <c r="J43" s="244">
        <v>2</v>
      </c>
      <c r="K43" s="242">
        <v>20</v>
      </c>
      <c r="L43" s="242">
        <v>17</v>
      </c>
      <c r="M43" s="242">
        <v>3</v>
      </c>
      <c r="N43" s="281">
        <v>0</v>
      </c>
      <c r="O43" s="244">
        <v>0</v>
      </c>
      <c r="P43" s="281">
        <v>20</v>
      </c>
      <c r="Q43" s="215">
        <v>1</v>
      </c>
      <c r="R43" s="216">
        <v>1</v>
      </c>
      <c r="S43" s="282">
        <v>3</v>
      </c>
      <c r="T43" s="216">
        <v>4</v>
      </c>
      <c r="U43" s="216">
        <v>2</v>
      </c>
      <c r="V43" s="283">
        <v>5</v>
      </c>
      <c r="W43" s="217">
        <v>4</v>
      </c>
      <c r="X43" s="4"/>
      <c r="Y43" s="4"/>
      <c r="Z43" s="4"/>
      <c r="AA43" s="4"/>
      <c r="AT43" s="4"/>
    </row>
    <row r="44" spans="1:46" ht="15" customHeight="1">
      <c r="A44" s="277"/>
      <c r="B44" s="375" t="s">
        <v>587</v>
      </c>
      <c r="C44" s="285" t="s">
        <v>588</v>
      </c>
      <c r="D44" s="376">
        <v>48</v>
      </c>
      <c r="E44" s="377"/>
      <c r="F44" s="243"/>
      <c r="G44" s="243"/>
      <c r="H44" s="243"/>
      <c r="I44" s="378"/>
      <c r="J44" s="377">
        <v>2</v>
      </c>
      <c r="K44" s="243">
        <v>20</v>
      </c>
      <c r="L44" s="243">
        <v>15</v>
      </c>
      <c r="M44" s="243">
        <v>5</v>
      </c>
      <c r="N44" s="378">
        <v>0</v>
      </c>
      <c r="O44" s="377">
        <v>0</v>
      </c>
      <c r="P44" s="378">
        <v>20</v>
      </c>
      <c r="Q44" s="379">
        <v>1</v>
      </c>
      <c r="R44" s="219">
        <v>1</v>
      </c>
      <c r="S44" s="247">
        <v>3</v>
      </c>
      <c r="T44" s="219">
        <v>4</v>
      </c>
      <c r="U44" s="219">
        <v>2</v>
      </c>
      <c r="V44" s="246">
        <v>5</v>
      </c>
      <c r="W44" s="380">
        <v>4</v>
      </c>
      <c r="X44" s="4"/>
      <c r="Y44" s="4"/>
      <c r="Z44" s="4"/>
      <c r="AA44" s="4"/>
      <c r="AT44" s="4"/>
    </row>
    <row r="45" spans="1:46" ht="15" customHeight="1">
      <c r="A45" s="277"/>
      <c r="B45" s="375" t="s">
        <v>587</v>
      </c>
      <c r="C45" s="285" t="s">
        <v>589</v>
      </c>
      <c r="D45" s="376">
        <v>48</v>
      </c>
      <c r="E45" s="377"/>
      <c r="F45" s="243"/>
      <c r="G45" s="243"/>
      <c r="H45" s="243"/>
      <c r="I45" s="378"/>
      <c r="J45" s="377">
        <v>2</v>
      </c>
      <c r="K45" s="243">
        <v>20</v>
      </c>
      <c r="L45" s="243">
        <v>16</v>
      </c>
      <c r="M45" s="243">
        <v>4</v>
      </c>
      <c r="N45" s="378">
        <v>0</v>
      </c>
      <c r="O45" s="377">
        <v>0</v>
      </c>
      <c r="P45" s="378">
        <v>20</v>
      </c>
      <c r="Q45" s="379">
        <v>1</v>
      </c>
      <c r="R45" s="219">
        <v>1</v>
      </c>
      <c r="S45" s="247">
        <v>3</v>
      </c>
      <c r="T45" s="219">
        <v>4</v>
      </c>
      <c r="U45" s="219">
        <v>2</v>
      </c>
      <c r="V45" s="246">
        <v>5</v>
      </c>
      <c r="W45" s="380">
        <v>4</v>
      </c>
      <c r="X45" s="4"/>
      <c r="Y45" s="4"/>
      <c r="Z45" s="4"/>
      <c r="AA45" s="4"/>
      <c r="AT45" s="4"/>
    </row>
    <row r="46" spans="1:46" ht="15" customHeight="1">
      <c r="A46" s="277"/>
      <c r="B46" s="375" t="s">
        <v>535</v>
      </c>
      <c r="C46" s="285" t="s">
        <v>590</v>
      </c>
      <c r="D46" s="376">
        <v>66</v>
      </c>
      <c r="E46" s="377"/>
      <c r="F46" s="243"/>
      <c r="G46" s="243"/>
      <c r="H46" s="243"/>
      <c r="I46" s="378"/>
      <c r="J46" s="377">
        <v>3</v>
      </c>
      <c r="K46" s="243">
        <v>32</v>
      </c>
      <c r="L46" s="243">
        <v>32</v>
      </c>
      <c r="M46" s="243">
        <v>0</v>
      </c>
      <c r="N46" s="378">
        <v>0</v>
      </c>
      <c r="O46" s="377">
        <v>15</v>
      </c>
      <c r="P46" s="378">
        <v>17</v>
      </c>
      <c r="Q46" s="379">
        <v>18</v>
      </c>
      <c r="R46" s="219">
        <v>3</v>
      </c>
      <c r="S46" s="247">
        <v>6</v>
      </c>
      <c r="T46" s="219">
        <v>2</v>
      </c>
      <c r="U46" s="219">
        <v>0</v>
      </c>
      <c r="V46" s="246">
        <v>0</v>
      </c>
      <c r="W46" s="380">
        <v>3</v>
      </c>
      <c r="X46" s="4"/>
      <c r="Y46" s="4"/>
      <c r="Z46" s="4"/>
      <c r="AA46" s="4"/>
      <c r="AT46" s="4"/>
    </row>
    <row r="47" spans="1:46" ht="15" customHeight="1">
      <c r="A47" s="277"/>
      <c r="B47" s="375" t="s">
        <v>535</v>
      </c>
      <c r="C47" s="285" t="s">
        <v>591</v>
      </c>
      <c r="D47" s="376">
        <v>68</v>
      </c>
      <c r="E47" s="377"/>
      <c r="F47" s="243"/>
      <c r="G47" s="243"/>
      <c r="H47" s="243"/>
      <c r="I47" s="378"/>
      <c r="J47" s="377">
        <v>3</v>
      </c>
      <c r="K47" s="243">
        <v>30</v>
      </c>
      <c r="L47" s="243">
        <v>30</v>
      </c>
      <c r="M47" s="243">
        <v>0</v>
      </c>
      <c r="N47" s="378">
        <v>0</v>
      </c>
      <c r="O47" s="377">
        <v>19</v>
      </c>
      <c r="P47" s="378">
        <v>11</v>
      </c>
      <c r="Q47" s="379">
        <v>24</v>
      </c>
      <c r="R47" s="219">
        <v>3</v>
      </c>
      <c r="S47" s="247">
        <v>3</v>
      </c>
      <c r="T47" s="219">
        <v>0</v>
      </c>
      <c r="U47" s="219">
        <v>0</v>
      </c>
      <c r="V47" s="246">
        <v>0</v>
      </c>
      <c r="W47" s="380">
        <v>0</v>
      </c>
      <c r="X47" s="4"/>
      <c r="Y47" s="4"/>
      <c r="Z47" s="4"/>
      <c r="AA47" s="4"/>
      <c r="AT47" s="4"/>
    </row>
    <row r="48" spans="1:46" ht="15" customHeight="1">
      <c r="A48" s="277"/>
      <c r="B48" s="375" t="s">
        <v>535</v>
      </c>
      <c r="C48" s="285" t="s">
        <v>592</v>
      </c>
      <c r="D48" s="376">
        <v>66</v>
      </c>
      <c r="E48" s="377"/>
      <c r="F48" s="243"/>
      <c r="G48" s="243"/>
      <c r="H48" s="243"/>
      <c r="I48" s="378"/>
      <c r="J48" s="377">
        <v>3</v>
      </c>
      <c r="K48" s="243">
        <v>32</v>
      </c>
      <c r="L48" s="243">
        <v>32</v>
      </c>
      <c r="M48" s="243">
        <v>0</v>
      </c>
      <c r="N48" s="378">
        <v>0</v>
      </c>
      <c r="O48" s="377">
        <v>13</v>
      </c>
      <c r="P48" s="378">
        <v>19</v>
      </c>
      <c r="Q48" s="379">
        <v>13</v>
      </c>
      <c r="R48" s="219">
        <v>16</v>
      </c>
      <c r="S48" s="247">
        <v>0</v>
      </c>
      <c r="T48" s="219">
        <v>3</v>
      </c>
      <c r="U48" s="219">
        <v>0</v>
      </c>
      <c r="V48" s="246">
        <v>0</v>
      </c>
      <c r="W48" s="380">
        <v>0</v>
      </c>
      <c r="X48" s="4"/>
      <c r="Y48" s="4"/>
      <c r="Z48" s="4"/>
      <c r="AA48" s="4"/>
      <c r="AT48" s="4"/>
    </row>
    <row r="49" spans="1:46" ht="15" customHeight="1">
      <c r="A49" s="277"/>
      <c r="B49" s="375" t="s">
        <v>504</v>
      </c>
      <c r="C49" s="285" t="s">
        <v>538</v>
      </c>
      <c r="D49" s="376">
        <v>18</v>
      </c>
      <c r="E49" s="377"/>
      <c r="F49" s="243"/>
      <c r="G49" s="243"/>
      <c r="H49" s="243"/>
      <c r="I49" s="378"/>
      <c r="J49" s="377">
        <v>1</v>
      </c>
      <c r="K49" s="243">
        <v>9</v>
      </c>
      <c r="L49" s="243">
        <v>9</v>
      </c>
      <c r="M49" s="243">
        <v>0</v>
      </c>
      <c r="N49" s="378">
        <v>0</v>
      </c>
      <c r="O49" s="377">
        <v>7</v>
      </c>
      <c r="P49" s="378">
        <v>2</v>
      </c>
      <c r="Q49" s="379">
        <v>0</v>
      </c>
      <c r="R49" s="219">
        <v>2</v>
      </c>
      <c r="S49" s="247">
        <v>1</v>
      </c>
      <c r="T49" s="219">
        <v>3</v>
      </c>
      <c r="U49" s="219">
        <v>3</v>
      </c>
      <c r="V49" s="246">
        <v>0</v>
      </c>
      <c r="W49" s="380">
        <v>0</v>
      </c>
      <c r="X49" s="4"/>
      <c r="Y49" s="4"/>
      <c r="Z49" s="4"/>
      <c r="AA49" s="4"/>
      <c r="AT49" s="4"/>
    </row>
    <row r="50" spans="1:46" ht="15" customHeight="1">
      <c r="A50" s="277"/>
      <c r="B50" s="375" t="s">
        <v>593</v>
      </c>
      <c r="C50" s="285" t="s">
        <v>539</v>
      </c>
      <c r="D50" s="381">
        <v>16</v>
      </c>
      <c r="E50" s="379"/>
      <c r="F50" s="219"/>
      <c r="G50" s="219"/>
      <c r="H50" s="219"/>
      <c r="I50" s="380"/>
      <c r="J50" s="379">
        <v>1</v>
      </c>
      <c r="K50" s="219">
        <v>9</v>
      </c>
      <c r="L50" s="219">
        <v>9</v>
      </c>
      <c r="M50" s="219">
        <v>0</v>
      </c>
      <c r="N50" s="380">
        <v>0</v>
      </c>
      <c r="O50" s="379">
        <v>9</v>
      </c>
      <c r="P50" s="380">
        <v>0</v>
      </c>
      <c r="Q50" s="379">
        <v>1</v>
      </c>
      <c r="R50" s="219">
        <v>2</v>
      </c>
      <c r="S50" s="247">
        <v>0</v>
      </c>
      <c r="T50" s="219">
        <v>4</v>
      </c>
      <c r="U50" s="219">
        <v>1</v>
      </c>
      <c r="V50" s="246">
        <v>1</v>
      </c>
      <c r="W50" s="380">
        <v>0</v>
      </c>
      <c r="X50" s="4"/>
      <c r="Y50" s="4"/>
      <c r="Z50" s="4"/>
      <c r="AA50" s="4"/>
      <c r="AT50" s="4"/>
    </row>
    <row r="51" spans="1:46" ht="15" customHeight="1">
      <c r="A51" s="277"/>
      <c r="B51" s="375" t="s">
        <v>593</v>
      </c>
      <c r="C51" s="285" t="s">
        <v>594</v>
      </c>
      <c r="D51" s="381">
        <v>48</v>
      </c>
      <c r="E51" s="379"/>
      <c r="F51" s="219"/>
      <c r="G51" s="219"/>
      <c r="H51" s="219"/>
      <c r="I51" s="380"/>
      <c r="J51" s="379">
        <v>2</v>
      </c>
      <c r="K51" s="219">
        <v>17</v>
      </c>
      <c r="L51" s="219">
        <v>17</v>
      </c>
      <c r="M51" s="219">
        <v>0</v>
      </c>
      <c r="N51" s="380">
        <v>0</v>
      </c>
      <c r="O51" s="379">
        <v>15</v>
      </c>
      <c r="P51" s="380">
        <v>2</v>
      </c>
      <c r="Q51" s="379">
        <v>1</v>
      </c>
      <c r="R51" s="219">
        <v>4</v>
      </c>
      <c r="S51" s="247">
        <v>1</v>
      </c>
      <c r="T51" s="219">
        <v>7</v>
      </c>
      <c r="U51" s="219">
        <v>3</v>
      </c>
      <c r="V51" s="246">
        <v>1</v>
      </c>
      <c r="W51" s="380">
        <v>0</v>
      </c>
      <c r="X51" s="4"/>
      <c r="Y51" s="4"/>
      <c r="Z51" s="4"/>
      <c r="AA51" s="4"/>
      <c r="AT51" s="4"/>
    </row>
    <row r="52" spans="1:46" ht="15" customHeight="1">
      <c r="A52" s="277"/>
      <c r="B52" s="375" t="s">
        <v>593</v>
      </c>
      <c r="C52" s="285" t="s">
        <v>595</v>
      </c>
      <c r="D52" s="381">
        <v>48</v>
      </c>
      <c r="E52" s="379"/>
      <c r="F52" s="219"/>
      <c r="G52" s="219"/>
      <c r="H52" s="219"/>
      <c r="I52" s="380"/>
      <c r="J52" s="379">
        <v>2</v>
      </c>
      <c r="K52" s="219">
        <v>18</v>
      </c>
      <c r="L52" s="219">
        <v>18</v>
      </c>
      <c r="M52" s="219">
        <v>0</v>
      </c>
      <c r="N52" s="380">
        <v>0</v>
      </c>
      <c r="O52" s="379">
        <v>16</v>
      </c>
      <c r="P52" s="380">
        <v>2</v>
      </c>
      <c r="Q52" s="379">
        <v>1</v>
      </c>
      <c r="R52" s="219">
        <v>4</v>
      </c>
      <c r="S52" s="247">
        <v>1</v>
      </c>
      <c r="T52" s="219">
        <v>7</v>
      </c>
      <c r="U52" s="219">
        <v>4</v>
      </c>
      <c r="V52" s="246">
        <v>0</v>
      </c>
      <c r="W52" s="380">
        <v>1</v>
      </c>
      <c r="X52" s="4"/>
      <c r="Y52" s="4"/>
      <c r="Z52" s="4"/>
      <c r="AA52" s="4"/>
      <c r="AB52" s="4"/>
      <c r="AC52" s="4"/>
      <c r="AR52" s="4"/>
    </row>
    <row r="53" spans="1:46" ht="15" customHeight="1">
      <c r="A53" s="277"/>
      <c r="B53" s="375" t="s">
        <v>506</v>
      </c>
      <c r="C53" s="285" t="s">
        <v>596</v>
      </c>
      <c r="D53" s="381">
        <v>18</v>
      </c>
      <c r="E53" s="379"/>
      <c r="F53" s="219"/>
      <c r="G53" s="219"/>
      <c r="H53" s="219"/>
      <c r="I53" s="380"/>
      <c r="J53" s="379">
        <v>1</v>
      </c>
      <c r="K53" s="219">
        <v>12</v>
      </c>
      <c r="L53" s="219">
        <v>12</v>
      </c>
      <c r="M53" s="219">
        <v>0</v>
      </c>
      <c r="N53" s="380">
        <v>0</v>
      </c>
      <c r="O53" s="379">
        <v>0</v>
      </c>
      <c r="P53" s="380">
        <v>12</v>
      </c>
      <c r="Q53" s="379">
        <v>2</v>
      </c>
      <c r="R53" s="219">
        <v>4</v>
      </c>
      <c r="S53" s="247">
        <v>3</v>
      </c>
      <c r="T53" s="219">
        <v>3</v>
      </c>
      <c r="U53" s="219">
        <v>0</v>
      </c>
      <c r="V53" s="246">
        <v>0</v>
      </c>
      <c r="W53" s="380">
        <v>0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277"/>
      <c r="B54" s="375" t="s">
        <v>506</v>
      </c>
      <c r="C54" s="285" t="s">
        <v>597</v>
      </c>
      <c r="D54" s="381">
        <v>18</v>
      </c>
      <c r="E54" s="379"/>
      <c r="F54" s="219"/>
      <c r="G54" s="219"/>
      <c r="H54" s="219"/>
      <c r="I54" s="380"/>
      <c r="J54" s="379">
        <v>1</v>
      </c>
      <c r="K54" s="219">
        <v>15</v>
      </c>
      <c r="L54" s="219">
        <v>15</v>
      </c>
      <c r="M54" s="219">
        <v>0</v>
      </c>
      <c r="N54" s="380">
        <v>0</v>
      </c>
      <c r="O54" s="379">
        <v>1</v>
      </c>
      <c r="P54" s="380">
        <v>14</v>
      </c>
      <c r="Q54" s="379">
        <v>3</v>
      </c>
      <c r="R54" s="219">
        <v>2</v>
      </c>
      <c r="S54" s="247">
        <v>5</v>
      </c>
      <c r="T54" s="219">
        <v>2</v>
      </c>
      <c r="U54" s="219">
        <v>2</v>
      </c>
      <c r="V54" s="246">
        <v>1</v>
      </c>
      <c r="W54" s="380">
        <v>0</v>
      </c>
      <c r="X54" s="4"/>
      <c r="Y54" s="4"/>
      <c r="Z54" s="4"/>
      <c r="AA54" s="4"/>
      <c r="AB54" s="4"/>
      <c r="AC54" s="4"/>
      <c r="AR54" s="4"/>
    </row>
    <row r="55" spans="1:46" ht="15" customHeight="1">
      <c r="A55" s="277"/>
      <c r="B55" s="375" t="s">
        <v>506</v>
      </c>
      <c r="C55" s="285" t="s">
        <v>598</v>
      </c>
      <c r="D55" s="381">
        <v>49</v>
      </c>
      <c r="E55" s="379"/>
      <c r="F55" s="219"/>
      <c r="G55" s="219"/>
      <c r="H55" s="219"/>
      <c r="I55" s="380"/>
      <c r="J55" s="379">
        <v>2</v>
      </c>
      <c r="K55" s="219">
        <v>22</v>
      </c>
      <c r="L55" s="219">
        <v>22</v>
      </c>
      <c r="M55" s="219">
        <v>0</v>
      </c>
      <c r="N55" s="380">
        <v>0</v>
      </c>
      <c r="O55" s="379">
        <v>1</v>
      </c>
      <c r="P55" s="380">
        <v>21</v>
      </c>
      <c r="Q55" s="379">
        <v>4</v>
      </c>
      <c r="R55" s="219">
        <v>2</v>
      </c>
      <c r="S55" s="247">
        <v>7</v>
      </c>
      <c r="T55" s="219">
        <v>6</v>
      </c>
      <c r="U55" s="219">
        <v>2</v>
      </c>
      <c r="V55" s="246">
        <v>1</v>
      </c>
      <c r="W55" s="380">
        <v>0</v>
      </c>
      <c r="X55" s="4"/>
      <c r="Y55" s="4"/>
      <c r="Z55" s="4"/>
      <c r="AA55" s="4"/>
      <c r="AB55" s="4"/>
      <c r="AC55" s="4"/>
      <c r="AR55" s="4"/>
    </row>
    <row r="56" spans="1:46" ht="15" customHeight="1">
      <c r="A56" s="277"/>
      <c r="B56" s="375" t="s">
        <v>506</v>
      </c>
      <c r="C56" s="285" t="s">
        <v>599</v>
      </c>
      <c r="D56" s="381">
        <v>27</v>
      </c>
      <c r="E56" s="379"/>
      <c r="F56" s="219"/>
      <c r="G56" s="219"/>
      <c r="H56" s="219"/>
      <c r="I56" s="380"/>
      <c r="J56" s="379">
        <v>1</v>
      </c>
      <c r="K56" s="219">
        <v>11</v>
      </c>
      <c r="L56" s="219">
        <v>11</v>
      </c>
      <c r="M56" s="219">
        <v>0</v>
      </c>
      <c r="N56" s="380">
        <v>0</v>
      </c>
      <c r="O56" s="379">
        <v>0</v>
      </c>
      <c r="P56" s="380">
        <v>11</v>
      </c>
      <c r="Q56" s="379">
        <v>3</v>
      </c>
      <c r="R56" s="219">
        <v>0</v>
      </c>
      <c r="S56" s="247">
        <v>3</v>
      </c>
      <c r="T56" s="219">
        <v>4</v>
      </c>
      <c r="U56" s="219">
        <v>0</v>
      </c>
      <c r="V56" s="246">
        <v>1</v>
      </c>
      <c r="W56" s="380">
        <v>0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277"/>
      <c r="B57" s="375" t="s">
        <v>506</v>
      </c>
      <c r="C57" s="285" t="s">
        <v>600</v>
      </c>
      <c r="D57" s="381">
        <v>24</v>
      </c>
      <c r="E57" s="379"/>
      <c r="F57" s="219"/>
      <c r="G57" s="219"/>
      <c r="H57" s="219"/>
      <c r="I57" s="380"/>
      <c r="J57" s="379">
        <v>1</v>
      </c>
      <c r="K57" s="219">
        <v>10</v>
      </c>
      <c r="L57" s="219">
        <v>8</v>
      </c>
      <c r="M57" s="219">
        <v>2</v>
      </c>
      <c r="N57" s="380">
        <v>0</v>
      </c>
      <c r="O57" s="379">
        <v>0</v>
      </c>
      <c r="P57" s="380">
        <v>10</v>
      </c>
      <c r="Q57" s="379">
        <v>3</v>
      </c>
      <c r="R57" s="219">
        <v>2</v>
      </c>
      <c r="S57" s="247">
        <v>3</v>
      </c>
      <c r="T57" s="219">
        <v>2</v>
      </c>
      <c r="U57" s="219">
        <v>0</v>
      </c>
      <c r="V57" s="246">
        <v>0</v>
      </c>
      <c r="W57" s="380">
        <v>0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277"/>
      <c r="B58" s="375" t="s">
        <v>506</v>
      </c>
      <c r="C58" s="285" t="s">
        <v>569</v>
      </c>
      <c r="D58" s="381">
        <v>48</v>
      </c>
      <c r="E58" s="379"/>
      <c r="F58" s="219"/>
      <c r="G58" s="219"/>
      <c r="H58" s="219"/>
      <c r="I58" s="380"/>
      <c r="J58" s="379">
        <v>2</v>
      </c>
      <c r="K58" s="219">
        <v>20</v>
      </c>
      <c r="L58" s="219">
        <v>16</v>
      </c>
      <c r="M58" s="219">
        <v>3</v>
      </c>
      <c r="N58" s="380">
        <v>1</v>
      </c>
      <c r="O58" s="379">
        <v>0</v>
      </c>
      <c r="P58" s="380">
        <v>20</v>
      </c>
      <c r="Q58" s="379">
        <v>4</v>
      </c>
      <c r="R58" s="219">
        <v>3</v>
      </c>
      <c r="S58" s="247">
        <v>6</v>
      </c>
      <c r="T58" s="219">
        <v>5</v>
      </c>
      <c r="U58" s="219">
        <v>2</v>
      </c>
      <c r="V58" s="246">
        <v>0</v>
      </c>
      <c r="W58" s="380">
        <v>0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277"/>
      <c r="B59" s="375" t="s">
        <v>601</v>
      </c>
      <c r="C59" s="285" t="s">
        <v>602</v>
      </c>
      <c r="D59" s="381">
        <v>45</v>
      </c>
      <c r="E59" s="379"/>
      <c r="F59" s="219"/>
      <c r="G59" s="219"/>
      <c r="H59" s="219"/>
      <c r="I59" s="380"/>
      <c r="J59" s="379">
        <v>2</v>
      </c>
      <c r="K59" s="219">
        <v>19</v>
      </c>
      <c r="L59" s="219">
        <v>16</v>
      </c>
      <c r="M59" s="219">
        <v>3</v>
      </c>
      <c r="N59" s="380">
        <v>0</v>
      </c>
      <c r="O59" s="379">
        <v>17</v>
      </c>
      <c r="P59" s="380">
        <v>2</v>
      </c>
      <c r="Q59" s="379">
        <v>2</v>
      </c>
      <c r="R59" s="219">
        <v>4</v>
      </c>
      <c r="S59" s="247">
        <v>5</v>
      </c>
      <c r="T59" s="219">
        <v>3</v>
      </c>
      <c r="U59" s="219">
        <v>4</v>
      </c>
      <c r="V59" s="246">
        <v>1</v>
      </c>
      <c r="W59" s="380">
        <v>0</v>
      </c>
      <c r="X59" s="4"/>
      <c r="Y59" s="4"/>
      <c r="Z59" s="4"/>
      <c r="AA59" s="4"/>
      <c r="AB59" s="4"/>
      <c r="AC59" s="4"/>
      <c r="AR59" s="4"/>
    </row>
    <row r="60" spans="1:46" ht="15" customHeight="1">
      <c r="A60" s="277"/>
      <c r="B60" s="375" t="s">
        <v>601</v>
      </c>
      <c r="C60" s="285" t="s">
        <v>603</v>
      </c>
      <c r="D60" s="381">
        <v>51</v>
      </c>
      <c r="E60" s="379"/>
      <c r="F60" s="219"/>
      <c r="G60" s="219"/>
      <c r="H60" s="219"/>
      <c r="I60" s="380"/>
      <c r="J60" s="379">
        <v>2</v>
      </c>
      <c r="K60" s="219">
        <v>19</v>
      </c>
      <c r="L60" s="219">
        <v>17</v>
      </c>
      <c r="M60" s="219">
        <v>2</v>
      </c>
      <c r="N60" s="380">
        <v>0</v>
      </c>
      <c r="O60" s="379">
        <v>17</v>
      </c>
      <c r="P60" s="380">
        <v>2</v>
      </c>
      <c r="Q60" s="379">
        <v>1</v>
      </c>
      <c r="R60" s="219">
        <v>5</v>
      </c>
      <c r="S60" s="247">
        <v>5</v>
      </c>
      <c r="T60" s="219">
        <v>3</v>
      </c>
      <c r="U60" s="219">
        <v>3</v>
      </c>
      <c r="V60" s="246">
        <v>1</v>
      </c>
      <c r="W60" s="380">
        <v>1</v>
      </c>
      <c r="X60" s="4"/>
      <c r="Y60" s="4"/>
      <c r="Z60" s="4"/>
      <c r="AA60" s="4"/>
      <c r="AB60" s="4"/>
      <c r="AC60" s="4"/>
      <c r="AR60" s="4"/>
    </row>
    <row r="61" spans="1:46" ht="15" customHeight="1">
      <c r="A61" s="277"/>
      <c r="B61" s="375" t="s">
        <v>601</v>
      </c>
      <c r="C61" s="285" t="s">
        <v>604</v>
      </c>
      <c r="D61" s="381">
        <v>36</v>
      </c>
      <c r="E61" s="379"/>
      <c r="F61" s="219"/>
      <c r="G61" s="219"/>
      <c r="H61" s="219"/>
      <c r="I61" s="380"/>
      <c r="J61" s="379">
        <v>2</v>
      </c>
      <c r="K61" s="219">
        <v>20</v>
      </c>
      <c r="L61" s="219">
        <v>15</v>
      </c>
      <c r="M61" s="219">
        <v>5</v>
      </c>
      <c r="N61" s="380">
        <v>0</v>
      </c>
      <c r="O61" s="379">
        <v>18</v>
      </c>
      <c r="P61" s="380">
        <v>2</v>
      </c>
      <c r="Q61" s="379">
        <v>2</v>
      </c>
      <c r="R61" s="219">
        <v>5</v>
      </c>
      <c r="S61" s="247">
        <v>5</v>
      </c>
      <c r="T61" s="219">
        <v>2</v>
      </c>
      <c r="U61" s="219">
        <v>4</v>
      </c>
      <c r="V61" s="246">
        <v>2</v>
      </c>
      <c r="W61" s="380">
        <v>0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277"/>
      <c r="B62" s="375" t="s">
        <v>516</v>
      </c>
      <c r="C62" s="285" t="s">
        <v>605</v>
      </c>
      <c r="D62" s="381">
        <v>36</v>
      </c>
      <c r="E62" s="379"/>
      <c r="F62" s="219"/>
      <c r="G62" s="219"/>
      <c r="H62" s="219"/>
      <c r="I62" s="380"/>
      <c r="J62" s="379">
        <v>2</v>
      </c>
      <c r="K62" s="219">
        <v>15</v>
      </c>
      <c r="L62" s="219">
        <v>15</v>
      </c>
      <c r="M62" s="219">
        <v>0</v>
      </c>
      <c r="N62" s="380">
        <v>0</v>
      </c>
      <c r="O62" s="379">
        <v>0</v>
      </c>
      <c r="P62" s="380">
        <v>15</v>
      </c>
      <c r="Q62" s="379">
        <v>0</v>
      </c>
      <c r="R62" s="219">
        <v>1</v>
      </c>
      <c r="S62" s="247">
        <v>2</v>
      </c>
      <c r="T62" s="219">
        <v>2</v>
      </c>
      <c r="U62" s="219">
        <v>4</v>
      </c>
      <c r="V62" s="246">
        <v>4</v>
      </c>
      <c r="W62" s="380">
        <v>2</v>
      </c>
      <c r="X62" s="4"/>
      <c r="Y62" s="4"/>
      <c r="Z62" s="4"/>
      <c r="AA62" s="4"/>
      <c r="AB62" s="4"/>
      <c r="AC62" s="4"/>
      <c r="AR62" s="4"/>
    </row>
    <row r="63" spans="1:46" ht="15" customHeight="1">
      <c r="A63" s="277"/>
      <c r="B63" s="375" t="s">
        <v>516</v>
      </c>
      <c r="C63" s="285" t="s">
        <v>606</v>
      </c>
      <c r="D63" s="381">
        <v>24</v>
      </c>
      <c r="E63" s="379"/>
      <c r="F63" s="219"/>
      <c r="G63" s="219"/>
      <c r="H63" s="219"/>
      <c r="I63" s="380"/>
      <c r="J63" s="379">
        <v>1</v>
      </c>
      <c r="K63" s="219">
        <v>6</v>
      </c>
      <c r="L63" s="219">
        <v>6</v>
      </c>
      <c r="M63" s="219">
        <v>0</v>
      </c>
      <c r="N63" s="380">
        <v>0</v>
      </c>
      <c r="O63" s="379">
        <v>0</v>
      </c>
      <c r="P63" s="380">
        <v>6</v>
      </c>
      <c r="Q63" s="379">
        <v>0</v>
      </c>
      <c r="R63" s="219">
        <v>1</v>
      </c>
      <c r="S63" s="247">
        <v>0</v>
      </c>
      <c r="T63" s="219">
        <v>2</v>
      </c>
      <c r="U63" s="219">
        <v>0</v>
      </c>
      <c r="V63" s="246">
        <v>3</v>
      </c>
      <c r="W63" s="380">
        <v>0</v>
      </c>
      <c r="X63" s="4"/>
      <c r="Y63" s="4"/>
      <c r="Z63" s="4"/>
      <c r="AA63" s="4"/>
      <c r="AB63" s="4"/>
      <c r="AC63" s="4"/>
      <c r="AR63" s="4"/>
    </row>
    <row r="64" spans="1:46" ht="15" customHeight="1">
      <c r="A64" s="277"/>
      <c r="B64" s="375" t="s">
        <v>516</v>
      </c>
      <c r="C64" s="285" t="s">
        <v>607</v>
      </c>
      <c r="D64" s="381">
        <v>18</v>
      </c>
      <c r="E64" s="379"/>
      <c r="F64" s="219"/>
      <c r="G64" s="219"/>
      <c r="H64" s="219"/>
      <c r="I64" s="380"/>
      <c r="J64" s="379">
        <v>1</v>
      </c>
      <c r="K64" s="219">
        <v>11</v>
      </c>
      <c r="L64" s="219">
        <v>11</v>
      </c>
      <c r="M64" s="219">
        <v>0</v>
      </c>
      <c r="N64" s="380">
        <v>0</v>
      </c>
      <c r="O64" s="379">
        <v>1</v>
      </c>
      <c r="P64" s="380">
        <v>10</v>
      </c>
      <c r="Q64" s="379">
        <v>2</v>
      </c>
      <c r="R64" s="219">
        <v>3</v>
      </c>
      <c r="S64" s="247">
        <v>1</v>
      </c>
      <c r="T64" s="219">
        <v>1</v>
      </c>
      <c r="U64" s="219">
        <v>2</v>
      </c>
      <c r="V64" s="246">
        <v>2</v>
      </c>
      <c r="W64" s="380">
        <v>0</v>
      </c>
      <c r="X64" s="4"/>
      <c r="Y64" s="4"/>
      <c r="Z64" s="4"/>
      <c r="AA64" s="4"/>
      <c r="AB64" s="4"/>
      <c r="AC64" s="4"/>
      <c r="AR64" s="4"/>
    </row>
    <row r="65" spans="1:44" ht="15" customHeight="1">
      <c r="A65" s="277"/>
      <c r="B65" s="375" t="s">
        <v>516</v>
      </c>
      <c r="C65" s="285" t="s">
        <v>608</v>
      </c>
      <c r="D65" s="381">
        <v>25</v>
      </c>
      <c r="E65" s="379"/>
      <c r="F65" s="219"/>
      <c r="G65" s="219"/>
      <c r="H65" s="219"/>
      <c r="I65" s="380"/>
      <c r="J65" s="379">
        <v>1</v>
      </c>
      <c r="K65" s="219">
        <v>11</v>
      </c>
      <c r="L65" s="219">
        <v>11</v>
      </c>
      <c r="M65" s="219">
        <v>0</v>
      </c>
      <c r="N65" s="380">
        <v>0</v>
      </c>
      <c r="O65" s="379">
        <v>1</v>
      </c>
      <c r="P65" s="380">
        <v>10</v>
      </c>
      <c r="Q65" s="379">
        <v>1</v>
      </c>
      <c r="R65" s="219">
        <v>0</v>
      </c>
      <c r="S65" s="247">
        <v>2</v>
      </c>
      <c r="T65" s="219">
        <v>3</v>
      </c>
      <c r="U65" s="219">
        <v>0</v>
      </c>
      <c r="V65" s="246">
        <v>5</v>
      </c>
      <c r="W65" s="380">
        <v>0</v>
      </c>
      <c r="X65" s="4"/>
      <c r="Y65" s="4"/>
      <c r="Z65" s="4"/>
      <c r="AA65" s="4"/>
      <c r="AB65" s="4"/>
      <c r="AC65" s="4"/>
      <c r="AR65" s="4"/>
    </row>
    <row r="66" spans="1:44" ht="15" customHeight="1">
      <c r="A66" s="277"/>
      <c r="B66" s="375" t="s">
        <v>516</v>
      </c>
      <c r="C66" s="285" t="s">
        <v>609</v>
      </c>
      <c r="D66" s="381">
        <v>24</v>
      </c>
      <c r="E66" s="379"/>
      <c r="F66" s="219"/>
      <c r="G66" s="219"/>
      <c r="H66" s="219"/>
      <c r="I66" s="380"/>
      <c r="J66" s="379">
        <v>2</v>
      </c>
      <c r="K66" s="219">
        <v>19</v>
      </c>
      <c r="L66" s="219">
        <v>19</v>
      </c>
      <c r="M66" s="219">
        <v>0</v>
      </c>
      <c r="N66" s="380">
        <v>0</v>
      </c>
      <c r="O66" s="379">
        <v>0</v>
      </c>
      <c r="P66" s="380">
        <v>19</v>
      </c>
      <c r="Q66" s="379">
        <v>1</v>
      </c>
      <c r="R66" s="219">
        <v>0</v>
      </c>
      <c r="S66" s="247">
        <v>2</v>
      </c>
      <c r="T66" s="219">
        <v>6</v>
      </c>
      <c r="U66" s="219">
        <v>5</v>
      </c>
      <c r="V66" s="246">
        <v>3</v>
      </c>
      <c r="W66" s="380">
        <v>2</v>
      </c>
      <c r="X66" s="4"/>
      <c r="Y66" s="4"/>
      <c r="Z66" s="4"/>
      <c r="AA66" s="4"/>
      <c r="AB66" s="4"/>
      <c r="AC66" s="4"/>
      <c r="AR66" s="4"/>
    </row>
    <row r="67" spans="1:44" ht="15" customHeight="1">
      <c r="A67" s="277"/>
      <c r="B67" s="375" t="s">
        <v>516</v>
      </c>
      <c r="C67" s="285" t="s">
        <v>610</v>
      </c>
      <c r="D67" s="381">
        <v>48</v>
      </c>
      <c r="E67" s="379"/>
      <c r="F67" s="219"/>
      <c r="G67" s="219"/>
      <c r="H67" s="219"/>
      <c r="I67" s="380"/>
      <c r="J67" s="379">
        <v>2</v>
      </c>
      <c r="K67" s="219">
        <v>12</v>
      </c>
      <c r="L67" s="219">
        <v>12</v>
      </c>
      <c r="M67" s="219">
        <v>0</v>
      </c>
      <c r="N67" s="380">
        <v>0</v>
      </c>
      <c r="O67" s="379">
        <v>0</v>
      </c>
      <c r="P67" s="380">
        <v>12</v>
      </c>
      <c r="Q67" s="379">
        <v>1</v>
      </c>
      <c r="R67" s="219">
        <v>2</v>
      </c>
      <c r="S67" s="247">
        <v>1</v>
      </c>
      <c r="T67" s="219">
        <v>2</v>
      </c>
      <c r="U67" s="219">
        <v>1</v>
      </c>
      <c r="V67" s="246">
        <v>5</v>
      </c>
      <c r="W67" s="380">
        <v>0</v>
      </c>
      <c r="X67" s="4"/>
      <c r="Y67" s="4"/>
      <c r="Z67" s="4"/>
      <c r="AA67" s="4"/>
      <c r="AB67" s="4"/>
      <c r="AC67" s="4"/>
      <c r="AR67" s="4"/>
    </row>
    <row r="68" spans="1:44" ht="15" customHeight="1">
      <c r="A68" s="277"/>
      <c r="B68" s="375" t="s">
        <v>516</v>
      </c>
      <c r="C68" s="285" t="s">
        <v>611</v>
      </c>
      <c r="D68" s="381">
        <v>15</v>
      </c>
      <c r="E68" s="379"/>
      <c r="F68" s="219"/>
      <c r="G68" s="219"/>
      <c r="H68" s="219"/>
      <c r="I68" s="380"/>
      <c r="J68" s="379">
        <v>1</v>
      </c>
      <c r="K68" s="219">
        <v>12</v>
      </c>
      <c r="L68" s="219">
        <v>12</v>
      </c>
      <c r="M68" s="219">
        <v>0</v>
      </c>
      <c r="N68" s="380">
        <v>0</v>
      </c>
      <c r="O68" s="379">
        <v>1</v>
      </c>
      <c r="P68" s="380">
        <v>11</v>
      </c>
      <c r="Q68" s="379">
        <v>1</v>
      </c>
      <c r="R68" s="219">
        <v>0</v>
      </c>
      <c r="S68" s="247">
        <v>4</v>
      </c>
      <c r="T68" s="219">
        <v>4</v>
      </c>
      <c r="U68" s="219">
        <v>1</v>
      </c>
      <c r="V68" s="246">
        <v>2</v>
      </c>
      <c r="W68" s="380">
        <v>0</v>
      </c>
      <c r="X68" s="4"/>
      <c r="Y68" s="4"/>
      <c r="Z68" s="4"/>
      <c r="AA68" s="4"/>
      <c r="AB68" s="4"/>
      <c r="AC68" s="4"/>
      <c r="AR68" s="4"/>
    </row>
    <row r="69" spans="1:44" ht="15" customHeight="1">
      <c r="A69" s="277"/>
      <c r="B69" s="375" t="s">
        <v>516</v>
      </c>
      <c r="C69" s="285" t="s">
        <v>612</v>
      </c>
      <c r="D69" s="381">
        <v>86</v>
      </c>
      <c r="E69" s="379"/>
      <c r="F69" s="219"/>
      <c r="G69" s="219"/>
      <c r="H69" s="219"/>
      <c r="I69" s="380"/>
      <c r="J69" s="379">
        <v>4</v>
      </c>
      <c r="K69" s="219">
        <v>42</v>
      </c>
      <c r="L69" s="219">
        <v>42</v>
      </c>
      <c r="M69" s="219">
        <v>0</v>
      </c>
      <c r="N69" s="380">
        <v>0</v>
      </c>
      <c r="O69" s="379">
        <v>2</v>
      </c>
      <c r="P69" s="380">
        <v>40</v>
      </c>
      <c r="Q69" s="379">
        <v>3</v>
      </c>
      <c r="R69" s="219">
        <v>6</v>
      </c>
      <c r="S69" s="247">
        <v>6</v>
      </c>
      <c r="T69" s="219">
        <v>11</v>
      </c>
      <c r="U69" s="219">
        <v>7</v>
      </c>
      <c r="V69" s="246">
        <v>7</v>
      </c>
      <c r="W69" s="380">
        <v>2</v>
      </c>
      <c r="X69" s="4"/>
      <c r="Y69" s="4"/>
      <c r="Z69" s="4"/>
      <c r="AA69" s="4"/>
      <c r="AB69" s="4"/>
      <c r="AC69" s="4"/>
      <c r="AR69" s="4"/>
    </row>
    <row r="70" spans="1:44" ht="15" customHeight="1">
      <c r="A70" s="277"/>
      <c r="B70" s="375" t="s">
        <v>516</v>
      </c>
      <c r="C70" s="285" t="s">
        <v>613</v>
      </c>
      <c r="D70" s="381">
        <v>24</v>
      </c>
      <c r="E70" s="379"/>
      <c r="F70" s="219"/>
      <c r="G70" s="219"/>
      <c r="H70" s="219"/>
      <c r="I70" s="380"/>
      <c r="J70" s="379">
        <v>1</v>
      </c>
      <c r="K70" s="219">
        <v>10</v>
      </c>
      <c r="L70" s="219">
        <v>10</v>
      </c>
      <c r="M70" s="219">
        <v>0</v>
      </c>
      <c r="N70" s="380">
        <v>0</v>
      </c>
      <c r="O70" s="379">
        <v>0</v>
      </c>
      <c r="P70" s="380">
        <v>10</v>
      </c>
      <c r="Q70" s="379">
        <v>1</v>
      </c>
      <c r="R70" s="219">
        <v>0</v>
      </c>
      <c r="S70" s="247">
        <v>1</v>
      </c>
      <c r="T70" s="219">
        <v>5</v>
      </c>
      <c r="U70" s="219">
        <v>1</v>
      </c>
      <c r="V70" s="246">
        <v>2</v>
      </c>
      <c r="W70" s="380">
        <v>0</v>
      </c>
      <c r="X70" s="4"/>
      <c r="Y70" s="4"/>
      <c r="Z70" s="4"/>
      <c r="AA70" s="4"/>
      <c r="AB70" s="4"/>
      <c r="AC70" s="4"/>
      <c r="AR70" s="4"/>
    </row>
    <row r="71" spans="1:44" ht="15" customHeight="1">
      <c r="A71" s="277"/>
      <c r="B71" s="375" t="s">
        <v>519</v>
      </c>
      <c r="C71" s="285" t="s">
        <v>614</v>
      </c>
      <c r="D71" s="381">
        <v>42</v>
      </c>
      <c r="E71" s="379"/>
      <c r="F71" s="219"/>
      <c r="G71" s="219"/>
      <c r="H71" s="219"/>
      <c r="I71" s="380"/>
      <c r="J71" s="379">
        <v>2</v>
      </c>
      <c r="K71" s="219">
        <v>21</v>
      </c>
      <c r="L71" s="219">
        <v>21</v>
      </c>
      <c r="M71" s="219">
        <v>0</v>
      </c>
      <c r="N71" s="380">
        <v>0</v>
      </c>
      <c r="O71" s="379">
        <v>0</v>
      </c>
      <c r="P71" s="380">
        <v>21</v>
      </c>
      <c r="Q71" s="379">
        <v>0</v>
      </c>
      <c r="R71" s="219">
        <v>1</v>
      </c>
      <c r="S71" s="247">
        <v>5</v>
      </c>
      <c r="T71" s="219">
        <v>6</v>
      </c>
      <c r="U71" s="219">
        <v>4</v>
      </c>
      <c r="V71" s="246">
        <v>5</v>
      </c>
      <c r="W71" s="380">
        <v>0</v>
      </c>
      <c r="X71" s="4"/>
      <c r="Y71" s="4"/>
      <c r="Z71" s="4"/>
      <c r="AA71" s="4"/>
      <c r="AB71" s="4"/>
      <c r="AC71" s="4"/>
      <c r="AR71" s="4"/>
    </row>
    <row r="72" spans="1:44" ht="15" customHeight="1">
      <c r="A72" s="277"/>
      <c r="B72" s="375" t="s">
        <v>519</v>
      </c>
      <c r="C72" s="285" t="s">
        <v>585</v>
      </c>
      <c r="D72" s="381">
        <v>24</v>
      </c>
      <c r="E72" s="379"/>
      <c r="F72" s="219"/>
      <c r="G72" s="219"/>
      <c r="H72" s="219"/>
      <c r="I72" s="380"/>
      <c r="J72" s="379">
        <v>1</v>
      </c>
      <c r="K72" s="219">
        <v>10</v>
      </c>
      <c r="L72" s="219">
        <v>10</v>
      </c>
      <c r="M72" s="219">
        <v>0</v>
      </c>
      <c r="N72" s="380">
        <v>0</v>
      </c>
      <c r="O72" s="379">
        <v>0</v>
      </c>
      <c r="P72" s="380">
        <v>10</v>
      </c>
      <c r="Q72" s="379">
        <v>0</v>
      </c>
      <c r="R72" s="219">
        <v>1</v>
      </c>
      <c r="S72" s="247">
        <v>1</v>
      </c>
      <c r="T72" s="219">
        <v>5</v>
      </c>
      <c r="U72" s="219">
        <v>1</v>
      </c>
      <c r="V72" s="246">
        <v>2</v>
      </c>
      <c r="W72" s="380">
        <v>0</v>
      </c>
      <c r="X72" s="4"/>
      <c r="Y72" s="4"/>
      <c r="Z72" s="4"/>
      <c r="AA72" s="4"/>
      <c r="AB72" s="4"/>
      <c r="AC72" s="4"/>
      <c r="AR72" s="4"/>
    </row>
    <row r="73" spans="1:44" ht="15" customHeight="1">
      <c r="A73" s="277"/>
      <c r="B73" s="375" t="s">
        <v>519</v>
      </c>
      <c r="C73" s="285" t="s">
        <v>615</v>
      </c>
      <c r="D73" s="381">
        <v>18</v>
      </c>
      <c r="E73" s="379"/>
      <c r="F73" s="219"/>
      <c r="G73" s="219"/>
      <c r="H73" s="219"/>
      <c r="I73" s="380"/>
      <c r="J73" s="379">
        <v>1</v>
      </c>
      <c r="K73" s="219">
        <v>10</v>
      </c>
      <c r="L73" s="219">
        <v>10</v>
      </c>
      <c r="M73" s="219">
        <v>0</v>
      </c>
      <c r="N73" s="380">
        <v>0</v>
      </c>
      <c r="O73" s="379">
        <v>0</v>
      </c>
      <c r="P73" s="380">
        <v>10</v>
      </c>
      <c r="Q73" s="379">
        <v>0</v>
      </c>
      <c r="R73" s="219">
        <v>0</v>
      </c>
      <c r="S73" s="247">
        <v>3</v>
      </c>
      <c r="T73" s="219">
        <v>2</v>
      </c>
      <c r="U73" s="219">
        <v>2</v>
      </c>
      <c r="V73" s="246">
        <v>3</v>
      </c>
      <c r="W73" s="380">
        <v>0</v>
      </c>
      <c r="X73" s="4"/>
      <c r="Y73" s="4"/>
      <c r="Z73" s="4"/>
      <c r="AA73" s="4"/>
      <c r="AB73" s="4"/>
      <c r="AC73" s="4"/>
      <c r="AR73" s="4"/>
    </row>
    <row r="74" spans="1:44" ht="15" customHeight="1">
      <c r="A74" s="277"/>
      <c r="B74" s="375" t="s">
        <v>519</v>
      </c>
      <c r="C74" s="285" t="s">
        <v>616</v>
      </c>
      <c r="D74" s="381">
        <v>24</v>
      </c>
      <c r="E74" s="379"/>
      <c r="F74" s="219"/>
      <c r="G74" s="219"/>
      <c r="H74" s="219"/>
      <c r="I74" s="380"/>
      <c r="J74" s="379">
        <v>1</v>
      </c>
      <c r="K74" s="219">
        <v>11</v>
      </c>
      <c r="L74" s="219">
        <v>11</v>
      </c>
      <c r="M74" s="219">
        <v>0</v>
      </c>
      <c r="N74" s="380">
        <v>0</v>
      </c>
      <c r="O74" s="379">
        <v>0</v>
      </c>
      <c r="P74" s="380">
        <v>11</v>
      </c>
      <c r="Q74" s="379">
        <v>0</v>
      </c>
      <c r="R74" s="219">
        <v>1</v>
      </c>
      <c r="S74" s="247">
        <v>3</v>
      </c>
      <c r="T74" s="219">
        <v>0</v>
      </c>
      <c r="U74" s="219">
        <v>3</v>
      </c>
      <c r="V74" s="246">
        <v>3</v>
      </c>
      <c r="W74" s="380">
        <v>1</v>
      </c>
      <c r="X74" s="4"/>
      <c r="Y74" s="4"/>
      <c r="Z74" s="4"/>
      <c r="AA74" s="4"/>
      <c r="AB74" s="4"/>
      <c r="AC74" s="4"/>
      <c r="AR74" s="4"/>
    </row>
    <row r="75" spans="1:44" ht="15" customHeight="1">
      <c r="A75" s="277"/>
      <c r="B75" s="375" t="s">
        <v>519</v>
      </c>
      <c r="C75" s="285" t="s">
        <v>617</v>
      </c>
      <c r="D75" s="381">
        <v>24</v>
      </c>
      <c r="E75" s="379"/>
      <c r="F75" s="219"/>
      <c r="G75" s="219"/>
      <c r="H75" s="219"/>
      <c r="I75" s="380"/>
      <c r="J75" s="379">
        <v>1</v>
      </c>
      <c r="K75" s="219">
        <v>10</v>
      </c>
      <c r="L75" s="219">
        <v>10</v>
      </c>
      <c r="M75" s="219">
        <v>0</v>
      </c>
      <c r="N75" s="380">
        <v>0</v>
      </c>
      <c r="O75" s="379">
        <v>0</v>
      </c>
      <c r="P75" s="380">
        <v>10</v>
      </c>
      <c r="Q75" s="379">
        <v>0</v>
      </c>
      <c r="R75" s="219">
        <v>1</v>
      </c>
      <c r="S75" s="247">
        <v>1</v>
      </c>
      <c r="T75" s="219">
        <v>5</v>
      </c>
      <c r="U75" s="219">
        <v>1</v>
      </c>
      <c r="V75" s="246">
        <v>2</v>
      </c>
      <c r="W75" s="380">
        <v>0</v>
      </c>
      <c r="X75" s="4"/>
      <c r="Y75" s="4"/>
      <c r="Z75" s="4"/>
      <c r="AA75" s="4"/>
      <c r="AB75" s="4"/>
      <c r="AC75" s="4"/>
      <c r="AR75" s="4"/>
    </row>
    <row r="76" spans="1:44" ht="15" customHeight="1">
      <c r="A76" s="277"/>
      <c r="B76" s="284"/>
      <c r="C76" s="285"/>
      <c r="D76" s="288"/>
      <c r="E76" s="218"/>
      <c r="F76" s="219"/>
      <c r="G76" s="219"/>
      <c r="H76" s="219"/>
      <c r="I76" s="220"/>
      <c r="J76" s="218"/>
      <c r="K76" s="219"/>
      <c r="L76" s="219"/>
      <c r="M76" s="219"/>
      <c r="N76" s="220"/>
      <c r="O76" s="218"/>
      <c r="P76" s="220"/>
      <c r="Q76" s="218"/>
      <c r="R76" s="219"/>
      <c r="S76" s="247"/>
      <c r="T76" s="219"/>
      <c r="U76" s="219"/>
      <c r="V76" s="246"/>
      <c r="W76" s="220"/>
      <c r="X76" s="4"/>
      <c r="Y76" s="4"/>
      <c r="Z76" s="4"/>
      <c r="AA76" s="4"/>
      <c r="AB76" s="4"/>
      <c r="AC76" s="4"/>
      <c r="AR76" s="4"/>
    </row>
    <row r="77" spans="1:44" ht="15" customHeight="1">
      <c r="A77" s="277"/>
      <c r="B77" s="284"/>
      <c r="C77" s="285"/>
      <c r="D77" s="288"/>
      <c r="E77" s="218"/>
      <c r="F77" s="219"/>
      <c r="G77" s="219"/>
      <c r="H77" s="219"/>
      <c r="I77" s="220"/>
      <c r="J77" s="218"/>
      <c r="K77" s="219"/>
      <c r="L77" s="219"/>
      <c r="M77" s="219"/>
      <c r="N77" s="220"/>
      <c r="O77" s="218"/>
      <c r="P77" s="220"/>
      <c r="Q77" s="218"/>
      <c r="R77" s="219"/>
      <c r="S77" s="247"/>
      <c r="T77" s="219"/>
      <c r="U77" s="219"/>
      <c r="V77" s="246"/>
      <c r="W77" s="220"/>
      <c r="X77" s="4"/>
      <c r="Y77" s="4"/>
      <c r="Z77" s="4"/>
      <c r="AA77" s="4"/>
      <c r="AB77" s="4"/>
      <c r="AC77" s="4"/>
      <c r="AR77" s="4"/>
    </row>
    <row r="78" spans="1:44" ht="15" customHeight="1">
      <c r="A78" s="277"/>
      <c r="B78" s="284"/>
      <c r="C78" s="285"/>
      <c r="D78" s="288"/>
      <c r="E78" s="218"/>
      <c r="F78" s="219"/>
      <c r="G78" s="219"/>
      <c r="H78" s="219"/>
      <c r="I78" s="220"/>
      <c r="J78" s="218"/>
      <c r="K78" s="219"/>
      <c r="L78" s="219"/>
      <c r="M78" s="219"/>
      <c r="N78" s="220"/>
      <c r="O78" s="218"/>
      <c r="P78" s="220"/>
      <c r="Q78" s="218"/>
      <c r="R78" s="219"/>
      <c r="S78" s="247"/>
      <c r="T78" s="219"/>
      <c r="U78" s="219"/>
      <c r="V78" s="246"/>
      <c r="W78" s="220"/>
      <c r="X78" s="4"/>
      <c r="Y78" s="4"/>
      <c r="Z78" s="4"/>
      <c r="AA78" s="4"/>
      <c r="AB78" s="4"/>
      <c r="AC78" s="4"/>
      <c r="AR78" s="4"/>
    </row>
    <row r="79" spans="1:44" ht="15" customHeight="1">
      <c r="A79" s="277"/>
      <c r="B79" s="284"/>
      <c r="C79" s="285"/>
      <c r="D79" s="288"/>
      <c r="E79" s="218"/>
      <c r="F79" s="219"/>
      <c r="G79" s="219"/>
      <c r="H79" s="219"/>
      <c r="I79" s="220"/>
      <c r="J79" s="218"/>
      <c r="K79" s="219"/>
      <c r="L79" s="219"/>
      <c r="M79" s="219"/>
      <c r="N79" s="220"/>
      <c r="O79" s="218"/>
      <c r="P79" s="220"/>
      <c r="Q79" s="218"/>
      <c r="R79" s="219"/>
      <c r="S79" s="247"/>
      <c r="T79" s="219"/>
      <c r="U79" s="219"/>
      <c r="V79" s="246"/>
      <c r="W79" s="220"/>
      <c r="X79" s="4"/>
      <c r="Y79" s="4"/>
      <c r="Z79" s="4"/>
      <c r="AA79" s="4"/>
      <c r="AB79" s="4"/>
      <c r="AC79" s="4"/>
      <c r="AR79" s="4"/>
    </row>
    <row r="80" spans="1:44" ht="15" customHeight="1">
      <c r="A80" s="277"/>
      <c r="B80" s="284"/>
      <c r="C80" s="285"/>
      <c r="D80" s="288"/>
      <c r="E80" s="218"/>
      <c r="F80" s="219"/>
      <c r="G80" s="219"/>
      <c r="H80" s="219"/>
      <c r="I80" s="220"/>
      <c r="J80" s="218"/>
      <c r="K80" s="219"/>
      <c r="L80" s="219"/>
      <c r="M80" s="219"/>
      <c r="N80" s="220"/>
      <c r="O80" s="218"/>
      <c r="P80" s="220"/>
      <c r="Q80" s="218"/>
      <c r="R80" s="219"/>
      <c r="S80" s="247"/>
      <c r="T80" s="219"/>
      <c r="U80" s="219"/>
      <c r="V80" s="246"/>
      <c r="W80" s="220"/>
      <c r="X80" s="4"/>
      <c r="Y80" s="4"/>
      <c r="Z80" s="4"/>
      <c r="AA80" s="4"/>
      <c r="AB80" s="4"/>
      <c r="AC80" s="4"/>
      <c r="AR80" s="4"/>
    </row>
    <row r="81" spans="1:44" ht="15" customHeight="1">
      <c r="A81" s="277"/>
      <c r="B81" s="284"/>
      <c r="C81" s="285"/>
      <c r="D81" s="288"/>
      <c r="E81" s="218"/>
      <c r="F81" s="219"/>
      <c r="G81" s="219"/>
      <c r="H81" s="219"/>
      <c r="I81" s="220"/>
      <c r="J81" s="218"/>
      <c r="K81" s="219"/>
      <c r="L81" s="219"/>
      <c r="M81" s="219"/>
      <c r="N81" s="220"/>
      <c r="O81" s="218"/>
      <c r="P81" s="220"/>
      <c r="Q81" s="218"/>
      <c r="R81" s="219"/>
      <c r="S81" s="247"/>
      <c r="T81" s="219"/>
      <c r="U81" s="219"/>
      <c r="V81" s="246"/>
      <c r="W81" s="220"/>
      <c r="X81" s="4"/>
      <c r="Y81" s="4"/>
      <c r="Z81" s="4"/>
      <c r="AA81" s="4"/>
      <c r="AB81" s="4"/>
      <c r="AC81" s="4"/>
      <c r="AR81" s="4"/>
    </row>
    <row r="82" spans="1:44" ht="15" customHeight="1">
      <c r="A82" s="277"/>
      <c r="B82" s="284"/>
      <c r="C82" s="285"/>
      <c r="D82" s="288"/>
      <c r="E82" s="218"/>
      <c r="F82" s="219"/>
      <c r="G82" s="219"/>
      <c r="H82" s="219"/>
      <c r="I82" s="220"/>
      <c r="J82" s="218"/>
      <c r="K82" s="219"/>
      <c r="L82" s="219"/>
      <c r="M82" s="219"/>
      <c r="N82" s="220"/>
      <c r="O82" s="218"/>
      <c r="P82" s="220"/>
      <c r="Q82" s="218"/>
      <c r="R82" s="219"/>
      <c r="S82" s="247"/>
      <c r="T82" s="219"/>
      <c r="U82" s="219"/>
      <c r="V82" s="246"/>
      <c r="W82" s="220"/>
      <c r="X82" s="4"/>
      <c r="Y82" s="4"/>
      <c r="Z82" s="4"/>
      <c r="AA82" s="4"/>
      <c r="AB82" s="4"/>
      <c r="AC82" s="4"/>
      <c r="AR82" s="4"/>
    </row>
    <row r="83" spans="1:44" ht="15" customHeight="1">
      <c r="A83" s="277"/>
      <c r="B83" s="284"/>
      <c r="C83" s="285"/>
      <c r="D83" s="288"/>
      <c r="E83" s="218"/>
      <c r="F83" s="219"/>
      <c r="G83" s="219"/>
      <c r="H83" s="219"/>
      <c r="I83" s="220"/>
      <c r="J83" s="218"/>
      <c r="K83" s="219"/>
      <c r="L83" s="219"/>
      <c r="M83" s="219"/>
      <c r="N83" s="220"/>
      <c r="O83" s="218"/>
      <c r="P83" s="220"/>
      <c r="Q83" s="218"/>
      <c r="R83" s="219"/>
      <c r="S83" s="247"/>
      <c r="T83" s="219"/>
      <c r="U83" s="219"/>
      <c r="V83" s="246"/>
      <c r="W83" s="220"/>
      <c r="X83" s="4"/>
      <c r="Y83" s="4"/>
      <c r="Z83" s="4"/>
      <c r="AA83" s="4"/>
      <c r="AB83" s="4"/>
      <c r="AC83" s="4"/>
      <c r="AR83" s="4"/>
    </row>
    <row r="84" spans="1:44" ht="15" customHeight="1">
      <c r="A84" s="277"/>
      <c r="B84" s="284"/>
      <c r="C84" s="285"/>
      <c r="D84" s="288"/>
      <c r="E84" s="218"/>
      <c r="F84" s="219"/>
      <c r="G84" s="219"/>
      <c r="H84" s="219"/>
      <c r="I84" s="220"/>
      <c r="J84" s="218"/>
      <c r="K84" s="219"/>
      <c r="L84" s="219"/>
      <c r="M84" s="219"/>
      <c r="N84" s="220"/>
      <c r="O84" s="218"/>
      <c r="P84" s="220"/>
      <c r="Q84" s="218"/>
      <c r="R84" s="219"/>
      <c r="S84" s="247"/>
      <c r="T84" s="219"/>
      <c r="U84" s="219"/>
      <c r="V84" s="246"/>
      <c r="W84" s="220"/>
      <c r="X84" s="4"/>
      <c r="Y84" s="4"/>
      <c r="Z84" s="4"/>
      <c r="AA84" s="4"/>
      <c r="AB84" s="4"/>
      <c r="AC84" s="4"/>
      <c r="AR84" s="4"/>
    </row>
    <row r="85" spans="1:44" ht="15" customHeight="1">
      <c r="A85" s="277"/>
      <c r="B85" s="284"/>
      <c r="C85" s="285"/>
      <c r="D85" s="288"/>
      <c r="E85" s="218"/>
      <c r="F85" s="219"/>
      <c r="G85" s="219"/>
      <c r="H85" s="219"/>
      <c r="I85" s="220"/>
      <c r="J85" s="218"/>
      <c r="K85" s="219"/>
      <c r="L85" s="219"/>
      <c r="M85" s="219"/>
      <c r="N85" s="220"/>
      <c r="O85" s="218"/>
      <c r="P85" s="220"/>
      <c r="Q85" s="218"/>
      <c r="R85" s="219"/>
      <c r="S85" s="247"/>
      <c r="T85" s="219"/>
      <c r="U85" s="219"/>
      <c r="V85" s="246"/>
      <c r="W85" s="220"/>
      <c r="X85" s="4"/>
      <c r="Y85" s="4"/>
      <c r="Z85" s="4"/>
      <c r="AA85" s="4"/>
      <c r="AB85" s="4"/>
      <c r="AC85" s="4"/>
      <c r="AR85" s="4"/>
    </row>
    <row r="86" spans="1:44" ht="15" customHeight="1">
      <c r="A86" s="277"/>
      <c r="B86" s="284"/>
      <c r="C86" s="285"/>
      <c r="D86" s="288"/>
      <c r="E86" s="218"/>
      <c r="F86" s="219"/>
      <c r="G86" s="219"/>
      <c r="H86" s="219"/>
      <c r="I86" s="220"/>
      <c r="J86" s="218"/>
      <c r="K86" s="219"/>
      <c r="L86" s="219"/>
      <c r="M86" s="219"/>
      <c r="N86" s="220"/>
      <c r="O86" s="218"/>
      <c r="P86" s="220"/>
      <c r="Q86" s="218"/>
      <c r="R86" s="219"/>
      <c r="S86" s="247"/>
      <c r="T86" s="219"/>
      <c r="U86" s="219"/>
      <c r="V86" s="246"/>
      <c r="W86" s="220"/>
      <c r="X86" s="4"/>
      <c r="Y86" s="4"/>
      <c r="Z86" s="4"/>
      <c r="AA86" s="4"/>
      <c r="AB86" s="4"/>
      <c r="AC86" s="4"/>
      <c r="AR86" s="4"/>
    </row>
    <row r="87" spans="1:44" ht="15" customHeight="1">
      <c r="A87" s="277"/>
      <c r="B87" s="284"/>
      <c r="C87" s="285"/>
      <c r="D87" s="288"/>
      <c r="E87" s="218"/>
      <c r="F87" s="219"/>
      <c r="G87" s="219"/>
      <c r="H87" s="219"/>
      <c r="I87" s="220"/>
      <c r="J87" s="218"/>
      <c r="K87" s="219"/>
      <c r="L87" s="219"/>
      <c r="M87" s="219"/>
      <c r="N87" s="220"/>
      <c r="O87" s="218"/>
      <c r="P87" s="220"/>
      <c r="Q87" s="218"/>
      <c r="R87" s="219"/>
      <c r="S87" s="247"/>
      <c r="T87" s="219"/>
      <c r="U87" s="219"/>
      <c r="V87" s="246"/>
      <c r="W87" s="220"/>
      <c r="X87" s="4"/>
      <c r="Y87" s="4"/>
      <c r="Z87" s="4"/>
      <c r="AA87" s="4"/>
      <c r="AB87" s="4"/>
      <c r="AC87" s="4"/>
      <c r="AR87" s="4"/>
    </row>
    <row r="88" spans="1:44" ht="15" customHeight="1">
      <c r="A88" s="277"/>
      <c r="B88" s="284"/>
      <c r="C88" s="285"/>
      <c r="D88" s="288"/>
      <c r="E88" s="218"/>
      <c r="F88" s="219"/>
      <c r="G88" s="219"/>
      <c r="H88" s="219"/>
      <c r="I88" s="220"/>
      <c r="J88" s="218"/>
      <c r="K88" s="219"/>
      <c r="L88" s="219"/>
      <c r="M88" s="219"/>
      <c r="N88" s="220"/>
      <c r="O88" s="218"/>
      <c r="P88" s="220"/>
      <c r="Q88" s="218"/>
      <c r="R88" s="219"/>
      <c r="S88" s="247"/>
      <c r="T88" s="219"/>
      <c r="U88" s="219"/>
      <c r="V88" s="246"/>
      <c r="W88" s="220"/>
      <c r="X88" s="4"/>
      <c r="Y88" s="4"/>
      <c r="Z88" s="4"/>
      <c r="AA88" s="4"/>
      <c r="AB88" s="4"/>
      <c r="AC88" s="4"/>
      <c r="AR88" s="4"/>
    </row>
    <row r="89" spans="1:44" ht="15" customHeight="1">
      <c r="A89" s="277"/>
      <c r="B89" s="289"/>
      <c r="C89" s="290"/>
      <c r="D89" s="288"/>
      <c r="E89" s="218"/>
      <c r="F89" s="219"/>
      <c r="G89" s="219"/>
      <c r="H89" s="219"/>
      <c r="I89" s="220"/>
      <c r="J89" s="218"/>
      <c r="K89" s="219"/>
      <c r="L89" s="219"/>
      <c r="M89" s="219"/>
      <c r="N89" s="220"/>
      <c r="O89" s="218"/>
      <c r="P89" s="220"/>
      <c r="Q89" s="218"/>
      <c r="R89" s="219"/>
      <c r="S89" s="247"/>
      <c r="T89" s="219"/>
      <c r="U89" s="219"/>
      <c r="V89" s="246"/>
      <c r="W89" s="220"/>
      <c r="X89" s="4"/>
      <c r="Y89" s="4"/>
      <c r="Z89" s="4"/>
      <c r="AA89" s="4"/>
      <c r="AB89" s="4"/>
      <c r="AC89" s="4"/>
      <c r="AK89" s="81"/>
      <c r="AR89" s="4"/>
    </row>
    <row r="90" spans="1:44" ht="15" customHeight="1">
      <c r="A90" s="277"/>
      <c r="B90" s="289"/>
      <c r="C90" s="290"/>
      <c r="D90" s="288"/>
      <c r="E90" s="218"/>
      <c r="F90" s="219"/>
      <c r="G90" s="291"/>
      <c r="H90" s="219"/>
      <c r="I90" s="220"/>
      <c r="J90" s="218"/>
      <c r="K90" s="219"/>
      <c r="L90" s="219"/>
      <c r="M90" s="219"/>
      <c r="N90" s="220"/>
      <c r="O90" s="218"/>
      <c r="P90" s="220"/>
      <c r="Q90" s="218"/>
      <c r="R90" s="219"/>
      <c r="S90" s="247"/>
      <c r="T90" s="219"/>
      <c r="U90" s="219"/>
      <c r="V90" s="246"/>
      <c r="W90" s="220"/>
      <c r="X90" s="4"/>
      <c r="Y90" s="4"/>
      <c r="Z90" s="4"/>
      <c r="AA90" s="4"/>
      <c r="AB90" s="4"/>
      <c r="AC90" s="4"/>
      <c r="AR90" s="4"/>
    </row>
    <row r="91" spans="1:44" ht="15" customHeight="1">
      <c r="A91" s="277"/>
      <c r="B91" s="289"/>
      <c r="C91" s="290"/>
      <c r="D91" s="288"/>
      <c r="E91" s="218"/>
      <c r="F91" s="219"/>
      <c r="G91" s="219"/>
      <c r="H91" s="219"/>
      <c r="I91" s="220"/>
      <c r="J91" s="218"/>
      <c r="K91" s="219"/>
      <c r="L91" s="219"/>
      <c r="M91" s="219"/>
      <c r="N91" s="220"/>
      <c r="O91" s="218"/>
      <c r="P91" s="220"/>
      <c r="Q91" s="218"/>
      <c r="R91" s="219"/>
      <c r="S91" s="247"/>
      <c r="T91" s="219"/>
      <c r="U91" s="219"/>
      <c r="V91" s="246"/>
      <c r="W91" s="220"/>
      <c r="X91" s="4"/>
      <c r="Y91" s="4"/>
      <c r="Z91" s="4"/>
      <c r="AA91" s="4"/>
      <c r="AB91" s="4"/>
      <c r="AC91" s="4"/>
      <c r="AR91" s="4"/>
    </row>
    <row r="92" spans="1:44" ht="15" customHeight="1">
      <c r="A92" s="277"/>
      <c r="B92" s="289"/>
      <c r="C92" s="290"/>
      <c r="D92" s="288"/>
      <c r="E92" s="218"/>
      <c r="F92" s="219"/>
      <c r="G92" s="219"/>
      <c r="H92" s="219"/>
      <c r="I92" s="220"/>
      <c r="J92" s="218"/>
      <c r="K92" s="219"/>
      <c r="L92" s="219"/>
      <c r="M92" s="219"/>
      <c r="N92" s="220"/>
      <c r="O92" s="218"/>
      <c r="P92" s="220"/>
      <c r="Q92" s="218"/>
      <c r="R92" s="219"/>
      <c r="S92" s="247"/>
      <c r="T92" s="219"/>
      <c r="U92" s="219"/>
      <c r="V92" s="246"/>
      <c r="W92" s="220"/>
      <c r="X92" s="4"/>
      <c r="Y92" s="4"/>
      <c r="Z92" s="4"/>
      <c r="AA92" s="4"/>
      <c r="AB92" s="4"/>
      <c r="AC92" s="4"/>
      <c r="AR92" s="4"/>
    </row>
    <row r="93" spans="1:44" ht="15" customHeight="1">
      <c r="A93" s="277"/>
      <c r="B93" s="289"/>
      <c r="C93" s="290"/>
      <c r="D93" s="288"/>
      <c r="E93" s="218"/>
      <c r="F93" s="219"/>
      <c r="G93" s="219"/>
      <c r="H93" s="219"/>
      <c r="I93" s="220"/>
      <c r="J93" s="218"/>
      <c r="K93" s="219"/>
      <c r="L93" s="219"/>
      <c r="M93" s="219"/>
      <c r="N93" s="220"/>
      <c r="O93" s="218"/>
      <c r="P93" s="220"/>
      <c r="Q93" s="218"/>
      <c r="R93" s="219"/>
      <c r="S93" s="247"/>
      <c r="T93" s="219"/>
      <c r="U93" s="219"/>
      <c r="V93" s="246"/>
      <c r="W93" s="220"/>
      <c r="X93" s="4"/>
      <c r="Y93" s="4"/>
      <c r="Z93" s="4"/>
      <c r="AA93" s="4"/>
      <c r="AB93" s="4"/>
      <c r="AC93" s="4"/>
      <c r="AR93" s="4"/>
    </row>
    <row r="94" spans="1:44" ht="15" customHeight="1">
      <c r="A94" s="277"/>
      <c r="B94" s="289"/>
      <c r="C94" s="290"/>
      <c r="D94" s="288"/>
      <c r="E94" s="218"/>
      <c r="F94" s="219"/>
      <c r="G94" s="219"/>
      <c r="H94" s="219"/>
      <c r="I94" s="220"/>
      <c r="J94" s="218"/>
      <c r="K94" s="219"/>
      <c r="L94" s="219"/>
      <c r="M94" s="219"/>
      <c r="N94" s="220"/>
      <c r="O94" s="218"/>
      <c r="P94" s="220"/>
      <c r="Q94" s="218"/>
      <c r="R94" s="219"/>
      <c r="S94" s="247"/>
      <c r="T94" s="219"/>
      <c r="U94" s="219"/>
      <c r="V94" s="246"/>
      <c r="W94" s="220"/>
      <c r="X94" s="4"/>
      <c r="Y94" s="4"/>
      <c r="Z94" s="4"/>
      <c r="AA94" s="4"/>
      <c r="AB94" s="4"/>
      <c r="AC94" s="4"/>
      <c r="AR94" s="4"/>
    </row>
    <row r="95" spans="1:44" ht="15" customHeight="1">
      <c r="A95" s="277"/>
      <c r="B95" s="289"/>
      <c r="C95" s="290"/>
      <c r="D95" s="288"/>
      <c r="E95" s="218"/>
      <c r="F95" s="219"/>
      <c r="G95" s="219"/>
      <c r="H95" s="219"/>
      <c r="I95" s="220"/>
      <c r="J95" s="218"/>
      <c r="K95" s="219"/>
      <c r="L95" s="219"/>
      <c r="M95" s="219"/>
      <c r="N95" s="220"/>
      <c r="O95" s="218"/>
      <c r="P95" s="220"/>
      <c r="Q95" s="218"/>
      <c r="R95" s="219"/>
      <c r="S95" s="247"/>
      <c r="T95" s="219"/>
      <c r="U95" s="219"/>
      <c r="V95" s="246"/>
      <c r="W95" s="220"/>
      <c r="X95" s="4"/>
      <c r="Y95" s="4"/>
      <c r="Z95" s="4"/>
      <c r="AA95" s="4"/>
      <c r="AB95" s="4"/>
      <c r="AC95" s="4"/>
      <c r="AR95" s="4"/>
    </row>
    <row r="96" spans="1:44" ht="15" customHeight="1">
      <c r="A96" s="292"/>
      <c r="B96" s="289"/>
      <c r="C96" s="290"/>
      <c r="D96" s="288"/>
      <c r="E96" s="218"/>
      <c r="F96" s="219"/>
      <c r="G96" s="219"/>
      <c r="H96" s="219"/>
      <c r="I96" s="220"/>
      <c r="J96" s="218"/>
      <c r="K96" s="219"/>
      <c r="L96" s="219"/>
      <c r="M96" s="219"/>
      <c r="N96" s="220"/>
      <c r="O96" s="218"/>
      <c r="P96" s="220"/>
      <c r="Q96" s="218"/>
      <c r="R96" s="219"/>
      <c r="S96" s="247"/>
      <c r="T96" s="219"/>
      <c r="U96" s="219"/>
      <c r="V96" s="246"/>
      <c r="W96" s="220"/>
      <c r="X96" s="4"/>
      <c r="Y96" s="4"/>
      <c r="Z96" s="4"/>
      <c r="AA96" s="4"/>
      <c r="AB96" s="4"/>
      <c r="AC96" s="4"/>
      <c r="AR96" s="4"/>
    </row>
    <row r="97" spans="1:46" ht="15" customHeight="1">
      <c r="A97" s="292"/>
      <c r="B97" s="289"/>
      <c r="C97" s="290"/>
      <c r="D97" s="288"/>
      <c r="E97" s="218"/>
      <c r="F97" s="219"/>
      <c r="G97" s="219"/>
      <c r="H97" s="219"/>
      <c r="I97" s="220"/>
      <c r="J97" s="218"/>
      <c r="K97" s="219"/>
      <c r="L97" s="219"/>
      <c r="M97" s="219"/>
      <c r="N97" s="220"/>
      <c r="O97" s="218"/>
      <c r="P97" s="220"/>
      <c r="Q97" s="218"/>
      <c r="R97" s="219"/>
      <c r="S97" s="247"/>
      <c r="T97" s="219"/>
      <c r="U97" s="219"/>
      <c r="V97" s="246"/>
      <c r="W97" s="220"/>
      <c r="X97" s="4"/>
      <c r="Y97" s="4"/>
      <c r="Z97" s="4"/>
      <c r="AA97" s="4"/>
      <c r="AB97" s="4"/>
      <c r="AC97" s="4"/>
      <c r="AR97" s="4"/>
    </row>
    <row r="98" spans="1:46" ht="15" customHeight="1">
      <c r="A98" s="292"/>
      <c r="B98" s="289"/>
      <c r="C98" s="290"/>
      <c r="D98" s="288"/>
      <c r="E98" s="218"/>
      <c r="F98" s="219"/>
      <c r="G98" s="219"/>
      <c r="H98" s="219"/>
      <c r="I98" s="220"/>
      <c r="J98" s="218"/>
      <c r="K98" s="219"/>
      <c r="L98" s="219"/>
      <c r="M98" s="219"/>
      <c r="N98" s="220"/>
      <c r="O98" s="218"/>
      <c r="P98" s="220"/>
      <c r="Q98" s="218"/>
      <c r="R98" s="219"/>
      <c r="S98" s="247"/>
      <c r="T98" s="219"/>
      <c r="U98" s="219"/>
      <c r="V98" s="246"/>
      <c r="W98" s="220"/>
      <c r="X98" s="4"/>
      <c r="Y98" s="4"/>
      <c r="Z98" s="4"/>
      <c r="AA98" s="4"/>
      <c r="AB98" s="4"/>
      <c r="AC98" s="4"/>
      <c r="AR98" s="4"/>
    </row>
    <row r="99" spans="1:46" ht="15" customHeight="1">
      <c r="A99" s="292"/>
      <c r="B99" s="289"/>
      <c r="C99" s="290"/>
      <c r="D99" s="288"/>
      <c r="E99" s="218"/>
      <c r="F99" s="219"/>
      <c r="G99" s="219"/>
      <c r="H99" s="219"/>
      <c r="I99" s="220"/>
      <c r="J99" s="218"/>
      <c r="K99" s="219"/>
      <c r="L99" s="219"/>
      <c r="M99" s="219"/>
      <c r="N99" s="220"/>
      <c r="O99" s="218"/>
      <c r="P99" s="220"/>
      <c r="Q99" s="218"/>
      <c r="R99" s="219"/>
      <c r="S99" s="247"/>
      <c r="T99" s="219"/>
      <c r="U99" s="219"/>
      <c r="V99" s="246"/>
      <c r="W99" s="220"/>
      <c r="X99" s="4"/>
      <c r="Y99" s="4"/>
      <c r="Z99" s="4"/>
      <c r="AA99" s="4"/>
      <c r="AB99" s="4"/>
      <c r="AC99" s="4"/>
      <c r="AR99" s="4"/>
    </row>
    <row r="100" spans="1:46" ht="15" customHeight="1">
      <c r="A100" s="292"/>
      <c r="B100" s="289"/>
      <c r="C100" s="290"/>
      <c r="D100" s="288"/>
      <c r="E100" s="218"/>
      <c r="F100" s="219"/>
      <c r="G100" s="219"/>
      <c r="H100" s="219"/>
      <c r="I100" s="220"/>
      <c r="J100" s="218"/>
      <c r="K100" s="219"/>
      <c r="L100" s="219"/>
      <c r="M100" s="219"/>
      <c r="N100" s="220"/>
      <c r="O100" s="218"/>
      <c r="P100" s="220"/>
      <c r="Q100" s="218"/>
      <c r="R100" s="219"/>
      <c r="S100" s="247"/>
      <c r="T100" s="219"/>
      <c r="U100" s="219"/>
      <c r="V100" s="246"/>
      <c r="W100" s="220"/>
      <c r="X100" s="4"/>
      <c r="Y100" s="4"/>
      <c r="Z100" s="4"/>
      <c r="AA100" s="4"/>
      <c r="AB100" s="4"/>
      <c r="AC100" s="4"/>
      <c r="AR100" s="4"/>
    </row>
    <row r="101" spans="1:46" ht="15" customHeight="1">
      <c r="A101" s="292"/>
      <c r="B101" s="289"/>
      <c r="C101" s="290"/>
      <c r="D101" s="288"/>
      <c r="E101" s="218"/>
      <c r="F101" s="219"/>
      <c r="G101" s="219"/>
      <c r="H101" s="219"/>
      <c r="I101" s="220"/>
      <c r="J101" s="218"/>
      <c r="K101" s="219"/>
      <c r="L101" s="219"/>
      <c r="M101" s="219"/>
      <c r="N101" s="220"/>
      <c r="O101" s="218"/>
      <c r="P101" s="220"/>
      <c r="Q101" s="218"/>
      <c r="R101" s="219"/>
      <c r="S101" s="247"/>
      <c r="T101" s="219"/>
      <c r="U101" s="219"/>
      <c r="V101" s="246"/>
      <c r="W101" s="220"/>
      <c r="X101" s="4"/>
      <c r="Y101" s="4"/>
      <c r="Z101" s="4"/>
      <c r="AA101" s="4"/>
      <c r="AB101" s="4"/>
      <c r="AC101" s="4"/>
      <c r="AR101" s="4"/>
    </row>
    <row r="102" spans="1:46" ht="15" customHeight="1">
      <c r="A102" s="277"/>
      <c r="B102" s="284"/>
      <c r="C102" s="285"/>
      <c r="D102" s="286"/>
      <c r="E102" s="245"/>
      <c r="F102" s="243"/>
      <c r="G102" s="243"/>
      <c r="H102" s="243"/>
      <c r="I102" s="287"/>
      <c r="J102" s="245"/>
      <c r="K102" s="243"/>
      <c r="L102" s="243"/>
      <c r="M102" s="243"/>
      <c r="N102" s="287"/>
      <c r="O102" s="245"/>
      <c r="P102" s="287"/>
      <c r="Q102" s="218"/>
      <c r="R102" s="219"/>
      <c r="S102" s="247"/>
      <c r="T102" s="219"/>
      <c r="U102" s="219"/>
      <c r="V102" s="246"/>
      <c r="W102" s="220"/>
      <c r="X102" s="4"/>
      <c r="Y102" s="4"/>
      <c r="Z102" s="4"/>
      <c r="AA102" s="4"/>
      <c r="AT102" s="4"/>
    </row>
    <row r="103" spans="1:46" ht="15" customHeight="1">
      <c r="A103" s="277"/>
      <c r="B103" s="284"/>
      <c r="C103" s="285"/>
      <c r="D103" s="286"/>
      <c r="E103" s="245"/>
      <c r="F103" s="243"/>
      <c r="G103" s="243"/>
      <c r="H103" s="243"/>
      <c r="I103" s="287"/>
      <c r="J103" s="245"/>
      <c r="K103" s="243"/>
      <c r="L103" s="243"/>
      <c r="M103" s="243"/>
      <c r="N103" s="287"/>
      <c r="O103" s="245"/>
      <c r="P103" s="287"/>
      <c r="Q103" s="218"/>
      <c r="R103" s="219"/>
      <c r="S103" s="247"/>
      <c r="T103" s="219"/>
      <c r="U103" s="219"/>
      <c r="V103" s="246"/>
      <c r="W103" s="220"/>
      <c r="X103" s="4"/>
      <c r="Y103" s="4"/>
      <c r="Z103" s="4"/>
      <c r="AA103" s="4"/>
      <c r="AT103" s="4"/>
    </row>
    <row r="104" spans="1:46" ht="15" customHeight="1">
      <c r="A104" s="277"/>
      <c r="B104" s="284"/>
      <c r="C104" s="285"/>
      <c r="D104" s="286"/>
      <c r="E104" s="245"/>
      <c r="F104" s="243"/>
      <c r="G104" s="243"/>
      <c r="H104" s="243"/>
      <c r="I104" s="287"/>
      <c r="J104" s="245"/>
      <c r="K104" s="243"/>
      <c r="L104" s="243"/>
      <c r="M104" s="243"/>
      <c r="N104" s="287"/>
      <c r="O104" s="245"/>
      <c r="P104" s="287"/>
      <c r="Q104" s="218"/>
      <c r="R104" s="219"/>
      <c r="S104" s="247"/>
      <c r="T104" s="219"/>
      <c r="U104" s="219"/>
      <c r="V104" s="246"/>
      <c r="W104" s="220"/>
      <c r="X104" s="4"/>
      <c r="Y104" s="4"/>
      <c r="Z104" s="4"/>
      <c r="AA104" s="4"/>
      <c r="AT104" s="4"/>
    </row>
    <row r="105" spans="1:46" ht="15" customHeight="1">
      <c r="A105" s="277"/>
      <c r="B105" s="284"/>
      <c r="C105" s="285"/>
      <c r="D105" s="286"/>
      <c r="E105" s="245"/>
      <c r="F105" s="243"/>
      <c r="G105" s="243"/>
      <c r="H105" s="243"/>
      <c r="I105" s="287"/>
      <c r="J105" s="245"/>
      <c r="K105" s="243"/>
      <c r="L105" s="243"/>
      <c r="M105" s="243"/>
      <c r="N105" s="287"/>
      <c r="O105" s="245"/>
      <c r="P105" s="287"/>
      <c r="Q105" s="218"/>
      <c r="R105" s="219"/>
      <c r="S105" s="247"/>
      <c r="T105" s="219"/>
      <c r="U105" s="219"/>
      <c r="V105" s="246"/>
      <c r="W105" s="220"/>
      <c r="X105" s="4"/>
      <c r="Y105" s="4"/>
      <c r="Z105" s="4"/>
      <c r="AA105" s="4"/>
      <c r="AT105" s="4"/>
    </row>
    <row r="106" spans="1:46" ht="15" customHeight="1">
      <c r="A106" s="277"/>
      <c r="B106" s="284"/>
      <c r="C106" s="285"/>
      <c r="D106" s="286"/>
      <c r="E106" s="245"/>
      <c r="F106" s="243"/>
      <c r="G106" s="243"/>
      <c r="H106" s="243"/>
      <c r="I106" s="287"/>
      <c r="J106" s="245"/>
      <c r="K106" s="243"/>
      <c r="L106" s="243"/>
      <c r="M106" s="243"/>
      <c r="N106" s="287"/>
      <c r="O106" s="245"/>
      <c r="P106" s="287"/>
      <c r="Q106" s="218"/>
      <c r="R106" s="219"/>
      <c r="S106" s="247"/>
      <c r="T106" s="219"/>
      <c r="U106" s="219"/>
      <c r="V106" s="246"/>
      <c r="W106" s="220"/>
      <c r="X106" s="4"/>
      <c r="Y106" s="4"/>
      <c r="Z106" s="4"/>
      <c r="AA106" s="4"/>
      <c r="AT106" s="4"/>
    </row>
    <row r="107" spans="1:46" ht="15" customHeight="1">
      <c r="A107" s="277"/>
      <c r="B107" s="284"/>
      <c r="C107" s="285"/>
      <c r="D107" s="286"/>
      <c r="E107" s="245"/>
      <c r="F107" s="243"/>
      <c r="G107" s="243"/>
      <c r="H107" s="243"/>
      <c r="I107" s="287"/>
      <c r="J107" s="245"/>
      <c r="K107" s="243"/>
      <c r="L107" s="243"/>
      <c r="M107" s="243"/>
      <c r="N107" s="287"/>
      <c r="O107" s="245"/>
      <c r="P107" s="287"/>
      <c r="Q107" s="218"/>
      <c r="R107" s="219"/>
      <c r="S107" s="247"/>
      <c r="T107" s="219"/>
      <c r="U107" s="219"/>
      <c r="V107" s="246"/>
      <c r="W107" s="220"/>
      <c r="X107" s="4"/>
      <c r="Y107" s="4"/>
      <c r="Z107" s="4"/>
      <c r="AA107" s="4"/>
      <c r="AT107" s="4"/>
    </row>
    <row r="108" spans="1:46" ht="15" customHeight="1">
      <c r="A108" s="277"/>
      <c r="B108" s="284"/>
      <c r="C108" s="285"/>
      <c r="D108" s="288"/>
      <c r="E108" s="218"/>
      <c r="F108" s="219"/>
      <c r="G108" s="219"/>
      <c r="H108" s="219"/>
      <c r="I108" s="220"/>
      <c r="J108" s="218"/>
      <c r="K108" s="219"/>
      <c r="L108" s="219"/>
      <c r="M108" s="219"/>
      <c r="N108" s="220"/>
      <c r="O108" s="218"/>
      <c r="P108" s="220"/>
      <c r="Q108" s="218"/>
      <c r="R108" s="219"/>
      <c r="S108" s="247"/>
      <c r="T108" s="219"/>
      <c r="U108" s="219"/>
      <c r="V108" s="246"/>
      <c r="W108" s="220"/>
      <c r="X108" s="4"/>
      <c r="Y108" s="4"/>
      <c r="Z108" s="4"/>
      <c r="AA108" s="4"/>
      <c r="AT108" s="4"/>
    </row>
    <row r="109" spans="1:46" ht="15" customHeight="1">
      <c r="A109" s="277"/>
      <c r="B109" s="284"/>
      <c r="C109" s="285"/>
      <c r="D109" s="288"/>
      <c r="E109" s="218"/>
      <c r="F109" s="219"/>
      <c r="G109" s="219"/>
      <c r="H109" s="219"/>
      <c r="I109" s="220"/>
      <c r="J109" s="218"/>
      <c r="K109" s="219"/>
      <c r="L109" s="219"/>
      <c r="M109" s="219"/>
      <c r="N109" s="220"/>
      <c r="O109" s="218"/>
      <c r="P109" s="220"/>
      <c r="Q109" s="218"/>
      <c r="R109" s="219"/>
      <c r="S109" s="247"/>
      <c r="T109" s="219"/>
      <c r="U109" s="219"/>
      <c r="V109" s="246"/>
      <c r="W109" s="220"/>
      <c r="X109" s="4"/>
      <c r="Y109" s="4"/>
      <c r="Z109" s="4"/>
      <c r="AA109" s="4"/>
      <c r="AT109" s="4"/>
    </row>
    <row r="110" spans="1:46" ht="15" customHeight="1">
      <c r="A110" s="277"/>
      <c r="B110" s="284"/>
      <c r="C110" s="285"/>
      <c r="D110" s="288"/>
      <c r="E110" s="218"/>
      <c r="F110" s="219"/>
      <c r="G110" s="219"/>
      <c r="H110" s="219"/>
      <c r="I110" s="220"/>
      <c r="J110" s="218"/>
      <c r="K110" s="219"/>
      <c r="L110" s="219"/>
      <c r="M110" s="219"/>
      <c r="N110" s="220"/>
      <c r="O110" s="218"/>
      <c r="P110" s="220"/>
      <c r="Q110" s="218"/>
      <c r="R110" s="219"/>
      <c r="S110" s="247"/>
      <c r="T110" s="219"/>
      <c r="U110" s="219"/>
      <c r="V110" s="246"/>
      <c r="W110" s="220"/>
      <c r="X110" s="4"/>
      <c r="Y110" s="4"/>
      <c r="Z110" s="4"/>
      <c r="AA110" s="4"/>
      <c r="AB110" s="4"/>
      <c r="AC110" s="4"/>
      <c r="AR110" s="4"/>
    </row>
    <row r="111" spans="1:46" ht="15" customHeight="1">
      <c r="A111" s="277"/>
      <c r="B111" s="284"/>
      <c r="C111" s="285"/>
      <c r="D111" s="288"/>
      <c r="E111" s="218"/>
      <c r="F111" s="219"/>
      <c r="G111" s="219"/>
      <c r="H111" s="219"/>
      <c r="I111" s="220"/>
      <c r="J111" s="218"/>
      <c r="K111" s="219"/>
      <c r="L111" s="219"/>
      <c r="M111" s="219"/>
      <c r="N111" s="220"/>
      <c r="O111" s="218"/>
      <c r="P111" s="220"/>
      <c r="Q111" s="218"/>
      <c r="R111" s="219"/>
      <c r="S111" s="247"/>
      <c r="T111" s="219"/>
      <c r="U111" s="219"/>
      <c r="V111" s="246"/>
      <c r="W111" s="220"/>
      <c r="X111" s="4"/>
      <c r="Y111" s="4"/>
      <c r="Z111" s="4"/>
      <c r="AA111" s="4"/>
      <c r="AB111" s="4"/>
      <c r="AC111" s="4"/>
      <c r="AR111" s="4"/>
    </row>
    <row r="112" spans="1:46" ht="15" customHeight="1">
      <c r="A112" s="277"/>
      <c r="B112" s="284"/>
      <c r="C112" s="285"/>
      <c r="D112" s="288"/>
      <c r="E112" s="218"/>
      <c r="F112" s="219"/>
      <c r="G112" s="219"/>
      <c r="H112" s="219"/>
      <c r="I112" s="220"/>
      <c r="J112" s="218"/>
      <c r="K112" s="219"/>
      <c r="L112" s="219"/>
      <c r="M112" s="219"/>
      <c r="N112" s="220"/>
      <c r="O112" s="218"/>
      <c r="P112" s="220"/>
      <c r="Q112" s="218"/>
      <c r="R112" s="219"/>
      <c r="S112" s="247"/>
      <c r="T112" s="219"/>
      <c r="U112" s="219"/>
      <c r="V112" s="246"/>
      <c r="W112" s="220"/>
      <c r="X112" s="4"/>
      <c r="Y112" s="4"/>
      <c r="Z112" s="4"/>
      <c r="AA112" s="4"/>
      <c r="AB112" s="4"/>
      <c r="AC112" s="4"/>
      <c r="AR112" s="4"/>
    </row>
    <row r="113" spans="1:44" ht="15" customHeight="1">
      <c r="A113" s="277"/>
      <c r="B113" s="284"/>
      <c r="C113" s="285"/>
      <c r="D113" s="288"/>
      <c r="E113" s="218"/>
      <c r="F113" s="219"/>
      <c r="G113" s="219"/>
      <c r="H113" s="219"/>
      <c r="I113" s="220"/>
      <c r="J113" s="218"/>
      <c r="K113" s="219"/>
      <c r="L113" s="219"/>
      <c r="M113" s="219"/>
      <c r="N113" s="220"/>
      <c r="O113" s="218"/>
      <c r="P113" s="220"/>
      <c r="Q113" s="218"/>
      <c r="R113" s="219"/>
      <c r="S113" s="247"/>
      <c r="T113" s="219"/>
      <c r="U113" s="219"/>
      <c r="V113" s="246"/>
      <c r="W113" s="220"/>
      <c r="X113" s="4"/>
      <c r="Y113" s="4"/>
      <c r="Z113" s="4"/>
      <c r="AA113" s="4"/>
      <c r="AB113" s="4"/>
      <c r="AC113" s="4"/>
      <c r="AR113" s="4"/>
    </row>
    <row r="114" spans="1:44" ht="15" customHeight="1">
      <c r="A114" s="277"/>
      <c r="B114" s="284"/>
      <c r="C114" s="285"/>
      <c r="D114" s="288"/>
      <c r="E114" s="218"/>
      <c r="F114" s="219"/>
      <c r="G114" s="219"/>
      <c r="H114" s="219"/>
      <c r="I114" s="220"/>
      <c r="J114" s="218"/>
      <c r="K114" s="219"/>
      <c r="L114" s="219"/>
      <c r="M114" s="219"/>
      <c r="N114" s="220"/>
      <c r="O114" s="218"/>
      <c r="P114" s="220"/>
      <c r="Q114" s="218"/>
      <c r="R114" s="219"/>
      <c r="S114" s="247"/>
      <c r="T114" s="219"/>
      <c r="U114" s="219"/>
      <c r="V114" s="246"/>
      <c r="W114" s="220"/>
      <c r="X114" s="4"/>
      <c r="Y114" s="4"/>
      <c r="Z114" s="4"/>
      <c r="AA114" s="4"/>
      <c r="AB114" s="4"/>
      <c r="AC114" s="4"/>
      <c r="AR114" s="4"/>
    </row>
    <row r="115" spans="1:44" ht="15" customHeight="1">
      <c r="A115" s="277"/>
      <c r="B115" s="284"/>
      <c r="C115" s="285"/>
      <c r="D115" s="288"/>
      <c r="E115" s="218"/>
      <c r="F115" s="219"/>
      <c r="G115" s="219"/>
      <c r="H115" s="219"/>
      <c r="I115" s="220"/>
      <c r="J115" s="218"/>
      <c r="K115" s="219"/>
      <c r="L115" s="219"/>
      <c r="M115" s="219"/>
      <c r="N115" s="220"/>
      <c r="O115" s="218"/>
      <c r="P115" s="220"/>
      <c r="Q115" s="218"/>
      <c r="R115" s="219"/>
      <c r="S115" s="247"/>
      <c r="T115" s="219"/>
      <c r="U115" s="219"/>
      <c r="V115" s="246"/>
      <c r="W115" s="220"/>
      <c r="X115" s="4"/>
      <c r="Y115" s="4"/>
      <c r="Z115" s="4"/>
      <c r="AA115" s="4"/>
      <c r="AB115" s="4"/>
      <c r="AC115" s="4"/>
      <c r="AR115" s="4"/>
    </row>
    <row r="116" spans="1:44" ht="15" customHeight="1">
      <c r="A116" s="277"/>
      <c r="B116" s="284"/>
      <c r="C116" s="285"/>
      <c r="D116" s="288"/>
      <c r="E116" s="218"/>
      <c r="F116" s="219"/>
      <c r="G116" s="219"/>
      <c r="H116" s="219"/>
      <c r="I116" s="220"/>
      <c r="J116" s="218"/>
      <c r="K116" s="219"/>
      <c r="L116" s="219"/>
      <c r="M116" s="219"/>
      <c r="N116" s="220"/>
      <c r="O116" s="218"/>
      <c r="P116" s="220"/>
      <c r="Q116" s="218"/>
      <c r="R116" s="219"/>
      <c r="S116" s="247"/>
      <c r="T116" s="219"/>
      <c r="U116" s="219"/>
      <c r="V116" s="246"/>
      <c r="W116" s="220"/>
      <c r="X116" s="4"/>
      <c r="Y116" s="4"/>
      <c r="Z116" s="4"/>
      <c r="AA116" s="4"/>
      <c r="AB116" s="4"/>
      <c r="AC116" s="4"/>
      <c r="AR116" s="4"/>
    </row>
    <row r="117" spans="1:44" ht="15" customHeight="1">
      <c r="A117" s="277"/>
      <c r="B117" s="284"/>
      <c r="C117" s="285"/>
      <c r="D117" s="288"/>
      <c r="E117" s="218"/>
      <c r="F117" s="219"/>
      <c r="G117" s="219"/>
      <c r="H117" s="219"/>
      <c r="I117" s="220"/>
      <c r="J117" s="218"/>
      <c r="K117" s="219"/>
      <c r="L117" s="219"/>
      <c r="M117" s="219"/>
      <c r="N117" s="220"/>
      <c r="O117" s="218"/>
      <c r="P117" s="220"/>
      <c r="Q117" s="218"/>
      <c r="R117" s="219"/>
      <c r="S117" s="247"/>
      <c r="T117" s="219"/>
      <c r="U117" s="219"/>
      <c r="V117" s="246"/>
      <c r="W117" s="220"/>
      <c r="X117" s="4"/>
      <c r="Y117" s="4"/>
      <c r="Z117" s="4"/>
      <c r="AA117" s="4"/>
      <c r="AB117" s="4"/>
      <c r="AC117" s="4"/>
      <c r="AR117" s="4"/>
    </row>
    <row r="118" spans="1:44" ht="15" customHeight="1">
      <c r="A118" s="277"/>
      <c r="B118" s="284"/>
      <c r="C118" s="285"/>
      <c r="D118" s="288"/>
      <c r="E118" s="218"/>
      <c r="F118" s="219"/>
      <c r="G118" s="219"/>
      <c r="H118" s="219"/>
      <c r="I118" s="220"/>
      <c r="J118" s="218"/>
      <c r="K118" s="219"/>
      <c r="L118" s="219"/>
      <c r="M118" s="219"/>
      <c r="N118" s="220"/>
      <c r="O118" s="218"/>
      <c r="P118" s="220"/>
      <c r="Q118" s="218"/>
      <c r="R118" s="219"/>
      <c r="S118" s="247"/>
      <c r="T118" s="219"/>
      <c r="U118" s="219"/>
      <c r="V118" s="246"/>
      <c r="W118" s="220"/>
      <c r="X118" s="4"/>
      <c r="Y118" s="4"/>
      <c r="Z118" s="4"/>
      <c r="AA118" s="4"/>
      <c r="AB118" s="4"/>
      <c r="AC118" s="4"/>
      <c r="AR118" s="4"/>
    </row>
    <row r="119" spans="1:44" ht="15" customHeight="1">
      <c r="A119" s="277"/>
      <c r="B119" s="284"/>
      <c r="C119" s="285"/>
      <c r="D119" s="288"/>
      <c r="E119" s="218"/>
      <c r="F119" s="219"/>
      <c r="G119" s="219"/>
      <c r="H119" s="219"/>
      <c r="I119" s="220"/>
      <c r="J119" s="218"/>
      <c r="K119" s="219"/>
      <c r="L119" s="219"/>
      <c r="M119" s="219"/>
      <c r="N119" s="220"/>
      <c r="O119" s="218"/>
      <c r="P119" s="220"/>
      <c r="Q119" s="218"/>
      <c r="R119" s="219"/>
      <c r="S119" s="247"/>
      <c r="T119" s="219"/>
      <c r="U119" s="219"/>
      <c r="V119" s="246"/>
      <c r="W119" s="220"/>
      <c r="X119" s="4"/>
      <c r="Y119" s="4"/>
      <c r="Z119" s="4"/>
      <c r="AA119" s="4"/>
      <c r="AB119" s="4"/>
      <c r="AC119" s="4"/>
      <c r="AR119" s="4"/>
    </row>
    <row r="120" spans="1:44" ht="15" customHeight="1">
      <c r="A120" s="277"/>
      <c r="B120" s="284"/>
      <c r="C120" s="285"/>
      <c r="D120" s="288"/>
      <c r="E120" s="218"/>
      <c r="F120" s="219"/>
      <c r="G120" s="219"/>
      <c r="H120" s="219"/>
      <c r="I120" s="220"/>
      <c r="J120" s="218"/>
      <c r="K120" s="219"/>
      <c r="L120" s="219"/>
      <c r="M120" s="219"/>
      <c r="N120" s="220"/>
      <c r="O120" s="218"/>
      <c r="P120" s="220"/>
      <c r="Q120" s="218"/>
      <c r="R120" s="219"/>
      <c r="S120" s="247"/>
      <c r="T120" s="219"/>
      <c r="U120" s="219"/>
      <c r="V120" s="246"/>
      <c r="W120" s="220"/>
      <c r="X120" s="4"/>
      <c r="Y120" s="4"/>
      <c r="Z120" s="4"/>
      <c r="AA120" s="4"/>
      <c r="AB120" s="4"/>
      <c r="AC120" s="4"/>
      <c r="AR120" s="4"/>
    </row>
    <row r="121" spans="1:44" ht="15" customHeight="1">
      <c r="A121" s="277"/>
      <c r="B121" s="284"/>
      <c r="C121" s="285"/>
      <c r="D121" s="288"/>
      <c r="E121" s="218"/>
      <c r="F121" s="219"/>
      <c r="G121" s="219"/>
      <c r="H121" s="219"/>
      <c r="I121" s="220"/>
      <c r="J121" s="218"/>
      <c r="K121" s="219"/>
      <c r="L121" s="219"/>
      <c r="M121" s="219"/>
      <c r="N121" s="220"/>
      <c r="O121" s="218"/>
      <c r="P121" s="220"/>
      <c r="Q121" s="218"/>
      <c r="R121" s="219"/>
      <c r="S121" s="247"/>
      <c r="T121" s="219"/>
      <c r="U121" s="219"/>
      <c r="V121" s="246"/>
      <c r="W121" s="220"/>
      <c r="X121" s="4"/>
      <c r="Y121" s="4"/>
      <c r="Z121" s="4"/>
      <c r="AA121" s="4"/>
      <c r="AB121" s="4"/>
      <c r="AC121" s="4"/>
      <c r="AR121" s="4"/>
    </row>
    <row r="122" spans="1:44" ht="15" customHeight="1">
      <c r="A122" s="277"/>
      <c r="B122" s="284"/>
      <c r="C122" s="285"/>
      <c r="D122" s="288"/>
      <c r="E122" s="218"/>
      <c r="F122" s="219"/>
      <c r="G122" s="219"/>
      <c r="H122" s="219"/>
      <c r="I122" s="220"/>
      <c r="J122" s="218"/>
      <c r="K122" s="219"/>
      <c r="L122" s="219"/>
      <c r="M122" s="219"/>
      <c r="N122" s="220"/>
      <c r="O122" s="218"/>
      <c r="P122" s="220"/>
      <c r="Q122" s="218"/>
      <c r="R122" s="219"/>
      <c r="S122" s="247"/>
      <c r="T122" s="219"/>
      <c r="U122" s="219"/>
      <c r="V122" s="246"/>
      <c r="W122" s="220"/>
      <c r="X122" s="4"/>
      <c r="Y122" s="4"/>
      <c r="Z122" s="4"/>
      <c r="AA122" s="4"/>
      <c r="AB122" s="4"/>
      <c r="AC122" s="4"/>
      <c r="AR122" s="4"/>
    </row>
    <row r="123" spans="1:44" ht="15" customHeight="1">
      <c r="A123" s="277"/>
      <c r="B123" s="284"/>
      <c r="C123" s="285"/>
      <c r="D123" s="288"/>
      <c r="E123" s="218"/>
      <c r="F123" s="219"/>
      <c r="G123" s="219"/>
      <c r="H123" s="219"/>
      <c r="I123" s="220"/>
      <c r="J123" s="218"/>
      <c r="K123" s="219"/>
      <c r="L123" s="219"/>
      <c r="M123" s="219"/>
      <c r="N123" s="220"/>
      <c r="O123" s="218"/>
      <c r="P123" s="220"/>
      <c r="Q123" s="218"/>
      <c r="R123" s="219"/>
      <c r="S123" s="247"/>
      <c r="T123" s="219"/>
      <c r="U123" s="219"/>
      <c r="V123" s="246"/>
      <c r="W123" s="220"/>
      <c r="X123" s="4"/>
      <c r="Y123" s="4"/>
      <c r="Z123" s="4"/>
      <c r="AA123" s="4"/>
      <c r="AB123" s="4"/>
      <c r="AC123" s="4"/>
      <c r="AR123" s="4"/>
    </row>
    <row r="124" spans="1:44" ht="15" customHeight="1">
      <c r="A124" s="277"/>
      <c r="B124" s="284"/>
      <c r="C124" s="285"/>
      <c r="D124" s="288"/>
      <c r="E124" s="218"/>
      <c r="F124" s="219"/>
      <c r="G124" s="219"/>
      <c r="H124" s="219"/>
      <c r="I124" s="220"/>
      <c r="J124" s="218"/>
      <c r="K124" s="219"/>
      <c r="L124" s="219"/>
      <c r="M124" s="219"/>
      <c r="N124" s="220"/>
      <c r="O124" s="218"/>
      <c r="P124" s="220"/>
      <c r="Q124" s="218"/>
      <c r="R124" s="219"/>
      <c r="S124" s="247"/>
      <c r="T124" s="219"/>
      <c r="U124" s="219"/>
      <c r="V124" s="246"/>
      <c r="W124" s="220"/>
      <c r="X124" s="4"/>
      <c r="Y124" s="4"/>
      <c r="Z124" s="4"/>
      <c r="AA124" s="4"/>
      <c r="AB124" s="4"/>
      <c r="AC124" s="4"/>
      <c r="AR124" s="4"/>
    </row>
    <row r="125" spans="1:44" ht="15" customHeight="1">
      <c r="A125" s="277"/>
      <c r="B125" s="284"/>
      <c r="C125" s="285"/>
      <c r="D125" s="288"/>
      <c r="E125" s="218"/>
      <c r="F125" s="219"/>
      <c r="G125" s="219"/>
      <c r="H125" s="219"/>
      <c r="I125" s="220"/>
      <c r="J125" s="218"/>
      <c r="K125" s="219"/>
      <c r="L125" s="219"/>
      <c r="M125" s="219"/>
      <c r="N125" s="220"/>
      <c r="O125" s="218"/>
      <c r="P125" s="220"/>
      <c r="Q125" s="218"/>
      <c r="R125" s="219"/>
      <c r="S125" s="247"/>
      <c r="T125" s="219"/>
      <c r="U125" s="219"/>
      <c r="V125" s="246"/>
      <c r="W125" s="220"/>
      <c r="X125" s="4"/>
      <c r="Y125" s="4"/>
      <c r="Z125" s="4"/>
      <c r="AA125" s="4"/>
      <c r="AB125" s="4"/>
      <c r="AC125" s="4"/>
      <c r="AR125" s="4"/>
    </row>
    <row r="126" spans="1:44" ht="15" customHeight="1">
      <c r="A126" s="277"/>
      <c r="B126" s="284"/>
      <c r="C126" s="285"/>
      <c r="D126" s="288"/>
      <c r="E126" s="218"/>
      <c r="F126" s="219"/>
      <c r="G126" s="219"/>
      <c r="H126" s="219"/>
      <c r="I126" s="220"/>
      <c r="J126" s="218"/>
      <c r="K126" s="219"/>
      <c r="L126" s="219"/>
      <c r="M126" s="219"/>
      <c r="N126" s="220"/>
      <c r="O126" s="218"/>
      <c r="P126" s="220"/>
      <c r="Q126" s="218"/>
      <c r="R126" s="219"/>
      <c r="S126" s="247"/>
      <c r="T126" s="219"/>
      <c r="U126" s="219"/>
      <c r="V126" s="246"/>
      <c r="W126" s="220"/>
      <c r="X126" s="4"/>
      <c r="Y126" s="4"/>
      <c r="Z126" s="4"/>
      <c r="AA126" s="4"/>
      <c r="AB126" s="4"/>
      <c r="AC126" s="4"/>
      <c r="AR126" s="4"/>
    </row>
    <row r="127" spans="1:44" ht="15" customHeight="1">
      <c r="A127" s="277"/>
      <c r="B127" s="284"/>
      <c r="C127" s="285"/>
      <c r="D127" s="288"/>
      <c r="E127" s="218"/>
      <c r="F127" s="219"/>
      <c r="G127" s="219"/>
      <c r="H127" s="219"/>
      <c r="I127" s="220"/>
      <c r="J127" s="218"/>
      <c r="K127" s="219"/>
      <c r="L127" s="219"/>
      <c r="M127" s="219"/>
      <c r="N127" s="220"/>
      <c r="O127" s="218"/>
      <c r="P127" s="220"/>
      <c r="Q127" s="218"/>
      <c r="R127" s="219"/>
      <c r="S127" s="247"/>
      <c r="T127" s="219"/>
      <c r="U127" s="219"/>
      <c r="V127" s="246"/>
      <c r="W127" s="220"/>
      <c r="X127" s="4"/>
      <c r="Y127" s="4"/>
      <c r="Z127" s="4"/>
      <c r="AA127" s="4"/>
      <c r="AB127" s="4"/>
      <c r="AC127" s="4"/>
      <c r="AR127" s="4"/>
    </row>
    <row r="128" spans="1:44" ht="15" customHeight="1">
      <c r="A128" s="277"/>
      <c r="B128" s="284"/>
      <c r="C128" s="285"/>
      <c r="D128" s="288"/>
      <c r="E128" s="218"/>
      <c r="F128" s="219"/>
      <c r="G128" s="219"/>
      <c r="H128" s="219"/>
      <c r="I128" s="220"/>
      <c r="J128" s="218"/>
      <c r="K128" s="219"/>
      <c r="L128" s="219"/>
      <c r="M128" s="219"/>
      <c r="N128" s="220"/>
      <c r="O128" s="218"/>
      <c r="P128" s="220"/>
      <c r="Q128" s="218"/>
      <c r="R128" s="219"/>
      <c r="S128" s="247"/>
      <c r="T128" s="219"/>
      <c r="U128" s="219"/>
      <c r="V128" s="246"/>
      <c r="W128" s="220"/>
      <c r="X128" s="4"/>
      <c r="Y128" s="4"/>
      <c r="Z128" s="4"/>
      <c r="AA128" s="4"/>
      <c r="AB128" s="4"/>
      <c r="AC128" s="4"/>
      <c r="AR128" s="4"/>
    </row>
    <row r="129" spans="1:46" ht="15" customHeight="1">
      <c r="A129" s="277"/>
      <c r="B129" s="284"/>
      <c r="C129" s="285"/>
      <c r="D129" s="288"/>
      <c r="E129" s="218"/>
      <c r="F129" s="219"/>
      <c r="G129" s="219"/>
      <c r="H129" s="219"/>
      <c r="I129" s="220"/>
      <c r="J129" s="218"/>
      <c r="K129" s="219"/>
      <c r="L129" s="219"/>
      <c r="M129" s="219"/>
      <c r="N129" s="220"/>
      <c r="O129" s="218"/>
      <c r="P129" s="220"/>
      <c r="Q129" s="218"/>
      <c r="R129" s="219"/>
      <c r="S129" s="247"/>
      <c r="T129" s="219"/>
      <c r="U129" s="219"/>
      <c r="V129" s="246"/>
      <c r="W129" s="220"/>
      <c r="X129" s="4"/>
      <c r="Y129" s="4"/>
      <c r="Z129" s="4"/>
      <c r="AA129" s="4"/>
      <c r="AB129" s="4"/>
      <c r="AC129" s="4"/>
      <c r="AR129" s="4"/>
    </row>
    <row r="130" spans="1:46" ht="15" customHeight="1">
      <c r="A130" s="277"/>
      <c r="B130" s="284"/>
      <c r="C130" s="285"/>
      <c r="D130" s="288"/>
      <c r="E130" s="218"/>
      <c r="F130" s="219"/>
      <c r="G130" s="219"/>
      <c r="H130" s="219"/>
      <c r="I130" s="220"/>
      <c r="J130" s="218"/>
      <c r="K130" s="219"/>
      <c r="L130" s="219"/>
      <c r="M130" s="219"/>
      <c r="N130" s="220"/>
      <c r="O130" s="218"/>
      <c r="P130" s="220"/>
      <c r="Q130" s="218"/>
      <c r="R130" s="219"/>
      <c r="S130" s="247"/>
      <c r="T130" s="219"/>
      <c r="U130" s="219"/>
      <c r="V130" s="246"/>
      <c r="W130" s="220"/>
      <c r="X130" s="4"/>
      <c r="Y130" s="4"/>
      <c r="Z130" s="4"/>
      <c r="AA130" s="4"/>
      <c r="AB130" s="4"/>
      <c r="AC130" s="4"/>
      <c r="AR130" s="4"/>
    </row>
    <row r="131" spans="1:46" ht="15" customHeight="1">
      <c r="A131" s="277"/>
      <c r="B131" s="284"/>
      <c r="C131" s="285"/>
      <c r="D131" s="288"/>
      <c r="E131" s="218"/>
      <c r="F131" s="219"/>
      <c r="G131" s="219"/>
      <c r="H131" s="219"/>
      <c r="I131" s="220"/>
      <c r="J131" s="218"/>
      <c r="K131" s="219"/>
      <c r="L131" s="219"/>
      <c r="M131" s="219"/>
      <c r="N131" s="220"/>
      <c r="O131" s="218"/>
      <c r="P131" s="220"/>
      <c r="Q131" s="218"/>
      <c r="R131" s="219"/>
      <c r="S131" s="247"/>
      <c r="T131" s="219"/>
      <c r="U131" s="219"/>
      <c r="V131" s="246"/>
      <c r="W131" s="220"/>
      <c r="X131" s="4"/>
      <c r="Y131" s="4"/>
      <c r="Z131" s="4"/>
      <c r="AA131" s="4"/>
      <c r="AB131" s="4"/>
      <c r="AC131" s="4"/>
      <c r="AR131" s="4"/>
    </row>
    <row r="132" spans="1:46" ht="15" customHeight="1">
      <c r="A132" s="277"/>
      <c r="B132" s="284"/>
      <c r="C132" s="285"/>
      <c r="D132" s="288"/>
      <c r="E132" s="218"/>
      <c r="F132" s="219"/>
      <c r="G132" s="219"/>
      <c r="H132" s="219"/>
      <c r="I132" s="220"/>
      <c r="J132" s="218"/>
      <c r="K132" s="219"/>
      <c r="L132" s="219"/>
      <c r="M132" s="219"/>
      <c r="N132" s="220"/>
      <c r="O132" s="218"/>
      <c r="P132" s="220"/>
      <c r="Q132" s="218"/>
      <c r="R132" s="219"/>
      <c r="S132" s="247"/>
      <c r="T132" s="219"/>
      <c r="U132" s="219"/>
      <c r="V132" s="246"/>
      <c r="W132" s="220"/>
      <c r="X132" s="4"/>
      <c r="Y132" s="4"/>
      <c r="Z132" s="4"/>
      <c r="AA132" s="4"/>
      <c r="AB132" s="4"/>
      <c r="AC132" s="4"/>
      <c r="AR132" s="4"/>
    </row>
    <row r="133" spans="1:46" ht="15" customHeight="1">
      <c r="A133" s="277"/>
      <c r="B133" s="284"/>
      <c r="C133" s="285"/>
      <c r="D133" s="286"/>
      <c r="E133" s="245"/>
      <c r="F133" s="243"/>
      <c r="G133" s="243"/>
      <c r="H133" s="243"/>
      <c r="I133" s="287"/>
      <c r="J133" s="245"/>
      <c r="K133" s="243"/>
      <c r="L133" s="243"/>
      <c r="M133" s="243"/>
      <c r="N133" s="287"/>
      <c r="O133" s="245"/>
      <c r="P133" s="287"/>
      <c r="Q133" s="218"/>
      <c r="R133" s="219"/>
      <c r="S133" s="247"/>
      <c r="T133" s="219"/>
      <c r="U133" s="219"/>
      <c r="V133" s="246"/>
      <c r="W133" s="220"/>
      <c r="X133" s="4"/>
      <c r="Y133" s="4"/>
      <c r="Z133" s="4"/>
      <c r="AA133" s="4"/>
      <c r="AT133" s="4"/>
    </row>
    <row r="134" spans="1:46" ht="15" customHeight="1">
      <c r="A134" s="277"/>
      <c r="B134" s="284"/>
      <c r="C134" s="285"/>
      <c r="D134" s="286"/>
      <c r="E134" s="245"/>
      <c r="F134" s="243"/>
      <c r="G134" s="243"/>
      <c r="H134" s="243"/>
      <c r="I134" s="287"/>
      <c r="J134" s="245"/>
      <c r="K134" s="243"/>
      <c r="L134" s="243"/>
      <c r="M134" s="243"/>
      <c r="N134" s="287"/>
      <c r="O134" s="245"/>
      <c r="P134" s="287"/>
      <c r="Q134" s="218"/>
      <c r="R134" s="219"/>
      <c r="S134" s="247"/>
      <c r="T134" s="219"/>
      <c r="U134" s="219"/>
      <c r="V134" s="246"/>
      <c r="W134" s="220"/>
      <c r="X134" s="4"/>
      <c r="Y134" s="4"/>
      <c r="Z134" s="4"/>
      <c r="AA134" s="4"/>
      <c r="AT134" s="4"/>
    </row>
    <row r="135" spans="1:46" ht="15" customHeight="1">
      <c r="A135" s="277"/>
      <c r="B135" s="284"/>
      <c r="C135" s="285"/>
      <c r="D135" s="286"/>
      <c r="E135" s="245"/>
      <c r="F135" s="243"/>
      <c r="G135" s="243"/>
      <c r="H135" s="243"/>
      <c r="I135" s="287"/>
      <c r="J135" s="245"/>
      <c r="K135" s="243"/>
      <c r="L135" s="243"/>
      <c r="M135" s="243"/>
      <c r="N135" s="287"/>
      <c r="O135" s="245"/>
      <c r="P135" s="287"/>
      <c r="Q135" s="218"/>
      <c r="R135" s="219"/>
      <c r="S135" s="247"/>
      <c r="T135" s="219"/>
      <c r="U135" s="219"/>
      <c r="V135" s="246"/>
      <c r="W135" s="220"/>
      <c r="X135" s="4"/>
      <c r="Y135" s="4"/>
      <c r="Z135" s="4"/>
      <c r="AA135" s="4"/>
      <c r="AT135" s="4"/>
    </row>
    <row r="136" spans="1:46" ht="15" customHeight="1">
      <c r="A136" s="277"/>
      <c r="B136" s="284"/>
      <c r="C136" s="285"/>
      <c r="D136" s="286"/>
      <c r="E136" s="245"/>
      <c r="F136" s="243"/>
      <c r="G136" s="243"/>
      <c r="H136" s="243"/>
      <c r="I136" s="287"/>
      <c r="J136" s="245"/>
      <c r="K136" s="243"/>
      <c r="L136" s="243"/>
      <c r="M136" s="243"/>
      <c r="N136" s="287"/>
      <c r="O136" s="245"/>
      <c r="P136" s="287"/>
      <c r="Q136" s="218"/>
      <c r="R136" s="219"/>
      <c r="S136" s="247"/>
      <c r="T136" s="219"/>
      <c r="U136" s="219"/>
      <c r="V136" s="246"/>
      <c r="W136" s="220"/>
      <c r="X136" s="4"/>
      <c r="Y136" s="4"/>
      <c r="Z136" s="4"/>
      <c r="AA136" s="4"/>
      <c r="AT136" s="4"/>
    </row>
    <row r="137" spans="1:46" ht="15" customHeight="1">
      <c r="A137" s="277"/>
      <c r="B137" s="284"/>
      <c r="C137" s="285"/>
      <c r="D137" s="286"/>
      <c r="E137" s="245"/>
      <c r="F137" s="243"/>
      <c r="G137" s="243"/>
      <c r="H137" s="243"/>
      <c r="I137" s="287"/>
      <c r="J137" s="245"/>
      <c r="K137" s="243"/>
      <c r="L137" s="243"/>
      <c r="M137" s="243"/>
      <c r="N137" s="287"/>
      <c r="O137" s="245"/>
      <c r="P137" s="287"/>
      <c r="Q137" s="218"/>
      <c r="R137" s="219"/>
      <c r="S137" s="247"/>
      <c r="T137" s="219"/>
      <c r="U137" s="219"/>
      <c r="V137" s="246"/>
      <c r="W137" s="220"/>
      <c r="X137" s="4"/>
      <c r="Y137" s="4"/>
      <c r="Z137" s="4"/>
      <c r="AA137" s="4"/>
      <c r="AT137" s="4"/>
    </row>
    <row r="138" spans="1:46" ht="15" customHeight="1">
      <c r="A138" s="277"/>
      <c r="B138" s="284"/>
      <c r="C138" s="285"/>
      <c r="D138" s="286"/>
      <c r="E138" s="245"/>
      <c r="F138" s="243"/>
      <c r="G138" s="243"/>
      <c r="H138" s="243"/>
      <c r="I138" s="287"/>
      <c r="J138" s="245"/>
      <c r="K138" s="243"/>
      <c r="L138" s="243"/>
      <c r="M138" s="243"/>
      <c r="N138" s="287"/>
      <c r="O138" s="245"/>
      <c r="P138" s="287"/>
      <c r="Q138" s="218"/>
      <c r="R138" s="219"/>
      <c r="S138" s="247"/>
      <c r="T138" s="219"/>
      <c r="U138" s="219"/>
      <c r="V138" s="246"/>
      <c r="W138" s="220"/>
      <c r="X138" s="4"/>
      <c r="Y138" s="4"/>
      <c r="Z138" s="4"/>
      <c r="AA138" s="4"/>
      <c r="AT138" s="4"/>
    </row>
    <row r="139" spans="1:46" ht="15" customHeight="1">
      <c r="A139" s="277"/>
      <c r="B139" s="284"/>
      <c r="C139" s="285"/>
      <c r="D139" s="288"/>
      <c r="E139" s="218"/>
      <c r="F139" s="219"/>
      <c r="G139" s="219"/>
      <c r="H139" s="219"/>
      <c r="I139" s="220"/>
      <c r="J139" s="218"/>
      <c r="K139" s="219"/>
      <c r="L139" s="219"/>
      <c r="M139" s="219"/>
      <c r="N139" s="220"/>
      <c r="O139" s="218"/>
      <c r="P139" s="220"/>
      <c r="Q139" s="218"/>
      <c r="R139" s="219"/>
      <c r="S139" s="247"/>
      <c r="T139" s="219"/>
      <c r="U139" s="219"/>
      <c r="V139" s="246"/>
      <c r="W139" s="220"/>
      <c r="X139" s="4"/>
      <c r="Y139" s="4"/>
      <c r="Z139" s="4"/>
      <c r="AA139" s="4"/>
      <c r="AT139" s="4"/>
    </row>
    <row r="140" spans="1:46" ht="15" customHeight="1">
      <c r="A140" s="277"/>
      <c r="B140" s="284"/>
      <c r="C140" s="285"/>
      <c r="D140" s="288"/>
      <c r="E140" s="218"/>
      <c r="F140" s="219"/>
      <c r="G140" s="219"/>
      <c r="H140" s="219"/>
      <c r="I140" s="220"/>
      <c r="J140" s="218"/>
      <c r="K140" s="219"/>
      <c r="L140" s="219"/>
      <c r="M140" s="219"/>
      <c r="N140" s="220"/>
      <c r="O140" s="218"/>
      <c r="P140" s="220"/>
      <c r="Q140" s="218"/>
      <c r="R140" s="219"/>
      <c r="S140" s="247"/>
      <c r="T140" s="219"/>
      <c r="U140" s="219"/>
      <c r="V140" s="246"/>
      <c r="W140" s="220"/>
      <c r="X140" s="4"/>
      <c r="Y140" s="4"/>
      <c r="Z140" s="4"/>
      <c r="AA140" s="4"/>
      <c r="AT140" s="4"/>
    </row>
    <row r="141" spans="1:46" ht="15" customHeight="1">
      <c r="A141" s="277"/>
      <c r="B141" s="284"/>
      <c r="C141" s="285"/>
      <c r="D141" s="288"/>
      <c r="E141" s="218"/>
      <c r="F141" s="219"/>
      <c r="G141" s="219"/>
      <c r="H141" s="219"/>
      <c r="I141" s="220"/>
      <c r="J141" s="218"/>
      <c r="K141" s="219"/>
      <c r="L141" s="219"/>
      <c r="M141" s="219"/>
      <c r="N141" s="220"/>
      <c r="O141" s="218"/>
      <c r="P141" s="220"/>
      <c r="Q141" s="218"/>
      <c r="R141" s="219"/>
      <c r="S141" s="247"/>
      <c r="T141" s="219"/>
      <c r="U141" s="219"/>
      <c r="V141" s="246"/>
      <c r="W141" s="220"/>
      <c r="X141" s="4"/>
      <c r="Y141" s="4"/>
      <c r="Z141" s="4"/>
      <c r="AA141" s="4"/>
      <c r="AB141" s="4"/>
      <c r="AC141" s="4"/>
      <c r="AR141" s="4"/>
    </row>
    <row r="142" spans="1:46" ht="15" customHeight="1">
      <c r="A142" s="277"/>
      <c r="B142" s="284"/>
      <c r="C142" s="285"/>
      <c r="D142" s="288"/>
      <c r="E142" s="218"/>
      <c r="F142" s="219"/>
      <c r="G142" s="219"/>
      <c r="H142" s="219"/>
      <c r="I142" s="220"/>
      <c r="J142" s="218"/>
      <c r="K142" s="219"/>
      <c r="L142" s="219"/>
      <c r="M142" s="219"/>
      <c r="N142" s="220"/>
      <c r="O142" s="218"/>
      <c r="P142" s="220"/>
      <c r="Q142" s="218"/>
      <c r="R142" s="219"/>
      <c r="S142" s="247"/>
      <c r="T142" s="219"/>
      <c r="U142" s="219"/>
      <c r="V142" s="246"/>
      <c r="W142" s="220"/>
      <c r="X142" s="4"/>
      <c r="Y142" s="4"/>
      <c r="Z142" s="4"/>
      <c r="AA142" s="4"/>
      <c r="AB142" s="4"/>
      <c r="AC142" s="4"/>
      <c r="AR142" s="4"/>
    </row>
    <row r="143" spans="1:46" ht="15" customHeight="1">
      <c r="A143" s="277"/>
      <c r="B143" s="284"/>
      <c r="C143" s="285"/>
      <c r="D143" s="288"/>
      <c r="E143" s="218"/>
      <c r="F143" s="219"/>
      <c r="G143" s="219"/>
      <c r="H143" s="219"/>
      <c r="I143" s="220"/>
      <c r="J143" s="218"/>
      <c r="K143" s="219"/>
      <c r="L143" s="219"/>
      <c r="M143" s="219"/>
      <c r="N143" s="220"/>
      <c r="O143" s="218"/>
      <c r="P143" s="220"/>
      <c r="Q143" s="218"/>
      <c r="R143" s="219"/>
      <c r="S143" s="247"/>
      <c r="T143" s="219"/>
      <c r="U143" s="219"/>
      <c r="V143" s="246"/>
      <c r="W143" s="220"/>
      <c r="X143" s="4"/>
      <c r="Y143" s="4"/>
      <c r="Z143" s="4"/>
      <c r="AA143" s="4"/>
      <c r="AB143" s="4"/>
      <c r="AC143" s="4"/>
      <c r="AR143" s="4"/>
    </row>
    <row r="144" spans="1:46" ht="15" customHeight="1">
      <c r="A144" s="277"/>
      <c r="B144" s="284"/>
      <c r="C144" s="285"/>
      <c r="D144" s="288"/>
      <c r="E144" s="218"/>
      <c r="F144" s="219"/>
      <c r="G144" s="219"/>
      <c r="H144" s="219"/>
      <c r="I144" s="220"/>
      <c r="J144" s="218"/>
      <c r="K144" s="219"/>
      <c r="L144" s="219"/>
      <c r="M144" s="219"/>
      <c r="N144" s="220"/>
      <c r="O144" s="218"/>
      <c r="P144" s="220"/>
      <c r="Q144" s="218"/>
      <c r="R144" s="219"/>
      <c r="S144" s="247"/>
      <c r="T144" s="219"/>
      <c r="U144" s="219"/>
      <c r="V144" s="246"/>
      <c r="W144" s="220"/>
      <c r="X144" s="4"/>
      <c r="Y144" s="4"/>
      <c r="Z144" s="4"/>
      <c r="AA144" s="4"/>
      <c r="AB144" s="4"/>
      <c r="AC144" s="4"/>
      <c r="AR144" s="4"/>
    </row>
    <row r="145" spans="1:44" ht="15" customHeight="1">
      <c r="A145" s="277"/>
      <c r="B145" s="284"/>
      <c r="C145" s="285"/>
      <c r="D145" s="288"/>
      <c r="E145" s="218"/>
      <c r="F145" s="219"/>
      <c r="G145" s="219"/>
      <c r="H145" s="219"/>
      <c r="I145" s="220"/>
      <c r="J145" s="218"/>
      <c r="K145" s="219"/>
      <c r="L145" s="219"/>
      <c r="M145" s="219"/>
      <c r="N145" s="220"/>
      <c r="O145" s="218"/>
      <c r="P145" s="220"/>
      <c r="Q145" s="218"/>
      <c r="R145" s="219"/>
      <c r="S145" s="247"/>
      <c r="T145" s="219"/>
      <c r="U145" s="219"/>
      <c r="V145" s="246"/>
      <c r="W145" s="220"/>
      <c r="X145" s="4"/>
      <c r="Y145" s="4"/>
      <c r="Z145" s="4"/>
      <c r="AA145" s="4"/>
      <c r="AB145" s="4"/>
      <c r="AC145" s="4"/>
      <c r="AR145" s="4"/>
    </row>
    <row r="146" spans="1:44" ht="15" customHeight="1">
      <c r="A146" s="277"/>
      <c r="B146" s="284"/>
      <c r="C146" s="285"/>
      <c r="D146" s="288"/>
      <c r="E146" s="218"/>
      <c r="F146" s="219"/>
      <c r="G146" s="219"/>
      <c r="H146" s="219"/>
      <c r="I146" s="220"/>
      <c r="J146" s="218"/>
      <c r="K146" s="219"/>
      <c r="L146" s="219"/>
      <c r="M146" s="219"/>
      <c r="N146" s="220"/>
      <c r="O146" s="218"/>
      <c r="P146" s="220"/>
      <c r="Q146" s="218"/>
      <c r="R146" s="219"/>
      <c r="S146" s="247"/>
      <c r="T146" s="219"/>
      <c r="U146" s="219"/>
      <c r="V146" s="246"/>
      <c r="W146" s="220"/>
      <c r="X146" s="4"/>
      <c r="Y146" s="4"/>
      <c r="Z146" s="4"/>
      <c r="AA146" s="4"/>
      <c r="AB146" s="4"/>
      <c r="AC146" s="4"/>
      <c r="AR146" s="4"/>
    </row>
    <row r="147" spans="1:44" ht="15" customHeight="1">
      <c r="A147" s="277"/>
      <c r="B147" s="284"/>
      <c r="C147" s="285"/>
      <c r="D147" s="288"/>
      <c r="E147" s="218"/>
      <c r="F147" s="219"/>
      <c r="G147" s="219"/>
      <c r="H147" s="219"/>
      <c r="I147" s="220"/>
      <c r="J147" s="218"/>
      <c r="K147" s="219"/>
      <c r="L147" s="219"/>
      <c r="M147" s="219"/>
      <c r="N147" s="220"/>
      <c r="O147" s="218"/>
      <c r="P147" s="220"/>
      <c r="Q147" s="218"/>
      <c r="R147" s="219"/>
      <c r="S147" s="247"/>
      <c r="T147" s="219"/>
      <c r="U147" s="219"/>
      <c r="V147" s="246"/>
      <c r="W147" s="220"/>
      <c r="X147" s="4"/>
      <c r="Y147" s="4"/>
      <c r="Z147" s="4"/>
      <c r="AA147" s="4"/>
      <c r="AB147" s="4"/>
      <c r="AC147" s="4"/>
      <c r="AR147" s="4"/>
    </row>
    <row r="148" spans="1:44" ht="15" customHeight="1">
      <c r="A148" s="277"/>
      <c r="B148" s="284"/>
      <c r="C148" s="285"/>
      <c r="D148" s="288"/>
      <c r="E148" s="218"/>
      <c r="F148" s="219"/>
      <c r="G148" s="219"/>
      <c r="H148" s="219"/>
      <c r="I148" s="220"/>
      <c r="J148" s="218"/>
      <c r="K148" s="219"/>
      <c r="L148" s="219"/>
      <c r="M148" s="219"/>
      <c r="N148" s="220"/>
      <c r="O148" s="218"/>
      <c r="P148" s="220"/>
      <c r="Q148" s="218"/>
      <c r="R148" s="219"/>
      <c r="S148" s="247"/>
      <c r="T148" s="219"/>
      <c r="U148" s="219"/>
      <c r="V148" s="246"/>
      <c r="W148" s="220"/>
      <c r="X148" s="4"/>
      <c r="Y148" s="4"/>
      <c r="Z148" s="4"/>
      <c r="AA148" s="4"/>
      <c r="AB148" s="4"/>
      <c r="AC148" s="4"/>
      <c r="AR148" s="4"/>
    </row>
    <row r="149" spans="1:44" ht="15" customHeight="1">
      <c r="A149" s="277"/>
      <c r="B149" s="284"/>
      <c r="C149" s="285"/>
      <c r="D149" s="288"/>
      <c r="E149" s="218"/>
      <c r="F149" s="219"/>
      <c r="G149" s="219"/>
      <c r="H149" s="219"/>
      <c r="I149" s="220"/>
      <c r="J149" s="218"/>
      <c r="K149" s="219"/>
      <c r="L149" s="219"/>
      <c r="M149" s="219"/>
      <c r="N149" s="220"/>
      <c r="O149" s="218"/>
      <c r="P149" s="220"/>
      <c r="Q149" s="218"/>
      <c r="R149" s="219"/>
      <c r="S149" s="247"/>
      <c r="T149" s="219"/>
      <c r="U149" s="219"/>
      <c r="V149" s="246"/>
      <c r="W149" s="220"/>
      <c r="X149" s="4"/>
      <c r="Y149" s="4"/>
      <c r="Z149" s="4"/>
      <c r="AA149" s="4"/>
      <c r="AB149" s="4"/>
      <c r="AC149" s="4"/>
      <c r="AR149" s="4"/>
    </row>
    <row r="150" spans="1:44" ht="15" customHeight="1">
      <c r="A150" s="277"/>
      <c r="B150" s="284"/>
      <c r="C150" s="285"/>
      <c r="D150" s="288"/>
      <c r="E150" s="218"/>
      <c r="F150" s="219"/>
      <c r="G150" s="219"/>
      <c r="H150" s="219"/>
      <c r="I150" s="220"/>
      <c r="J150" s="218"/>
      <c r="K150" s="219"/>
      <c r="L150" s="219"/>
      <c r="M150" s="219"/>
      <c r="N150" s="220"/>
      <c r="O150" s="218"/>
      <c r="P150" s="220"/>
      <c r="Q150" s="218"/>
      <c r="R150" s="219"/>
      <c r="S150" s="247"/>
      <c r="T150" s="219"/>
      <c r="U150" s="219"/>
      <c r="V150" s="246"/>
      <c r="W150" s="220"/>
      <c r="X150" s="4"/>
      <c r="Y150" s="4"/>
      <c r="Z150" s="4"/>
      <c r="AA150" s="4"/>
      <c r="AB150" s="4"/>
      <c r="AC150" s="4"/>
      <c r="AR150" s="4"/>
    </row>
    <row r="151" spans="1:44" ht="15" customHeight="1">
      <c r="A151" s="277"/>
      <c r="B151" s="284"/>
      <c r="C151" s="285"/>
      <c r="D151" s="288"/>
      <c r="E151" s="218"/>
      <c r="F151" s="219"/>
      <c r="G151" s="219"/>
      <c r="H151" s="219"/>
      <c r="I151" s="220"/>
      <c r="J151" s="218"/>
      <c r="K151" s="219"/>
      <c r="L151" s="219"/>
      <c r="M151" s="219"/>
      <c r="N151" s="220"/>
      <c r="O151" s="218"/>
      <c r="P151" s="220"/>
      <c r="Q151" s="218"/>
      <c r="R151" s="219"/>
      <c r="S151" s="247"/>
      <c r="T151" s="219"/>
      <c r="U151" s="219"/>
      <c r="V151" s="246"/>
      <c r="W151" s="220"/>
      <c r="X151" s="4"/>
      <c r="Y151" s="4"/>
      <c r="Z151" s="4"/>
      <c r="AA151" s="4"/>
      <c r="AB151" s="4"/>
      <c r="AC151" s="4"/>
      <c r="AR151" s="4"/>
    </row>
    <row r="152" spans="1:44" ht="15" customHeight="1">
      <c r="A152" s="277"/>
      <c r="B152" s="284"/>
      <c r="C152" s="285"/>
      <c r="D152" s="288"/>
      <c r="E152" s="218"/>
      <c r="F152" s="219"/>
      <c r="G152" s="219"/>
      <c r="H152" s="219"/>
      <c r="I152" s="220"/>
      <c r="J152" s="218"/>
      <c r="K152" s="219"/>
      <c r="L152" s="219"/>
      <c r="M152" s="219"/>
      <c r="N152" s="220"/>
      <c r="O152" s="218"/>
      <c r="P152" s="220"/>
      <c r="Q152" s="218"/>
      <c r="R152" s="219"/>
      <c r="S152" s="247"/>
      <c r="T152" s="219"/>
      <c r="U152" s="219"/>
      <c r="V152" s="246"/>
      <c r="W152" s="220"/>
      <c r="X152" s="4"/>
      <c r="Y152" s="4"/>
      <c r="Z152" s="4"/>
      <c r="AA152" s="4"/>
      <c r="AB152" s="4"/>
      <c r="AC152" s="4"/>
      <c r="AR152" s="4"/>
    </row>
    <row r="153" spans="1:44" ht="15" customHeight="1">
      <c r="A153" s="277"/>
      <c r="B153" s="284"/>
      <c r="C153" s="285"/>
      <c r="D153" s="288"/>
      <c r="E153" s="218"/>
      <c r="F153" s="219"/>
      <c r="G153" s="219"/>
      <c r="H153" s="219"/>
      <c r="I153" s="220"/>
      <c r="J153" s="218"/>
      <c r="K153" s="219"/>
      <c r="L153" s="219"/>
      <c r="M153" s="219"/>
      <c r="N153" s="220"/>
      <c r="O153" s="218"/>
      <c r="P153" s="220"/>
      <c r="Q153" s="218"/>
      <c r="R153" s="219"/>
      <c r="S153" s="247"/>
      <c r="T153" s="219"/>
      <c r="U153" s="219"/>
      <c r="V153" s="246"/>
      <c r="W153" s="220"/>
      <c r="X153" s="4"/>
      <c r="Y153" s="4"/>
      <c r="Z153" s="4"/>
      <c r="AA153" s="4"/>
      <c r="AB153" s="4"/>
      <c r="AC153" s="4"/>
      <c r="AR153" s="4"/>
    </row>
    <row r="154" spans="1:44" ht="15" customHeight="1">
      <c r="A154" s="277"/>
      <c r="B154" s="284"/>
      <c r="C154" s="285"/>
      <c r="D154" s="288"/>
      <c r="E154" s="218"/>
      <c r="F154" s="219"/>
      <c r="G154" s="219"/>
      <c r="H154" s="219"/>
      <c r="I154" s="220"/>
      <c r="J154" s="218"/>
      <c r="K154" s="219"/>
      <c r="L154" s="219"/>
      <c r="M154" s="219"/>
      <c r="N154" s="220"/>
      <c r="O154" s="218"/>
      <c r="P154" s="220"/>
      <c r="Q154" s="218"/>
      <c r="R154" s="219"/>
      <c r="S154" s="247"/>
      <c r="T154" s="219"/>
      <c r="U154" s="219"/>
      <c r="V154" s="246"/>
      <c r="W154" s="220"/>
      <c r="X154" s="4"/>
      <c r="Y154" s="4"/>
      <c r="Z154" s="4"/>
      <c r="AA154" s="4"/>
      <c r="AB154" s="4"/>
      <c r="AC154" s="4"/>
      <c r="AR154" s="4"/>
    </row>
    <row r="155" spans="1:44" ht="15" customHeight="1">
      <c r="A155" s="277"/>
      <c r="B155" s="284"/>
      <c r="C155" s="285"/>
      <c r="D155" s="288"/>
      <c r="E155" s="218"/>
      <c r="F155" s="219"/>
      <c r="G155" s="219"/>
      <c r="H155" s="219"/>
      <c r="I155" s="220"/>
      <c r="J155" s="218"/>
      <c r="K155" s="219"/>
      <c r="L155" s="219"/>
      <c r="M155" s="219"/>
      <c r="N155" s="220"/>
      <c r="O155" s="218"/>
      <c r="P155" s="220"/>
      <c r="Q155" s="218"/>
      <c r="R155" s="219"/>
      <c r="S155" s="247"/>
      <c r="T155" s="219"/>
      <c r="U155" s="219"/>
      <c r="V155" s="246"/>
      <c r="W155" s="220"/>
      <c r="X155" s="4"/>
      <c r="Y155" s="4"/>
      <c r="Z155" s="4"/>
      <c r="AA155" s="4"/>
      <c r="AB155" s="4"/>
      <c r="AC155" s="4"/>
      <c r="AR155" s="4"/>
    </row>
    <row r="156" spans="1:44" ht="15" customHeight="1">
      <c r="A156" s="277"/>
      <c r="B156" s="284"/>
      <c r="C156" s="285"/>
      <c r="D156" s="288"/>
      <c r="E156" s="218"/>
      <c r="F156" s="219"/>
      <c r="G156" s="219"/>
      <c r="H156" s="219"/>
      <c r="I156" s="220"/>
      <c r="J156" s="218"/>
      <c r="K156" s="219"/>
      <c r="L156" s="219"/>
      <c r="M156" s="219"/>
      <c r="N156" s="220"/>
      <c r="O156" s="218"/>
      <c r="P156" s="220"/>
      <c r="Q156" s="218"/>
      <c r="R156" s="219"/>
      <c r="S156" s="247"/>
      <c r="T156" s="219"/>
      <c r="U156" s="219"/>
      <c r="V156" s="246"/>
      <c r="W156" s="220"/>
      <c r="X156" s="4"/>
      <c r="Y156" s="4"/>
      <c r="Z156" s="4"/>
      <c r="AA156" s="4"/>
      <c r="AB156" s="4"/>
      <c r="AC156" s="4"/>
      <c r="AR156" s="4"/>
    </row>
    <row r="157" spans="1:44" ht="15" customHeight="1">
      <c r="A157" s="277"/>
      <c r="B157" s="284"/>
      <c r="C157" s="285"/>
      <c r="D157" s="288"/>
      <c r="E157" s="218"/>
      <c r="F157" s="219"/>
      <c r="G157" s="219"/>
      <c r="H157" s="219"/>
      <c r="I157" s="220"/>
      <c r="J157" s="218"/>
      <c r="K157" s="219"/>
      <c r="L157" s="219"/>
      <c r="M157" s="219"/>
      <c r="N157" s="220"/>
      <c r="O157" s="218"/>
      <c r="P157" s="220"/>
      <c r="Q157" s="218"/>
      <c r="R157" s="219"/>
      <c r="S157" s="247"/>
      <c r="T157" s="219"/>
      <c r="U157" s="219"/>
      <c r="V157" s="246"/>
      <c r="W157" s="220"/>
      <c r="X157" s="4"/>
      <c r="Y157" s="4"/>
      <c r="Z157" s="4"/>
      <c r="AA157" s="4"/>
      <c r="AB157" s="4"/>
      <c r="AC157" s="4"/>
      <c r="AR157" s="4"/>
    </row>
    <row r="158" spans="1:44" ht="15" customHeight="1">
      <c r="A158" s="277"/>
      <c r="B158" s="284"/>
      <c r="C158" s="285"/>
      <c r="D158" s="288"/>
      <c r="E158" s="218"/>
      <c r="F158" s="219"/>
      <c r="G158" s="219"/>
      <c r="H158" s="219"/>
      <c r="I158" s="220"/>
      <c r="J158" s="218"/>
      <c r="K158" s="219"/>
      <c r="L158" s="219"/>
      <c r="M158" s="219"/>
      <c r="N158" s="220"/>
      <c r="O158" s="218"/>
      <c r="P158" s="220"/>
      <c r="Q158" s="218"/>
      <c r="R158" s="219"/>
      <c r="S158" s="247"/>
      <c r="T158" s="219"/>
      <c r="U158" s="219"/>
      <c r="V158" s="246"/>
      <c r="W158" s="220"/>
      <c r="X158" s="4"/>
      <c r="Y158" s="4"/>
      <c r="Z158" s="4"/>
      <c r="AA158" s="4"/>
      <c r="AB158" s="4"/>
      <c r="AC158" s="4"/>
      <c r="AR158" s="4"/>
    </row>
    <row r="159" spans="1:44" ht="15" customHeight="1">
      <c r="A159" s="277"/>
      <c r="B159" s="284"/>
      <c r="C159" s="285"/>
      <c r="D159" s="288"/>
      <c r="E159" s="218"/>
      <c r="F159" s="219"/>
      <c r="G159" s="219"/>
      <c r="H159" s="219"/>
      <c r="I159" s="220"/>
      <c r="J159" s="218"/>
      <c r="K159" s="219"/>
      <c r="L159" s="219"/>
      <c r="M159" s="219"/>
      <c r="N159" s="220"/>
      <c r="O159" s="218"/>
      <c r="P159" s="220"/>
      <c r="Q159" s="218"/>
      <c r="R159" s="219"/>
      <c r="S159" s="247"/>
      <c r="T159" s="219"/>
      <c r="U159" s="219"/>
      <c r="V159" s="246"/>
      <c r="W159" s="220"/>
      <c r="X159" s="4"/>
      <c r="Y159" s="4"/>
      <c r="Z159" s="4"/>
      <c r="AA159" s="4"/>
      <c r="AB159" s="4"/>
      <c r="AC159" s="4"/>
      <c r="AR159" s="4"/>
    </row>
    <row r="160" spans="1:44" ht="15" customHeight="1">
      <c r="A160" s="277"/>
      <c r="B160" s="284"/>
      <c r="C160" s="285"/>
      <c r="D160" s="288"/>
      <c r="E160" s="218"/>
      <c r="F160" s="219"/>
      <c r="G160" s="219"/>
      <c r="H160" s="219"/>
      <c r="I160" s="220"/>
      <c r="J160" s="218"/>
      <c r="K160" s="219"/>
      <c r="L160" s="219"/>
      <c r="M160" s="219"/>
      <c r="N160" s="220"/>
      <c r="O160" s="218"/>
      <c r="P160" s="220"/>
      <c r="Q160" s="218"/>
      <c r="R160" s="219"/>
      <c r="S160" s="247"/>
      <c r="T160" s="219"/>
      <c r="U160" s="219"/>
      <c r="V160" s="246"/>
      <c r="W160" s="220"/>
      <c r="X160" s="4"/>
      <c r="Y160" s="4"/>
      <c r="Z160" s="4"/>
      <c r="AA160" s="4"/>
      <c r="AB160" s="4"/>
      <c r="AC160" s="4"/>
      <c r="AR160" s="4"/>
    </row>
    <row r="161" spans="1:44" ht="15" customHeight="1">
      <c r="A161" s="277"/>
      <c r="B161" s="284"/>
      <c r="C161" s="285"/>
      <c r="D161" s="288"/>
      <c r="E161" s="218"/>
      <c r="F161" s="219"/>
      <c r="G161" s="219"/>
      <c r="H161" s="219"/>
      <c r="I161" s="220"/>
      <c r="J161" s="218"/>
      <c r="K161" s="219"/>
      <c r="L161" s="219"/>
      <c r="M161" s="219"/>
      <c r="N161" s="220"/>
      <c r="O161" s="218"/>
      <c r="P161" s="220"/>
      <c r="Q161" s="218"/>
      <c r="R161" s="219"/>
      <c r="S161" s="247"/>
      <c r="T161" s="219"/>
      <c r="U161" s="219"/>
      <c r="V161" s="246"/>
      <c r="W161" s="220"/>
      <c r="X161" s="4"/>
      <c r="Y161" s="4"/>
      <c r="Z161" s="4"/>
      <c r="AA161" s="4"/>
      <c r="AB161" s="4"/>
      <c r="AC161" s="4"/>
      <c r="AR161" s="4"/>
    </row>
    <row r="162" spans="1:44" ht="15" customHeight="1">
      <c r="A162" s="277"/>
      <c r="B162" s="284"/>
      <c r="C162" s="285"/>
      <c r="D162" s="288"/>
      <c r="E162" s="218"/>
      <c r="F162" s="219"/>
      <c r="G162" s="219"/>
      <c r="H162" s="219"/>
      <c r="I162" s="220"/>
      <c r="J162" s="218"/>
      <c r="K162" s="219"/>
      <c r="L162" s="219"/>
      <c r="M162" s="219"/>
      <c r="N162" s="220"/>
      <c r="O162" s="218"/>
      <c r="P162" s="220"/>
      <c r="Q162" s="218"/>
      <c r="R162" s="219"/>
      <c r="S162" s="247"/>
      <c r="T162" s="219"/>
      <c r="U162" s="219"/>
      <c r="V162" s="246"/>
      <c r="W162" s="220"/>
      <c r="X162" s="4"/>
      <c r="Y162" s="4"/>
      <c r="Z162" s="4"/>
      <c r="AA162" s="4"/>
      <c r="AB162" s="4"/>
      <c r="AC162" s="4"/>
      <c r="AR162" s="4"/>
    </row>
    <row r="163" spans="1:44" ht="15" customHeight="1">
      <c r="A163" s="277"/>
      <c r="B163" s="284"/>
      <c r="C163" s="285"/>
      <c r="D163" s="288"/>
      <c r="E163" s="218"/>
      <c r="F163" s="219"/>
      <c r="G163" s="219"/>
      <c r="H163" s="219"/>
      <c r="I163" s="220"/>
      <c r="J163" s="218"/>
      <c r="K163" s="219"/>
      <c r="L163" s="219"/>
      <c r="M163" s="219"/>
      <c r="N163" s="220"/>
      <c r="O163" s="218"/>
      <c r="P163" s="220"/>
      <c r="Q163" s="218"/>
      <c r="R163" s="219"/>
      <c r="S163" s="247"/>
      <c r="T163" s="219"/>
      <c r="U163" s="219"/>
      <c r="V163" s="246"/>
      <c r="W163" s="220"/>
      <c r="X163" s="4"/>
      <c r="Y163" s="4"/>
      <c r="Z163" s="4"/>
      <c r="AA163" s="4"/>
      <c r="AB163" s="4"/>
      <c r="AC163" s="4"/>
      <c r="AR163" s="4"/>
    </row>
    <row r="164" spans="1:44" ht="15" customHeight="1">
      <c r="A164" s="277"/>
      <c r="B164" s="284"/>
      <c r="C164" s="285"/>
      <c r="D164" s="288"/>
      <c r="E164" s="218"/>
      <c r="F164" s="219"/>
      <c r="G164" s="219"/>
      <c r="H164" s="219"/>
      <c r="I164" s="220"/>
      <c r="J164" s="218"/>
      <c r="K164" s="219"/>
      <c r="L164" s="219"/>
      <c r="M164" s="219"/>
      <c r="N164" s="220"/>
      <c r="O164" s="218"/>
      <c r="P164" s="220"/>
      <c r="Q164" s="218"/>
      <c r="R164" s="219"/>
      <c r="S164" s="247"/>
      <c r="T164" s="219"/>
      <c r="U164" s="219"/>
      <c r="V164" s="246"/>
      <c r="W164" s="220"/>
      <c r="X164" s="4"/>
      <c r="Y164" s="4"/>
      <c r="Z164" s="4"/>
      <c r="AA164" s="4"/>
      <c r="AB164" s="4"/>
      <c r="AC164" s="4"/>
      <c r="AR164" s="4"/>
    </row>
    <row r="165" spans="1:44" ht="15" customHeight="1">
      <c r="A165" s="277"/>
      <c r="B165" s="284"/>
      <c r="C165" s="285"/>
      <c r="D165" s="288"/>
      <c r="E165" s="218"/>
      <c r="F165" s="219"/>
      <c r="G165" s="219"/>
      <c r="H165" s="219"/>
      <c r="I165" s="220"/>
      <c r="J165" s="218"/>
      <c r="K165" s="219"/>
      <c r="L165" s="219"/>
      <c r="M165" s="219"/>
      <c r="N165" s="220"/>
      <c r="O165" s="218"/>
      <c r="P165" s="220"/>
      <c r="Q165" s="218"/>
      <c r="R165" s="219"/>
      <c r="S165" s="247"/>
      <c r="T165" s="219"/>
      <c r="U165" s="219"/>
      <c r="V165" s="246"/>
      <c r="W165" s="220"/>
      <c r="X165" s="4"/>
      <c r="Y165" s="4"/>
      <c r="Z165" s="4"/>
      <c r="AA165" s="4"/>
      <c r="AB165" s="4"/>
      <c r="AC165" s="4"/>
      <c r="AR165" s="4"/>
    </row>
    <row r="166" spans="1:44" ht="15" customHeight="1">
      <c r="A166" s="277"/>
      <c r="B166" s="284"/>
      <c r="C166" s="285"/>
      <c r="D166" s="288"/>
      <c r="E166" s="218"/>
      <c r="F166" s="219"/>
      <c r="G166" s="219"/>
      <c r="H166" s="219"/>
      <c r="I166" s="220"/>
      <c r="J166" s="218"/>
      <c r="K166" s="219"/>
      <c r="L166" s="219"/>
      <c r="M166" s="219"/>
      <c r="N166" s="220"/>
      <c r="O166" s="218"/>
      <c r="P166" s="220"/>
      <c r="Q166" s="218"/>
      <c r="R166" s="219"/>
      <c r="S166" s="247"/>
      <c r="T166" s="219"/>
      <c r="U166" s="219"/>
      <c r="V166" s="246"/>
      <c r="W166" s="220"/>
      <c r="X166" s="4"/>
      <c r="Y166" s="4"/>
      <c r="Z166" s="4"/>
      <c r="AA166" s="4"/>
      <c r="AB166" s="4"/>
      <c r="AC166" s="4"/>
      <c r="AR166" s="4"/>
    </row>
    <row r="167" spans="1:44" ht="15" customHeight="1">
      <c r="A167" s="277"/>
      <c r="B167" s="284"/>
      <c r="C167" s="285"/>
      <c r="D167" s="288"/>
      <c r="E167" s="218"/>
      <c r="F167" s="219"/>
      <c r="G167" s="219"/>
      <c r="H167" s="219"/>
      <c r="I167" s="220"/>
      <c r="J167" s="218"/>
      <c r="K167" s="219"/>
      <c r="L167" s="219"/>
      <c r="M167" s="219"/>
      <c r="N167" s="220"/>
      <c r="O167" s="218"/>
      <c r="P167" s="220"/>
      <c r="Q167" s="218"/>
      <c r="R167" s="219"/>
      <c r="S167" s="247"/>
      <c r="T167" s="219"/>
      <c r="U167" s="219"/>
      <c r="V167" s="246"/>
      <c r="W167" s="220"/>
      <c r="X167" s="4"/>
      <c r="Y167" s="4"/>
      <c r="Z167" s="4"/>
      <c r="AA167" s="4"/>
      <c r="AB167" s="4"/>
      <c r="AC167" s="4"/>
      <c r="AR167" s="4"/>
    </row>
    <row r="168" spans="1:44" ht="15" customHeight="1">
      <c r="A168" s="277"/>
      <c r="B168" s="284"/>
      <c r="C168" s="285"/>
      <c r="D168" s="288"/>
      <c r="E168" s="218"/>
      <c r="F168" s="219"/>
      <c r="G168" s="219"/>
      <c r="H168" s="219"/>
      <c r="I168" s="220"/>
      <c r="J168" s="218"/>
      <c r="K168" s="219"/>
      <c r="L168" s="219"/>
      <c r="M168" s="219"/>
      <c r="N168" s="220"/>
      <c r="O168" s="218"/>
      <c r="P168" s="220"/>
      <c r="Q168" s="218"/>
      <c r="R168" s="219"/>
      <c r="S168" s="247"/>
      <c r="T168" s="219"/>
      <c r="U168" s="219"/>
      <c r="V168" s="246"/>
      <c r="W168" s="220"/>
      <c r="X168" s="4"/>
      <c r="Y168" s="4"/>
      <c r="Z168" s="4"/>
      <c r="AA168" s="4"/>
      <c r="AB168" s="4"/>
      <c r="AC168" s="4"/>
      <c r="AR168" s="4"/>
    </row>
    <row r="169" spans="1:44" ht="15" customHeight="1">
      <c r="A169" s="277"/>
      <c r="B169" s="284"/>
      <c r="C169" s="285"/>
      <c r="D169" s="288"/>
      <c r="E169" s="218"/>
      <c r="F169" s="219"/>
      <c r="G169" s="219"/>
      <c r="H169" s="219"/>
      <c r="I169" s="220"/>
      <c r="J169" s="218"/>
      <c r="K169" s="219"/>
      <c r="L169" s="219"/>
      <c r="M169" s="219"/>
      <c r="N169" s="220"/>
      <c r="O169" s="218"/>
      <c r="P169" s="220"/>
      <c r="Q169" s="218"/>
      <c r="R169" s="219"/>
      <c r="S169" s="247"/>
      <c r="T169" s="219"/>
      <c r="U169" s="219"/>
      <c r="V169" s="246"/>
      <c r="W169" s="220"/>
      <c r="X169" s="4"/>
      <c r="Y169" s="4"/>
      <c r="Z169" s="4"/>
      <c r="AA169" s="4"/>
      <c r="AB169" s="4"/>
      <c r="AC169" s="4"/>
      <c r="AR169" s="4"/>
    </row>
    <row r="170" spans="1:44" ht="15" customHeight="1">
      <c r="A170" s="277"/>
      <c r="B170" s="284"/>
      <c r="C170" s="285"/>
      <c r="D170" s="288"/>
      <c r="E170" s="218"/>
      <c r="F170" s="219"/>
      <c r="G170" s="219"/>
      <c r="H170" s="219"/>
      <c r="I170" s="220"/>
      <c r="J170" s="218"/>
      <c r="K170" s="219"/>
      <c r="L170" s="219"/>
      <c r="M170" s="219"/>
      <c r="N170" s="220"/>
      <c r="O170" s="218"/>
      <c r="P170" s="220"/>
      <c r="Q170" s="218"/>
      <c r="R170" s="219"/>
      <c r="S170" s="247"/>
      <c r="T170" s="219"/>
      <c r="U170" s="219"/>
      <c r="V170" s="246"/>
      <c r="W170" s="220"/>
      <c r="X170" s="4"/>
      <c r="Y170" s="4"/>
      <c r="Z170" s="4"/>
      <c r="AA170" s="4"/>
      <c r="AB170" s="4"/>
      <c r="AC170" s="4"/>
      <c r="AR170" s="4"/>
    </row>
    <row r="171" spans="1:44" ht="15" customHeight="1">
      <c r="A171" s="277"/>
      <c r="B171" s="284"/>
      <c r="C171" s="285"/>
      <c r="D171" s="288"/>
      <c r="E171" s="218"/>
      <c r="F171" s="219"/>
      <c r="G171" s="219"/>
      <c r="H171" s="219"/>
      <c r="I171" s="220"/>
      <c r="J171" s="218"/>
      <c r="K171" s="219"/>
      <c r="L171" s="219"/>
      <c r="M171" s="219"/>
      <c r="N171" s="220"/>
      <c r="O171" s="218"/>
      <c r="P171" s="220"/>
      <c r="Q171" s="218"/>
      <c r="R171" s="219"/>
      <c r="S171" s="247"/>
      <c r="T171" s="219"/>
      <c r="U171" s="219"/>
      <c r="V171" s="246"/>
      <c r="W171" s="220"/>
      <c r="X171" s="4"/>
      <c r="Y171" s="4"/>
      <c r="Z171" s="4"/>
      <c r="AA171" s="4"/>
      <c r="AB171" s="4"/>
      <c r="AC171" s="4"/>
      <c r="AR171" s="4"/>
    </row>
    <row r="172" spans="1:44" ht="15" customHeight="1">
      <c r="A172" s="277"/>
      <c r="B172" s="284"/>
      <c r="C172" s="285"/>
      <c r="D172" s="288"/>
      <c r="E172" s="218"/>
      <c r="F172" s="219"/>
      <c r="G172" s="219"/>
      <c r="H172" s="219"/>
      <c r="I172" s="220"/>
      <c r="J172" s="218"/>
      <c r="K172" s="219"/>
      <c r="L172" s="219"/>
      <c r="M172" s="219"/>
      <c r="N172" s="220"/>
      <c r="O172" s="218"/>
      <c r="P172" s="220"/>
      <c r="Q172" s="218"/>
      <c r="R172" s="219"/>
      <c r="S172" s="247"/>
      <c r="T172" s="219"/>
      <c r="U172" s="219"/>
      <c r="V172" s="246"/>
      <c r="W172" s="220"/>
      <c r="X172" s="4"/>
      <c r="Y172" s="4"/>
      <c r="Z172" s="4"/>
      <c r="AA172" s="4"/>
      <c r="AB172" s="4"/>
      <c r="AC172" s="4"/>
      <c r="AR172" s="4"/>
    </row>
    <row r="173" spans="1:44" ht="15" customHeight="1">
      <c r="A173" s="277"/>
      <c r="B173" s="284"/>
      <c r="C173" s="285"/>
      <c r="D173" s="288"/>
      <c r="E173" s="218"/>
      <c r="F173" s="219"/>
      <c r="G173" s="219"/>
      <c r="H173" s="219"/>
      <c r="I173" s="220"/>
      <c r="J173" s="218"/>
      <c r="K173" s="219"/>
      <c r="L173" s="219"/>
      <c r="M173" s="219"/>
      <c r="N173" s="220"/>
      <c r="O173" s="218"/>
      <c r="P173" s="220"/>
      <c r="Q173" s="218"/>
      <c r="R173" s="219"/>
      <c r="S173" s="247"/>
      <c r="T173" s="219"/>
      <c r="U173" s="219"/>
      <c r="V173" s="246"/>
      <c r="W173" s="220"/>
      <c r="X173" s="4"/>
      <c r="Y173" s="4"/>
      <c r="Z173" s="4"/>
      <c r="AA173" s="4"/>
      <c r="AB173" s="4"/>
      <c r="AC173" s="4"/>
      <c r="AR173" s="4"/>
    </row>
    <row r="174" spans="1:44" ht="15" customHeight="1">
      <c r="A174" s="277"/>
      <c r="B174" s="284"/>
      <c r="C174" s="285"/>
      <c r="D174" s="288"/>
      <c r="E174" s="218"/>
      <c r="F174" s="219"/>
      <c r="G174" s="219"/>
      <c r="H174" s="219"/>
      <c r="I174" s="220"/>
      <c r="J174" s="218"/>
      <c r="K174" s="219"/>
      <c r="L174" s="219"/>
      <c r="M174" s="219"/>
      <c r="N174" s="220"/>
      <c r="O174" s="218"/>
      <c r="P174" s="220"/>
      <c r="Q174" s="218"/>
      <c r="R174" s="219"/>
      <c r="S174" s="247"/>
      <c r="T174" s="219"/>
      <c r="U174" s="219"/>
      <c r="V174" s="246"/>
      <c r="W174" s="220"/>
      <c r="X174" s="4"/>
      <c r="Y174" s="4"/>
      <c r="Z174" s="4"/>
      <c r="AA174" s="4"/>
      <c r="AB174" s="4"/>
      <c r="AC174" s="4"/>
      <c r="AR174" s="4"/>
    </row>
    <row r="175" spans="1:44" ht="15" customHeight="1">
      <c r="A175" s="277"/>
      <c r="B175" s="284"/>
      <c r="C175" s="285"/>
      <c r="D175" s="288"/>
      <c r="E175" s="218"/>
      <c r="F175" s="219"/>
      <c r="G175" s="219"/>
      <c r="H175" s="219"/>
      <c r="I175" s="220"/>
      <c r="J175" s="218"/>
      <c r="K175" s="219"/>
      <c r="L175" s="219"/>
      <c r="M175" s="219"/>
      <c r="N175" s="220"/>
      <c r="O175" s="218"/>
      <c r="P175" s="220"/>
      <c r="Q175" s="218"/>
      <c r="R175" s="219"/>
      <c r="S175" s="247"/>
      <c r="T175" s="219"/>
      <c r="U175" s="219"/>
      <c r="V175" s="246"/>
      <c r="W175" s="220"/>
      <c r="X175" s="4"/>
      <c r="Y175" s="4"/>
      <c r="Z175" s="4"/>
      <c r="AA175" s="4"/>
      <c r="AB175" s="4"/>
      <c r="AC175" s="4"/>
      <c r="AR175" s="4"/>
    </row>
    <row r="176" spans="1:44" ht="15" customHeight="1">
      <c r="A176" s="277"/>
      <c r="B176" s="284"/>
      <c r="C176" s="285"/>
      <c r="D176" s="288"/>
      <c r="E176" s="218"/>
      <c r="F176" s="219"/>
      <c r="G176" s="219"/>
      <c r="H176" s="219"/>
      <c r="I176" s="220"/>
      <c r="J176" s="218"/>
      <c r="K176" s="219"/>
      <c r="L176" s="219"/>
      <c r="M176" s="219"/>
      <c r="N176" s="220"/>
      <c r="O176" s="218"/>
      <c r="P176" s="220"/>
      <c r="Q176" s="218"/>
      <c r="R176" s="219"/>
      <c r="S176" s="247"/>
      <c r="T176" s="219"/>
      <c r="U176" s="219"/>
      <c r="V176" s="246"/>
      <c r="W176" s="220"/>
      <c r="X176" s="4"/>
      <c r="Y176" s="4"/>
      <c r="Z176" s="4"/>
      <c r="AA176" s="4"/>
      <c r="AB176" s="4"/>
      <c r="AC176" s="4"/>
      <c r="AR176" s="4"/>
    </row>
    <row r="177" spans="1:44" ht="15" customHeight="1">
      <c r="A177" s="277"/>
      <c r="B177" s="284"/>
      <c r="C177" s="285"/>
      <c r="D177" s="288"/>
      <c r="E177" s="218"/>
      <c r="F177" s="219"/>
      <c r="G177" s="219"/>
      <c r="H177" s="219"/>
      <c r="I177" s="220"/>
      <c r="J177" s="218"/>
      <c r="K177" s="219"/>
      <c r="L177" s="219"/>
      <c r="M177" s="219"/>
      <c r="N177" s="220"/>
      <c r="O177" s="218"/>
      <c r="P177" s="220"/>
      <c r="Q177" s="218"/>
      <c r="R177" s="219"/>
      <c r="S177" s="247"/>
      <c r="T177" s="219"/>
      <c r="U177" s="219"/>
      <c r="V177" s="246"/>
      <c r="W177" s="220"/>
      <c r="X177" s="4"/>
      <c r="Y177" s="4"/>
      <c r="Z177" s="4"/>
      <c r="AA177" s="4"/>
      <c r="AB177" s="4"/>
      <c r="AC177" s="4"/>
      <c r="AR177" s="4"/>
    </row>
    <row r="178" spans="1:44" ht="15" customHeight="1">
      <c r="A178" s="277"/>
      <c r="B178" s="289"/>
      <c r="C178" s="290"/>
      <c r="D178" s="288"/>
      <c r="E178" s="218"/>
      <c r="F178" s="219"/>
      <c r="G178" s="219"/>
      <c r="H178" s="219"/>
      <c r="I178" s="220"/>
      <c r="J178" s="218"/>
      <c r="K178" s="219"/>
      <c r="L178" s="219"/>
      <c r="M178" s="219"/>
      <c r="N178" s="220"/>
      <c r="O178" s="218"/>
      <c r="P178" s="220"/>
      <c r="Q178" s="218"/>
      <c r="R178" s="219"/>
      <c r="S178" s="247"/>
      <c r="T178" s="219"/>
      <c r="U178" s="219"/>
      <c r="V178" s="246"/>
      <c r="W178" s="220"/>
      <c r="X178" s="4"/>
      <c r="Y178" s="4"/>
      <c r="Z178" s="4"/>
      <c r="AA178" s="4"/>
      <c r="AB178" s="4"/>
      <c r="AC178" s="4"/>
      <c r="AK178" s="81"/>
      <c r="AR178" s="4"/>
    </row>
    <row r="179" spans="1:44" ht="15" customHeight="1">
      <c r="A179" s="277"/>
      <c r="B179" s="289"/>
      <c r="C179" s="290"/>
      <c r="D179" s="288"/>
      <c r="E179" s="218"/>
      <c r="F179" s="219"/>
      <c r="G179" s="291"/>
      <c r="H179" s="219"/>
      <c r="I179" s="220"/>
      <c r="J179" s="218"/>
      <c r="K179" s="219"/>
      <c r="L179" s="219"/>
      <c r="M179" s="219"/>
      <c r="N179" s="220"/>
      <c r="O179" s="218"/>
      <c r="P179" s="220"/>
      <c r="Q179" s="218"/>
      <c r="R179" s="219"/>
      <c r="S179" s="247"/>
      <c r="T179" s="219"/>
      <c r="U179" s="219"/>
      <c r="V179" s="246"/>
      <c r="W179" s="220"/>
      <c r="X179" s="4"/>
      <c r="Y179" s="4"/>
      <c r="Z179" s="4"/>
      <c r="AA179" s="4"/>
      <c r="AB179" s="4"/>
      <c r="AC179" s="4"/>
      <c r="AR179" s="4"/>
    </row>
    <row r="180" spans="1:44" ht="15" customHeight="1">
      <c r="A180" s="277"/>
      <c r="B180" s="289"/>
      <c r="C180" s="290"/>
      <c r="D180" s="288"/>
      <c r="E180" s="218"/>
      <c r="F180" s="219"/>
      <c r="G180" s="219"/>
      <c r="H180" s="219"/>
      <c r="I180" s="220"/>
      <c r="J180" s="218"/>
      <c r="K180" s="219"/>
      <c r="L180" s="219"/>
      <c r="M180" s="219"/>
      <c r="N180" s="220"/>
      <c r="O180" s="218"/>
      <c r="P180" s="220"/>
      <c r="Q180" s="218"/>
      <c r="R180" s="219"/>
      <c r="S180" s="247"/>
      <c r="T180" s="219"/>
      <c r="U180" s="219"/>
      <c r="V180" s="246"/>
      <c r="W180" s="220"/>
      <c r="X180" s="4"/>
      <c r="Y180" s="4"/>
      <c r="Z180" s="4"/>
      <c r="AA180" s="4"/>
      <c r="AB180" s="4"/>
      <c r="AC180" s="4"/>
      <c r="AR180" s="4"/>
    </row>
    <row r="181" spans="1:44" ht="15" customHeight="1">
      <c r="A181" s="277"/>
      <c r="B181" s="289"/>
      <c r="C181" s="290"/>
      <c r="D181" s="288"/>
      <c r="E181" s="218"/>
      <c r="F181" s="219"/>
      <c r="G181" s="219"/>
      <c r="H181" s="219"/>
      <c r="I181" s="220"/>
      <c r="J181" s="218"/>
      <c r="K181" s="219"/>
      <c r="L181" s="219"/>
      <c r="M181" s="219"/>
      <c r="N181" s="220"/>
      <c r="O181" s="218"/>
      <c r="P181" s="220"/>
      <c r="Q181" s="218"/>
      <c r="R181" s="219"/>
      <c r="S181" s="247"/>
      <c r="T181" s="219"/>
      <c r="U181" s="219"/>
      <c r="V181" s="246"/>
      <c r="W181" s="220"/>
      <c r="X181" s="4"/>
      <c r="Y181" s="4"/>
      <c r="Z181" s="4"/>
      <c r="AA181" s="4"/>
      <c r="AB181" s="4"/>
      <c r="AC181" s="4"/>
      <c r="AR181" s="4"/>
    </row>
    <row r="182" spans="1:44" ht="15" customHeight="1">
      <c r="A182" s="277"/>
      <c r="B182" s="289"/>
      <c r="C182" s="290"/>
      <c r="D182" s="288"/>
      <c r="E182" s="218"/>
      <c r="F182" s="219"/>
      <c r="G182" s="219"/>
      <c r="H182" s="219"/>
      <c r="I182" s="220"/>
      <c r="J182" s="218"/>
      <c r="K182" s="219"/>
      <c r="L182" s="219"/>
      <c r="M182" s="219"/>
      <c r="N182" s="220"/>
      <c r="O182" s="218"/>
      <c r="P182" s="220"/>
      <c r="Q182" s="218"/>
      <c r="R182" s="219"/>
      <c r="S182" s="247"/>
      <c r="T182" s="219"/>
      <c r="U182" s="219"/>
      <c r="V182" s="246"/>
      <c r="W182" s="220"/>
      <c r="X182" s="4"/>
      <c r="Y182" s="4"/>
      <c r="Z182" s="4"/>
      <c r="AA182" s="4"/>
      <c r="AB182" s="4"/>
      <c r="AC182" s="4"/>
      <c r="AR182" s="4"/>
    </row>
    <row r="183" spans="1:44" ht="15" customHeight="1">
      <c r="A183" s="277"/>
      <c r="B183" s="289"/>
      <c r="C183" s="290"/>
      <c r="D183" s="288"/>
      <c r="E183" s="218"/>
      <c r="F183" s="219"/>
      <c r="G183" s="219"/>
      <c r="H183" s="219"/>
      <c r="I183" s="220"/>
      <c r="J183" s="218"/>
      <c r="K183" s="219"/>
      <c r="L183" s="219"/>
      <c r="M183" s="219"/>
      <c r="N183" s="220"/>
      <c r="O183" s="218"/>
      <c r="P183" s="220"/>
      <c r="Q183" s="218"/>
      <c r="R183" s="219"/>
      <c r="S183" s="247"/>
      <c r="T183" s="219"/>
      <c r="U183" s="219"/>
      <c r="V183" s="246"/>
      <c r="W183" s="220"/>
      <c r="X183" s="4"/>
      <c r="Y183" s="4"/>
      <c r="Z183" s="4"/>
      <c r="AA183" s="4"/>
      <c r="AB183" s="4"/>
      <c r="AC183" s="4"/>
      <c r="AR183" s="4"/>
    </row>
    <row r="184" spans="1:44" ht="15" customHeight="1">
      <c r="A184" s="277"/>
      <c r="B184" s="289"/>
      <c r="C184" s="290"/>
      <c r="D184" s="288"/>
      <c r="E184" s="218"/>
      <c r="F184" s="219"/>
      <c r="G184" s="219"/>
      <c r="H184" s="219"/>
      <c r="I184" s="220"/>
      <c r="J184" s="218"/>
      <c r="K184" s="219"/>
      <c r="L184" s="219"/>
      <c r="M184" s="219"/>
      <c r="N184" s="220"/>
      <c r="O184" s="218"/>
      <c r="P184" s="220"/>
      <c r="Q184" s="218"/>
      <c r="R184" s="219"/>
      <c r="S184" s="247"/>
      <c r="T184" s="219"/>
      <c r="U184" s="219"/>
      <c r="V184" s="246"/>
      <c r="W184" s="220"/>
      <c r="X184" s="4"/>
      <c r="Y184" s="4"/>
      <c r="Z184" s="4"/>
      <c r="AA184" s="4"/>
      <c r="AB184" s="4"/>
      <c r="AC184" s="4"/>
      <c r="AR184" s="4"/>
    </row>
    <row r="185" spans="1:44" ht="15" customHeight="1">
      <c r="A185" s="292"/>
      <c r="B185" s="289"/>
      <c r="C185" s="290"/>
      <c r="D185" s="288"/>
      <c r="E185" s="218"/>
      <c r="F185" s="219"/>
      <c r="G185" s="219"/>
      <c r="H185" s="219"/>
      <c r="I185" s="220"/>
      <c r="J185" s="218"/>
      <c r="K185" s="219"/>
      <c r="L185" s="219"/>
      <c r="M185" s="219"/>
      <c r="N185" s="220"/>
      <c r="O185" s="218"/>
      <c r="P185" s="220"/>
      <c r="Q185" s="218"/>
      <c r="R185" s="219"/>
      <c r="S185" s="247"/>
      <c r="T185" s="219"/>
      <c r="U185" s="219"/>
      <c r="V185" s="246"/>
      <c r="W185" s="220"/>
      <c r="X185" s="4"/>
      <c r="Y185" s="4"/>
      <c r="Z185" s="4"/>
      <c r="AA185" s="4"/>
      <c r="AB185" s="4"/>
      <c r="AC185" s="4"/>
      <c r="AR185" s="4"/>
    </row>
    <row r="186" spans="1:44" ht="15" customHeight="1">
      <c r="A186" s="292"/>
      <c r="B186" s="289"/>
      <c r="C186" s="290"/>
      <c r="D186" s="288"/>
      <c r="E186" s="218"/>
      <c r="F186" s="219"/>
      <c r="G186" s="219"/>
      <c r="H186" s="219"/>
      <c r="I186" s="220"/>
      <c r="J186" s="218"/>
      <c r="K186" s="219"/>
      <c r="L186" s="219"/>
      <c r="M186" s="219"/>
      <c r="N186" s="220"/>
      <c r="O186" s="218"/>
      <c r="P186" s="220"/>
      <c r="Q186" s="218"/>
      <c r="R186" s="219"/>
      <c r="S186" s="247"/>
      <c r="T186" s="219"/>
      <c r="U186" s="219"/>
      <c r="V186" s="246"/>
      <c r="W186" s="220"/>
      <c r="X186" s="4"/>
      <c r="Y186" s="4"/>
      <c r="Z186" s="4"/>
      <c r="AA186" s="4"/>
      <c r="AB186" s="4"/>
      <c r="AC186" s="4"/>
      <c r="AR186" s="4"/>
    </row>
    <row r="187" spans="1:44" ht="15" customHeight="1">
      <c r="A187" s="292"/>
      <c r="B187" s="289"/>
      <c r="C187" s="290"/>
      <c r="D187" s="288"/>
      <c r="E187" s="218"/>
      <c r="F187" s="219"/>
      <c r="G187" s="219"/>
      <c r="H187" s="219"/>
      <c r="I187" s="220"/>
      <c r="J187" s="218"/>
      <c r="K187" s="219"/>
      <c r="L187" s="219"/>
      <c r="M187" s="219"/>
      <c r="N187" s="220"/>
      <c r="O187" s="218"/>
      <c r="P187" s="220"/>
      <c r="Q187" s="218"/>
      <c r="R187" s="219"/>
      <c r="S187" s="247"/>
      <c r="T187" s="219"/>
      <c r="U187" s="219"/>
      <c r="V187" s="246"/>
      <c r="W187" s="220"/>
      <c r="X187" s="4"/>
      <c r="Y187" s="4"/>
      <c r="Z187" s="4"/>
      <c r="AA187" s="4"/>
      <c r="AB187" s="4"/>
      <c r="AC187" s="4"/>
      <c r="AR187" s="4"/>
    </row>
    <row r="188" spans="1:44" ht="15" customHeight="1">
      <c r="A188" s="292"/>
      <c r="B188" s="289"/>
      <c r="C188" s="290"/>
      <c r="D188" s="288"/>
      <c r="E188" s="218"/>
      <c r="F188" s="219"/>
      <c r="G188" s="219"/>
      <c r="H188" s="219"/>
      <c r="I188" s="220"/>
      <c r="J188" s="218"/>
      <c r="K188" s="219"/>
      <c r="L188" s="219"/>
      <c r="M188" s="219"/>
      <c r="N188" s="220"/>
      <c r="O188" s="218"/>
      <c r="P188" s="220"/>
      <c r="Q188" s="218"/>
      <c r="R188" s="219"/>
      <c r="S188" s="247"/>
      <c r="T188" s="219"/>
      <c r="U188" s="219"/>
      <c r="V188" s="246"/>
      <c r="W188" s="220"/>
      <c r="X188" s="4"/>
      <c r="Y188" s="4"/>
      <c r="Z188" s="4"/>
      <c r="AA188" s="4"/>
      <c r="AB188" s="4"/>
      <c r="AC188" s="4"/>
      <c r="AR188" s="4"/>
    </row>
    <row r="189" spans="1:44" ht="15" customHeight="1">
      <c r="A189" s="292"/>
      <c r="B189" s="289"/>
      <c r="C189" s="290"/>
      <c r="D189" s="288"/>
      <c r="E189" s="218"/>
      <c r="F189" s="219"/>
      <c r="G189" s="219"/>
      <c r="H189" s="219"/>
      <c r="I189" s="220"/>
      <c r="J189" s="218"/>
      <c r="K189" s="219"/>
      <c r="L189" s="219"/>
      <c r="M189" s="219"/>
      <c r="N189" s="220"/>
      <c r="O189" s="218"/>
      <c r="P189" s="220"/>
      <c r="Q189" s="218"/>
      <c r="R189" s="219"/>
      <c r="S189" s="247"/>
      <c r="T189" s="219"/>
      <c r="U189" s="219"/>
      <c r="V189" s="246"/>
      <c r="W189" s="220"/>
      <c r="X189" s="4"/>
      <c r="Y189" s="4"/>
      <c r="Z189" s="4"/>
      <c r="AA189" s="4"/>
      <c r="AB189" s="4"/>
      <c r="AC189" s="4"/>
      <c r="AR189" s="4"/>
    </row>
    <row r="190" spans="1:44" ht="15" customHeight="1">
      <c r="A190" s="292"/>
      <c r="B190" s="289"/>
      <c r="C190" s="290"/>
      <c r="D190" s="288"/>
      <c r="E190" s="218"/>
      <c r="F190" s="219"/>
      <c r="G190" s="219"/>
      <c r="H190" s="219"/>
      <c r="I190" s="220"/>
      <c r="J190" s="218"/>
      <c r="K190" s="219"/>
      <c r="L190" s="219"/>
      <c r="M190" s="219"/>
      <c r="N190" s="220"/>
      <c r="O190" s="218"/>
      <c r="P190" s="220"/>
      <c r="Q190" s="218"/>
      <c r="R190" s="219"/>
      <c r="S190" s="247"/>
      <c r="T190" s="219"/>
      <c r="U190" s="219"/>
      <c r="V190" s="246"/>
      <c r="W190" s="220"/>
      <c r="X190" s="4"/>
      <c r="Y190" s="4"/>
      <c r="Z190" s="4"/>
      <c r="AA190" s="4"/>
      <c r="AB190" s="4"/>
      <c r="AC190" s="4"/>
      <c r="AR190" s="4"/>
    </row>
    <row r="191" spans="1:44" ht="14.25" customHeight="1" thickBot="1">
      <c r="A191" s="292"/>
      <c r="B191" s="293"/>
      <c r="C191" s="294"/>
      <c r="D191" s="295"/>
      <c r="E191" s="157"/>
      <c r="F191" s="221"/>
      <c r="G191" s="221"/>
      <c r="H191" s="221"/>
      <c r="I191" s="222"/>
      <c r="J191" s="157"/>
      <c r="K191" s="221"/>
      <c r="L191" s="221"/>
      <c r="M191" s="221"/>
      <c r="N191" s="222"/>
      <c r="O191" s="157"/>
      <c r="P191" s="222"/>
      <c r="Q191" s="157"/>
      <c r="R191" s="221"/>
      <c r="S191" s="239"/>
      <c r="T191" s="221"/>
      <c r="U191" s="221"/>
      <c r="V191" s="240"/>
      <c r="W191" s="222"/>
      <c r="X191" s="4"/>
      <c r="Y191" s="4"/>
      <c r="Z191" s="4"/>
      <c r="AA191" s="4"/>
      <c r="AB191" s="4"/>
      <c r="AC191" s="4"/>
      <c r="AR191" s="4"/>
    </row>
    <row r="192" spans="1:44">
      <c r="A192" s="96"/>
      <c r="B192" s="96"/>
      <c r="C192" s="96"/>
      <c r="D192" s="9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167">
        <f t="shared" ref="X192:X193" si="7">SUM(K192)</f>
        <v>0</v>
      </c>
      <c r="Y192" s="167">
        <f t="shared" ref="Y192:Y193" si="8">SUM(O192:P192)</f>
        <v>0</v>
      </c>
      <c r="Z192" s="167">
        <f t="shared" ref="Z192:Z193" si="9">SUM(Q192:W192)</f>
        <v>0</v>
      </c>
    </row>
    <row r="193" spans="1:32" ht="19.5" customHeight="1">
      <c r="A193" s="96"/>
      <c r="B193" s="96"/>
      <c r="C193" s="96"/>
      <c r="D193" s="23" t="s">
        <v>74</v>
      </c>
      <c r="E193" s="40">
        <f t="shared" ref="E193:W193" si="10">SUM(E43:E191)</f>
        <v>0</v>
      </c>
      <c r="F193" s="40">
        <f t="shared" si="10"/>
        <v>0</v>
      </c>
      <c r="G193" s="40">
        <f t="shared" si="10"/>
        <v>0</v>
      </c>
      <c r="H193" s="40">
        <f t="shared" si="10"/>
        <v>0</v>
      </c>
      <c r="I193" s="40">
        <f t="shared" si="10"/>
        <v>0</v>
      </c>
      <c r="J193" s="40">
        <f t="shared" si="10"/>
        <v>56</v>
      </c>
      <c r="K193" s="40">
        <f t="shared" si="10"/>
        <v>555</v>
      </c>
      <c r="L193" s="40">
        <f t="shared" si="10"/>
        <v>527</v>
      </c>
      <c r="M193" s="40">
        <f t="shared" si="10"/>
        <v>27</v>
      </c>
      <c r="N193" s="40">
        <f t="shared" si="10"/>
        <v>1</v>
      </c>
      <c r="O193" s="40">
        <f t="shared" si="10"/>
        <v>153</v>
      </c>
      <c r="P193" s="40">
        <f t="shared" si="10"/>
        <v>402</v>
      </c>
      <c r="Q193" s="40">
        <f t="shared" si="10"/>
        <v>95</v>
      </c>
      <c r="R193" s="40">
        <f t="shared" si="10"/>
        <v>81</v>
      </c>
      <c r="S193" s="40">
        <f t="shared" si="10"/>
        <v>95</v>
      </c>
      <c r="T193" s="40">
        <f t="shared" si="10"/>
        <v>122</v>
      </c>
      <c r="U193" s="40">
        <f t="shared" si="10"/>
        <v>66</v>
      </c>
      <c r="V193" s="40">
        <f t="shared" si="10"/>
        <v>72</v>
      </c>
      <c r="W193" s="40">
        <f t="shared" si="10"/>
        <v>24</v>
      </c>
      <c r="X193" s="167">
        <f t="shared" si="7"/>
        <v>555</v>
      </c>
      <c r="Y193" s="167">
        <f t="shared" si="8"/>
        <v>555</v>
      </c>
      <c r="Z193" s="167">
        <f t="shared" si="9"/>
        <v>555</v>
      </c>
    </row>
    <row r="194" spans="1:3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X194" s="193"/>
      <c r="Y194" s="193"/>
      <c r="Z194" s="193"/>
    </row>
    <row r="195" spans="1:32" ht="29.25" customHeight="1">
      <c r="D195" s="725" t="s">
        <v>89</v>
      </c>
      <c r="E195" s="248" t="s">
        <v>92</v>
      </c>
      <c r="F195" s="248" t="s">
        <v>72</v>
      </c>
      <c r="G195" s="248" t="s">
        <v>93</v>
      </c>
      <c r="H195" s="248" t="s">
        <v>70</v>
      </c>
      <c r="I195" s="248" t="s">
        <v>71</v>
      </c>
      <c r="J195" s="249" t="s">
        <v>94</v>
      </c>
      <c r="K195" s="248" t="s">
        <v>95</v>
      </c>
      <c r="L195" s="250" t="s">
        <v>189</v>
      </c>
      <c r="M195" s="250" t="s">
        <v>190</v>
      </c>
      <c r="N195" s="250" t="s">
        <v>191</v>
      </c>
      <c r="O195" s="250" t="s">
        <v>192</v>
      </c>
      <c r="P195" s="250" t="s">
        <v>193</v>
      </c>
      <c r="Q195" s="251" t="s">
        <v>194</v>
      </c>
      <c r="R195" s="251" t="s">
        <v>195</v>
      </c>
      <c r="S195"/>
      <c r="T195" s="4"/>
      <c r="U195" s="4"/>
      <c r="V195" s="4"/>
      <c r="W195" s="4"/>
      <c r="X195" s="4"/>
      <c r="Y195" s="4"/>
    </row>
    <row r="196" spans="1:32" ht="22.5" customHeight="1">
      <c r="D196" s="726"/>
      <c r="E196" s="241">
        <f>SUM(E193+J193+E38+J38)</f>
        <v>56</v>
      </c>
      <c r="F196" s="241">
        <f>SUM(F193+K193+F38+K38+O38+S38+AG38)</f>
        <v>555</v>
      </c>
      <c r="G196" s="241">
        <f>SUM(G193+L193+G38+L38+P38+T38+AH38)</f>
        <v>527</v>
      </c>
      <c r="H196" s="241">
        <f>SUM(H193+M193+H38+M38+Q38+U38+AI38)</f>
        <v>27</v>
      </c>
      <c r="I196" s="241">
        <f>SUM(I193+N193+I38+N38+R38+V38+AJ38)</f>
        <v>1</v>
      </c>
      <c r="J196" s="241">
        <f t="shared" ref="J196:R196" si="11">SUM(O193+W38+AK38)</f>
        <v>153</v>
      </c>
      <c r="K196" s="241">
        <f t="shared" si="11"/>
        <v>402</v>
      </c>
      <c r="L196" s="241">
        <f t="shared" si="11"/>
        <v>95</v>
      </c>
      <c r="M196" s="241">
        <f t="shared" si="11"/>
        <v>81</v>
      </c>
      <c r="N196" s="241">
        <f t="shared" si="11"/>
        <v>95</v>
      </c>
      <c r="O196" s="241">
        <f t="shared" si="11"/>
        <v>122</v>
      </c>
      <c r="P196" s="241">
        <f t="shared" si="11"/>
        <v>66</v>
      </c>
      <c r="Q196" s="241">
        <f t="shared" si="11"/>
        <v>72</v>
      </c>
      <c r="R196" s="241">
        <f t="shared" si="11"/>
        <v>24</v>
      </c>
      <c r="S196"/>
      <c r="T196" s="4"/>
      <c r="U196" s="4"/>
      <c r="V196" s="4"/>
      <c r="W196" s="4"/>
      <c r="X196" s="4"/>
      <c r="Y196" s="4"/>
    </row>
    <row r="197" spans="1:3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3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32">
      <c r="A199" s="1" t="s">
        <v>97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3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32">
      <c r="A201" s="1" t="s">
        <v>98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32" ht="15.75">
      <c r="AF202" s="81"/>
    </row>
    <row r="208" spans="1:32" ht="15.75">
      <c r="AF208" s="81"/>
    </row>
    <row r="213" spans="32:32" ht="15.75">
      <c r="AF213" s="81"/>
    </row>
    <row r="220" spans="32:32" ht="15.75">
      <c r="AF220" s="81"/>
    </row>
    <row r="226" spans="32:32" ht="15.75">
      <c r="AF226" s="81"/>
    </row>
    <row r="279" spans="36:36">
      <c r="AJ279" s="4"/>
    </row>
    <row r="280" spans="36:36">
      <c r="AJ280" s="4"/>
    </row>
    <row r="281" spans="36:36">
      <c r="AJ281" s="4"/>
    </row>
    <row r="282" spans="36:36">
      <c r="AJ282" s="4"/>
    </row>
    <row r="283" spans="36:36">
      <c r="AJ283" s="4"/>
    </row>
    <row r="284" spans="36:36">
      <c r="AJ284" s="4"/>
    </row>
    <row r="285" spans="36:36">
      <c r="AJ285" s="4"/>
    </row>
    <row r="286" spans="36:36">
      <c r="AJ286" s="4"/>
    </row>
    <row r="287" spans="36:36">
      <c r="AJ287" s="4"/>
    </row>
    <row r="288" spans="36:36">
      <c r="AJ288" s="4"/>
    </row>
    <row r="289" spans="36:36">
      <c r="AJ289" s="4"/>
    </row>
    <row r="290" spans="36:36">
      <c r="AJ290" s="4"/>
    </row>
    <row r="291" spans="36:36">
      <c r="AJ291" s="4"/>
    </row>
    <row r="292" spans="36:36">
      <c r="AJ292" s="4"/>
    </row>
    <row r="293" spans="36:36">
      <c r="AJ293" s="4"/>
    </row>
    <row r="294" spans="36:36">
      <c r="AJ294" s="4"/>
    </row>
    <row r="295" spans="36:36">
      <c r="AJ295" s="4"/>
    </row>
    <row r="296" spans="36:36">
      <c r="AJ296" s="4"/>
    </row>
    <row r="297" spans="36:36">
      <c r="AJ297" s="4"/>
    </row>
    <row r="298" spans="36:36">
      <c r="AJ298" s="4"/>
    </row>
    <row r="299" spans="36:36">
      <c r="AJ299" s="4"/>
    </row>
    <row r="300" spans="36:36">
      <c r="AJ300" s="4"/>
    </row>
    <row r="301" spans="36:36">
      <c r="AJ301" s="4"/>
    </row>
    <row r="302" spans="36:36">
      <c r="AJ302" s="4"/>
    </row>
    <row r="303" spans="36:36">
      <c r="AJ303" s="4"/>
    </row>
    <row r="304" spans="36:36">
      <c r="AJ304" s="4"/>
    </row>
    <row r="305" spans="36:36">
      <c r="AJ305" s="4"/>
    </row>
    <row r="306" spans="36:36">
      <c r="AJ306" s="4"/>
    </row>
    <row r="307" spans="36:36">
      <c r="AJ307" s="4"/>
    </row>
    <row r="308" spans="36:36">
      <c r="AJ308" s="4"/>
    </row>
    <row r="309" spans="36:36">
      <c r="AJ309" s="4"/>
    </row>
    <row r="310" spans="36:36">
      <c r="AJ310" s="4"/>
    </row>
    <row r="311" spans="36:36">
      <c r="AJ311" s="4"/>
    </row>
  </sheetData>
  <sheetProtection algorithmName="SHA-512" hashValue="ViIh5/L+l2jM42ClgHUpddQFNFha5N5cVYWeyFdU2C9YpbCniyzccGgTX9DIl/M+PKCkUsSfP92sR2CQKJDS6A==" saltValue="AxD1nG06HLg1RjDCfg9XmA==" spinCount="100000" sheet="1" formatCells="0" formatRows="0" selectLockedCells="1"/>
  <mergeCells count="79">
    <mergeCell ref="AG24:AG28"/>
    <mergeCell ref="AH24:AH28"/>
    <mergeCell ref="AI24:AI28"/>
    <mergeCell ref="AJ24:AJ28"/>
    <mergeCell ref="AG31:AG35"/>
    <mergeCell ref="AH31:AH35"/>
    <mergeCell ref="AI31:AI35"/>
    <mergeCell ref="AJ31:AJ35"/>
    <mergeCell ref="AR24:AR28"/>
    <mergeCell ref="AS24:AS28"/>
    <mergeCell ref="AK24:AK28"/>
    <mergeCell ref="AL24:AL28"/>
    <mergeCell ref="AM11:AM21"/>
    <mergeCell ref="AN11:AN21"/>
    <mergeCell ref="AO11:AO21"/>
    <mergeCell ref="AL11:AL21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AG7:AS7"/>
    <mergeCell ref="AK8:AL8"/>
    <mergeCell ref="Y8:AE8"/>
    <mergeCell ref="E7:AE7"/>
    <mergeCell ref="A36:D36"/>
    <mergeCell ref="C24:C28"/>
    <mergeCell ref="AM8:AS8"/>
    <mergeCell ref="AK31:AK35"/>
    <mergeCell ref="AL31:AL35"/>
    <mergeCell ref="AM31:AM35"/>
    <mergeCell ref="AP11:AP21"/>
    <mergeCell ref="AQ11:AQ21"/>
    <mergeCell ref="AR11:AR21"/>
    <mergeCell ref="AS11:AS21"/>
    <mergeCell ref="AM24:AM28"/>
    <mergeCell ref="AN24:AN28"/>
    <mergeCell ref="AO24:AO28"/>
    <mergeCell ref="AP24:AP28"/>
    <mergeCell ref="AQ24:AQ28"/>
    <mergeCell ref="AG11:AG21"/>
    <mergeCell ref="AH11:AH21"/>
    <mergeCell ref="AI11:AI21"/>
    <mergeCell ref="AJ11:AJ21"/>
    <mergeCell ref="AK11:AK21"/>
    <mergeCell ref="A31:A35"/>
    <mergeCell ref="B31:B35"/>
    <mergeCell ref="C31:C35"/>
    <mergeCell ref="B40:B42"/>
    <mergeCell ref="C40:C42"/>
    <mergeCell ref="A40:A42"/>
    <mergeCell ref="B11:B21"/>
    <mergeCell ref="C11:C21"/>
    <mergeCell ref="A22:D22"/>
    <mergeCell ref="A11:A21"/>
    <mergeCell ref="A29:D29"/>
    <mergeCell ref="A24:A28"/>
    <mergeCell ref="B24:B28"/>
    <mergeCell ref="AS31:AS35"/>
    <mergeCell ref="AN31:AN35"/>
    <mergeCell ref="AO31:AO35"/>
    <mergeCell ref="D195:D196"/>
    <mergeCell ref="Q41:W41"/>
    <mergeCell ref="E40:W40"/>
    <mergeCell ref="D40:D42"/>
    <mergeCell ref="E41:I41"/>
    <mergeCell ref="J41:N41"/>
    <mergeCell ref="O41:P41"/>
    <mergeCell ref="AP31:AP35"/>
    <mergeCell ref="AQ31:AQ35"/>
    <mergeCell ref="AR31:AR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3">
    <tabColor theme="3" tint="0.59999389629810485"/>
  </sheetPr>
  <dimension ref="A1:AT295"/>
  <sheetViews>
    <sheetView showGridLines="0" topLeftCell="C1" zoomScale="85" zoomScaleNormal="85" workbookViewId="0">
      <selection activeCell="B78" sqref="B78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701" t="s">
        <v>44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111"/>
      <c r="AN1" s="111"/>
      <c r="AO1" s="111"/>
      <c r="AP1" s="111"/>
      <c r="AQ1" s="111"/>
      <c r="AR1" s="111"/>
      <c r="AS1" s="111"/>
    </row>
    <row r="2" spans="1:45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 ht="15.75">
      <c r="A3" s="701" t="s">
        <v>146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6.5" thickBot="1"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5" customFormat="1">
      <c r="A11" s="776" t="s">
        <v>55</v>
      </c>
      <c r="B11" s="777" t="s">
        <v>216</v>
      </c>
      <c r="C11" s="778" t="s">
        <v>414</v>
      </c>
      <c r="D11" s="212" t="s">
        <v>217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5"/>
      <c r="AG11" s="774"/>
      <c r="AH11" s="774"/>
      <c r="AI11" s="774"/>
      <c r="AJ11" s="774"/>
      <c r="AK11" s="774"/>
      <c r="AL11" s="774"/>
      <c r="AM11" s="774"/>
      <c r="AN11" s="774"/>
      <c r="AO11" s="774"/>
      <c r="AP11" s="774"/>
      <c r="AQ11" s="774"/>
      <c r="AR11" s="774"/>
      <c r="AS11" s="774"/>
    </row>
    <row r="12" spans="1:45" customFormat="1">
      <c r="A12" s="754"/>
      <c r="B12" s="767"/>
      <c r="C12" s="768"/>
      <c r="D12" s="213" t="s">
        <v>218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5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>
      <c r="A13" s="754"/>
      <c r="B13" s="767"/>
      <c r="C13" s="768"/>
      <c r="D13" s="213" t="s">
        <v>219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5"/>
      <c r="AG13" s="744"/>
      <c r="AH13" s="744"/>
      <c r="AI13" s="744"/>
      <c r="AJ13" s="744"/>
      <c r="AK13" s="744"/>
      <c r="AL13" s="744"/>
      <c r="AM13" s="744"/>
      <c r="AN13" s="744"/>
      <c r="AO13" s="744"/>
      <c r="AP13" s="744"/>
      <c r="AQ13" s="744"/>
      <c r="AR13" s="744"/>
      <c r="AS13" s="744"/>
    </row>
    <row r="14" spans="1:45" customFormat="1">
      <c r="A14" s="754"/>
      <c r="B14" s="767"/>
      <c r="C14" s="768"/>
      <c r="D14" s="213" t="s">
        <v>220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5"/>
      <c r="AG14" s="744"/>
      <c r="AH14" s="744"/>
      <c r="AI14" s="744"/>
      <c r="AJ14" s="744"/>
      <c r="AK14" s="744"/>
      <c r="AL14" s="744"/>
      <c r="AM14" s="744"/>
      <c r="AN14" s="744"/>
      <c r="AO14" s="744"/>
      <c r="AP14" s="744"/>
      <c r="AQ14" s="744"/>
      <c r="AR14" s="744"/>
      <c r="AS14" s="744"/>
    </row>
    <row r="15" spans="1:45" customFormat="1">
      <c r="A15" s="754"/>
      <c r="B15" s="767"/>
      <c r="C15" s="768"/>
      <c r="D15" s="213" t="s">
        <v>221</v>
      </c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5"/>
      <c r="AG15" s="744"/>
      <c r="AH15" s="744"/>
      <c r="AI15" s="744"/>
      <c r="AJ15" s="744"/>
      <c r="AK15" s="744"/>
      <c r="AL15" s="744"/>
      <c r="AM15" s="744"/>
      <c r="AN15" s="744"/>
      <c r="AO15" s="744"/>
      <c r="AP15" s="744"/>
      <c r="AQ15" s="744"/>
      <c r="AR15" s="744"/>
      <c r="AS15" s="744"/>
    </row>
    <row r="16" spans="1:45" customFormat="1">
      <c r="A16" s="754"/>
      <c r="B16" s="767"/>
      <c r="C16" s="768"/>
      <c r="D16" s="213" t="s">
        <v>222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5"/>
      <c r="AG16" s="744"/>
      <c r="AH16" s="744"/>
      <c r="AI16" s="744"/>
      <c r="AJ16" s="744"/>
      <c r="AK16" s="744"/>
      <c r="AL16" s="744"/>
      <c r="AM16" s="744"/>
      <c r="AN16" s="744"/>
      <c r="AO16" s="744"/>
      <c r="AP16" s="744"/>
      <c r="AQ16" s="744"/>
      <c r="AR16" s="744"/>
      <c r="AS16" s="744"/>
    </row>
    <row r="17" spans="1:45" customFormat="1">
      <c r="A17" s="754"/>
      <c r="B17" s="767"/>
      <c r="C17" s="768"/>
      <c r="D17" s="213" t="s">
        <v>223</v>
      </c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5"/>
      <c r="AG17" s="744"/>
      <c r="AH17" s="744"/>
      <c r="AI17" s="744"/>
      <c r="AJ17" s="744"/>
      <c r="AK17" s="744"/>
      <c r="AL17" s="744"/>
      <c r="AM17" s="744"/>
      <c r="AN17" s="744"/>
      <c r="AO17" s="744"/>
      <c r="AP17" s="744"/>
      <c r="AQ17" s="744"/>
      <c r="AR17" s="744"/>
      <c r="AS17" s="744"/>
    </row>
    <row r="18" spans="1:45" customFormat="1">
      <c r="A18" s="754"/>
      <c r="B18" s="767"/>
      <c r="C18" s="768"/>
      <c r="D18" s="213" t="s">
        <v>224</v>
      </c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5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>
      <c r="A19" s="754"/>
      <c r="B19" s="767"/>
      <c r="C19" s="768"/>
      <c r="D19" s="213" t="s">
        <v>225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5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  <c r="AR19" s="744"/>
      <c r="AS19" s="744"/>
    </row>
    <row r="20" spans="1:45" customFormat="1">
      <c r="A20" s="754"/>
      <c r="B20" s="767"/>
      <c r="C20" s="768"/>
      <c r="D20" s="213" t="s">
        <v>226</v>
      </c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5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  <c r="AR20" s="744"/>
      <c r="AS20" s="744"/>
    </row>
    <row r="21" spans="1:45" customFormat="1" ht="15.75" thickBot="1">
      <c r="A21" s="755"/>
      <c r="B21" s="752"/>
      <c r="C21" s="748"/>
      <c r="D21" s="214" t="s">
        <v>227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5"/>
      <c r="AG21" s="745"/>
      <c r="AH21" s="745"/>
      <c r="AI21" s="745"/>
      <c r="AJ21" s="745"/>
      <c r="AK21" s="745"/>
      <c r="AL21" s="745"/>
      <c r="AM21" s="745"/>
      <c r="AN21" s="745"/>
      <c r="AO21" s="745"/>
      <c r="AP21" s="745"/>
      <c r="AQ21" s="745"/>
      <c r="AR21" s="745"/>
      <c r="AS21" s="745"/>
    </row>
    <row r="22" spans="1:45">
      <c r="A22" s="775"/>
      <c r="B22" s="775"/>
      <c r="C22" s="775"/>
      <c r="D22" s="77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82">
        <f>AG11</f>
        <v>0</v>
      </c>
      <c r="AH22" s="82">
        <f t="shared" ref="AH22:AS22" si="1">AH11</f>
        <v>0</v>
      </c>
      <c r="AI22" s="82">
        <f t="shared" si="1"/>
        <v>0</v>
      </c>
      <c r="AJ22" s="82">
        <f t="shared" si="1"/>
        <v>0</v>
      </c>
      <c r="AK22" s="82">
        <f t="shared" si="1"/>
        <v>0</v>
      </c>
      <c r="AL22" s="82">
        <f t="shared" si="1"/>
        <v>0</v>
      </c>
      <c r="AM22" s="82">
        <f t="shared" si="1"/>
        <v>0</v>
      </c>
      <c r="AN22" s="82">
        <f t="shared" si="1"/>
        <v>0</v>
      </c>
      <c r="AO22" s="82">
        <f t="shared" si="1"/>
        <v>0</v>
      </c>
      <c r="AP22" s="82">
        <f t="shared" si="1"/>
        <v>0</v>
      </c>
      <c r="AQ22" s="82">
        <f t="shared" si="1"/>
        <v>0</v>
      </c>
      <c r="AR22" s="82">
        <f t="shared" si="1"/>
        <v>0</v>
      </c>
      <c r="AS22" s="82">
        <f t="shared" si="1"/>
        <v>0</v>
      </c>
    </row>
    <row r="23" spans="1:45" ht="15.75" thickBot="1">
      <c r="A23" s="96"/>
      <c r="B23" s="96"/>
      <c r="C23" s="96"/>
      <c r="D23" s="9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76" t="s">
        <v>228</v>
      </c>
      <c r="B24" s="777" t="s">
        <v>415</v>
      </c>
      <c r="C24" s="778" t="s">
        <v>416</v>
      </c>
      <c r="D24" s="212" t="s">
        <v>417</v>
      </c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5"/>
      <c r="AG24" s="774"/>
      <c r="AH24" s="774"/>
      <c r="AI24" s="774"/>
      <c r="AJ24" s="774"/>
      <c r="AK24" s="774"/>
      <c r="AL24" s="774"/>
      <c r="AM24" s="774"/>
      <c r="AN24" s="774"/>
      <c r="AO24" s="774"/>
      <c r="AP24" s="774"/>
      <c r="AQ24" s="774"/>
      <c r="AR24" s="774"/>
      <c r="AS24" s="774"/>
    </row>
    <row r="25" spans="1:45" customFormat="1">
      <c r="A25" s="754"/>
      <c r="B25" s="767"/>
      <c r="C25" s="768"/>
      <c r="D25" s="213" t="s">
        <v>418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5"/>
      <c r="AG25" s="744"/>
      <c r="AH25" s="744"/>
      <c r="AI25" s="744"/>
      <c r="AJ25" s="744"/>
      <c r="AK25" s="744"/>
      <c r="AL25" s="744"/>
      <c r="AM25" s="744"/>
      <c r="AN25" s="744"/>
      <c r="AO25" s="744"/>
      <c r="AP25" s="744"/>
      <c r="AQ25" s="744"/>
      <c r="AR25" s="744"/>
      <c r="AS25" s="744"/>
    </row>
    <row r="26" spans="1:45" customFormat="1">
      <c r="A26" s="754"/>
      <c r="B26" s="767"/>
      <c r="C26" s="768"/>
      <c r="D26" s="213" t="s">
        <v>419</v>
      </c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5"/>
      <c r="AG26" s="744"/>
      <c r="AH26" s="744"/>
      <c r="AI26" s="744"/>
      <c r="AJ26" s="744"/>
      <c r="AK26" s="744"/>
      <c r="AL26" s="744"/>
      <c r="AM26" s="744"/>
      <c r="AN26" s="744"/>
      <c r="AO26" s="744"/>
      <c r="AP26" s="744"/>
      <c r="AQ26" s="744"/>
      <c r="AR26" s="744"/>
      <c r="AS26" s="744"/>
    </row>
    <row r="27" spans="1:45" customFormat="1">
      <c r="A27" s="754"/>
      <c r="B27" s="767"/>
      <c r="C27" s="768"/>
      <c r="D27" s="213" t="s">
        <v>420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5"/>
      <c r="AG27" s="744"/>
      <c r="AH27" s="744"/>
      <c r="AI27" s="744"/>
      <c r="AJ27" s="744"/>
      <c r="AK27" s="744"/>
      <c r="AL27" s="744"/>
      <c r="AM27" s="744"/>
      <c r="AN27" s="744"/>
      <c r="AO27" s="744"/>
      <c r="AP27" s="744"/>
      <c r="AQ27" s="744"/>
      <c r="AR27" s="744"/>
      <c r="AS27" s="744"/>
    </row>
    <row r="28" spans="1:45" customFormat="1" ht="15.75" thickBot="1">
      <c r="A28" s="755"/>
      <c r="B28" s="752"/>
      <c r="C28" s="748"/>
      <c r="D28" s="214" t="s">
        <v>421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5"/>
      <c r="AG28" s="745"/>
      <c r="AH28" s="745"/>
      <c r="AI28" s="745"/>
      <c r="AJ28" s="745"/>
      <c r="AK28" s="745"/>
      <c r="AL28" s="745"/>
      <c r="AM28" s="745"/>
      <c r="AN28" s="745"/>
      <c r="AO28" s="745"/>
      <c r="AP28" s="745"/>
      <c r="AQ28" s="745"/>
      <c r="AR28" s="745"/>
      <c r="AS28" s="745"/>
    </row>
    <row r="29" spans="1:45">
      <c r="A29" s="775"/>
      <c r="B29" s="775"/>
      <c r="C29" s="775"/>
      <c r="D29" s="775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82">
        <f>AG24</f>
        <v>0</v>
      </c>
      <c r="AH29" s="82">
        <f t="shared" ref="AH29:AS29" si="3">AH24</f>
        <v>0</v>
      </c>
      <c r="AI29" s="82">
        <f t="shared" si="3"/>
        <v>0</v>
      </c>
      <c r="AJ29" s="82">
        <f t="shared" si="3"/>
        <v>0</v>
      </c>
      <c r="AK29" s="82">
        <f t="shared" si="3"/>
        <v>0</v>
      </c>
      <c r="AL29" s="82">
        <f t="shared" si="3"/>
        <v>0</v>
      </c>
      <c r="AM29" s="82">
        <f t="shared" si="3"/>
        <v>0</v>
      </c>
      <c r="AN29" s="82">
        <f t="shared" si="3"/>
        <v>0</v>
      </c>
      <c r="AO29" s="82">
        <f t="shared" si="3"/>
        <v>0</v>
      </c>
      <c r="AP29" s="82">
        <f t="shared" si="3"/>
        <v>0</v>
      </c>
      <c r="AQ29" s="82">
        <f t="shared" si="3"/>
        <v>0</v>
      </c>
      <c r="AR29" s="82">
        <f t="shared" si="3"/>
        <v>0</v>
      </c>
      <c r="AS29" s="82">
        <f t="shared" si="3"/>
        <v>0</v>
      </c>
    </row>
    <row r="30" spans="1:45" ht="19.5" thickBot="1">
      <c r="A30" s="158"/>
      <c r="B30" s="158"/>
      <c r="C30" s="158"/>
      <c r="D30" s="15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76" t="s">
        <v>51</v>
      </c>
      <c r="B31" s="777" t="s">
        <v>212</v>
      </c>
      <c r="C31" s="778" t="s">
        <v>422</v>
      </c>
      <c r="D31" s="212" t="s">
        <v>213</v>
      </c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5"/>
      <c r="AG31" s="774"/>
      <c r="AH31" s="774"/>
      <c r="AI31" s="774"/>
      <c r="AJ31" s="774"/>
      <c r="AK31" s="774"/>
      <c r="AL31" s="774"/>
      <c r="AM31" s="774"/>
      <c r="AN31" s="774"/>
      <c r="AO31" s="774"/>
      <c r="AP31" s="774"/>
      <c r="AQ31" s="774"/>
      <c r="AR31" s="774"/>
      <c r="AS31" s="774"/>
    </row>
    <row r="32" spans="1:45" customFormat="1">
      <c r="A32" s="754"/>
      <c r="B32" s="767"/>
      <c r="C32" s="768"/>
      <c r="D32" s="213" t="s">
        <v>214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5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6" customFormat="1">
      <c r="A33" s="754"/>
      <c r="B33" s="767"/>
      <c r="C33" s="768"/>
      <c r="D33" s="213" t="s">
        <v>215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5"/>
      <c r="AG33" s="744"/>
      <c r="AH33" s="744"/>
      <c r="AI33" s="744"/>
      <c r="AJ33" s="744"/>
      <c r="AK33" s="744"/>
      <c r="AL33" s="744"/>
      <c r="AM33" s="744"/>
      <c r="AN33" s="744"/>
      <c r="AO33" s="744"/>
      <c r="AP33" s="744"/>
      <c r="AQ33" s="744"/>
      <c r="AR33" s="744"/>
      <c r="AS33" s="744"/>
    </row>
    <row r="34" spans="1:46" customFormat="1">
      <c r="A34" s="754"/>
      <c r="B34" s="767"/>
      <c r="C34" s="768"/>
      <c r="D34" s="213" t="s">
        <v>229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5"/>
      <c r="AG34" s="744"/>
      <c r="AH34" s="744"/>
      <c r="AI34" s="744"/>
      <c r="AJ34" s="744"/>
      <c r="AK34" s="744"/>
      <c r="AL34" s="744"/>
      <c r="AM34" s="744"/>
      <c r="AN34" s="744"/>
      <c r="AO34" s="744"/>
      <c r="AP34" s="744"/>
      <c r="AQ34" s="744"/>
      <c r="AR34" s="744"/>
      <c r="AS34" s="744"/>
    </row>
    <row r="35" spans="1:46" customFormat="1" ht="15.75" thickBot="1">
      <c r="A35" s="755"/>
      <c r="B35" s="752"/>
      <c r="C35" s="748"/>
      <c r="D35" s="214" t="s">
        <v>230</v>
      </c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5"/>
      <c r="AG35" s="745"/>
      <c r="AH35" s="745"/>
      <c r="AI35" s="745"/>
      <c r="AJ35" s="745"/>
      <c r="AK35" s="745"/>
      <c r="AL35" s="745"/>
      <c r="AM35" s="745"/>
      <c r="AN35" s="745"/>
      <c r="AO35" s="745"/>
      <c r="AP35" s="745"/>
      <c r="AQ35" s="745"/>
      <c r="AR35" s="745"/>
      <c r="AS35" s="745"/>
    </row>
    <row r="36" spans="1:46">
      <c r="A36" s="775"/>
      <c r="B36" s="775"/>
      <c r="C36" s="775"/>
      <c r="D36" s="775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82">
        <f>AG31</f>
        <v>0</v>
      </c>
      <c r="AH36" s="82">
        <f t="shared" ref="AH36:AS36" si="5">AH31</f>
        <v>0</v>
      </c>
      <c r="AI36" s="82">
        <f t="shared" si="5"/>
        <v>0</v>
      </c>
      <c r="AJ36" s="82">
        <f t="shared" si="5"/>
        <v>0</v>
      </c>
      <c r="AK36" s="82">
        <f t="shared" si="5"/>
        <v>0</v>
      </c>
      <c r="AL36" s="82">
        <f t="shared" si="5"/>
        <v>0</v>
      </c>
      <c r="AM36" s="82">
        <f t="shared" si="5"/>
        <v>0</v>
      </c>
      <c r="AN36" s="82">
        <f t="shared" si="5"/>
        <v>0</v>
      </c>
      <c r="AO36" s="82">
        <f t="shared" si="5"/>
        <v>0</v>
      </c>
      <c r="AP36" s="82">
        <f t="shared" si="5"/>
        <v>0</v>
      </c>
      <c r="AQ36" s="82">
        <f t="shared" si="5"/>
        <v>0</v>
      </c>
      <c r="AR36" s="82">
        <f t="shared" si="5"/>
        <v>0</v>
      </c>
      <c r="AS36" s="82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82">
        <f t="shared" si="6"/>
        <v>0</v>
      </c>
      <c r="AH38" s="82">
        <f t="shared" si="6"/>
        <v>0</v>
      </c>
      <c r="AI38" s="82">
        <f t="shared" si="6"/>
        <v>0</v>
      </c>
      <c r="AJ38" s="82">
        <f t="shared" si="6"/>
        <v>0</v>
      </c>
      <c r="AK38" s="82">
        <f t="shared" si="6"/>
        <v>0</v>
      </c>
      <c r="AL38" s="82">
        <f t="shared" si="6"/>
        <v>0</v>
      </c>
      <c r="AM38" s="82">
        <f t="shared" si="6"/>
        <v>0</v>
      </c>
      <c r="AN38" s="82">
        <f t="shared" si="6"/>
        <v>0</v>
      </c>
      <c r="AO38" s="82">
        <f t="shared" si="6"/>
        <v>0</v>
      </c>
      <c r="AP38" s="82">
        <f t="shared" si="6"/>
        <v>0</v>
      </c>
      <c r="AQ38" s="82">
        <f t="shared" si="6"/>
        <v>0</v>
      </c>
      <c r="AR38" s="82">
        <f t="shared" si="6"/>
        <v>0</v>
      </c>
      <c r="AS38" s="82">
        <f t="shared" si="6"/>
        <v>0</v>
      </c>
    </row>
    <row r="39" spans="1:46" customFormat="1" ht="15.75" thickBot="1"/>
    <row r="40" spans="1:46" ht="21.75" customHeight="1" thickBot="1">
      <c r="A40" s="727"/>
      <c r="B40" s="739" t="s">
        <v>45</v>
      </c>
      <c r="C40" s="728" t="s">
        <v>66</v>
      </c>
      <c r="D40" s="728" t="s">
        <v>67</v>
      </c>
      <c r="E40" s="731" t="s">
        <v>88</v>
      </c>
      <c r="F40" s="732"/>
      <c r="G40" s="732"/>
      <c r="H40" s="732"/>
      <c r="I40" s="732"/>
      <c r="J40" s="732"/>
      <c r="K40" s="732"/>
      <c r="L40" s="732"/>
      <c r="M40" s="732"/>
      <c r="N40" s="732"/>
      <c r="O40" s="732"/>
      <c r="P40" s="732"/>
      <c r="Q40" s="718"/>
      <c r="R40" s="718"/>
      <c r="S40" s="718"/>
      <c r="T40" s="718"/>
      <c r="U40" s="733"/>
      <c r="V40" s="733"/>
      <c r="W40" s="734"/>
      <c r="AJ40" s="4"/>
    </row>
    <row r="41" spans="1:46" ht="16.5" thickBot="1">
      <c r="A41" s="727"/>
      <c r="B41" s="740"/>
      <c r="C41" s="741"/>
      <c r="D41" s="729"/>
      <c r="E41" s="735" t="s">
        <v>0</v>
      </c>
      <c r="F41" s="735"/>
      <c r="G41" s="735"/>
      <c r="H41" s="735"/>
      <c r="I41" s="735"/>
      <c r="J41" s="735" t="s">
        <v>1</v>
      </c>
      <c r="K41" s="735"/>
      <c r="L41" s="735"/>
      <c r="M41" s="735"/>
      <c r="N41" s="735"/>
      <c r="O41" s="736" t="s">
        <v>43</v>
      </c>
      <c r="P41" s="737"/>
      <c r="Q41" s="738" t="s">
        <v>186</v>
      </c>
      <c r="R41" s="718"/>
      <c r="S41" s="718"/>
      <c r="T41" s="718"/>
      <c r="U41" s="733"/>
      <c r="V41" s="733"/>
      <c r="W41" s="734"/>
      <c r="AJ41" s="4"/>
    </row>
    <row r="42" spans="1:46" ht="30" customHeight="1" thickBot="1">
      <c r="A42" s="727"/>
      <c r="B42" s="740"/>
      <c r="C42" s="742"/>
      <c r="D42" s="730"/>
      <c r="E42" s="227" t="s">
        <v>92</v>
      </c>
      <c r="F42" s="227" t="s">
        <v>72</v>
      </c>
      <c r="G42" s="228" t="s">
        <v>93</v>
      </c>
      <c r="H42" s="228" t="s">
        <v>70</v>
      </c>
      <c r="I42" s="228" t="s">
        <v>71</v>
      </c>
      <c r="J42" s="228" t="s">
        <v>92</v>
      </c>
      <c r="K42" s="227" t="s">
        <v>72</v>
      </c>
      <c r="L42" s="228" t="s">
        <v>93</v>
      </c>
      <c r="M42" s="228" t="s">
        <v>70</v>
      </c>
      <c r="N42" s="228" t="s">
        <v>71</v>
      </c>
      <c r="O42" s="228" t="s">
        <v>94</v>
      </c>
      <c r="P42" s="228" t="s">
        <v>95</v>
      </c>
      <c r="Q42" s="229" t="s">
        <v>189</v>
      </c>
      <c r="R42" s="229" t="s">
        <v>190</v>
      </c>
      <c r="S42" s="229" t="s">
        <v>191</v>
      </c>
      <c r="T42" s="229" t="s">
        <v>192</v>
      </c>
      <c r="U42" s="229" t="s">
        <v>193</v>
      </c>
      <c r="V42" s="230" t="s">
        <v>194</v>
      </c>
      <c r="W42" s="229" t="s">
        <v>195</v>
      </c>
      <c r="X42" s="4"/>
      <c r="Y42" s="4"/>
      <c r="AN42" s="4"/>
    </row>
    <row r="43" spans="1:46" ht="15" customHeight="1">
      <c r="A43" s="277"/>
      <c r="B43" s="278" t="s">
        <v>523</v>
      </c>
      <c r="C43" s="279" t="s">
        <v>618</v>
      </c>
      <c r="D43" s="280">
        <v>18</v>
      </c>
      <c r="E43" s="244"/>
      <c r="F43" s="242"/>
      <c r="G43" s="242"/>
      <c r="H43" s="242"/>
      <c r="I43" s="281"/>
      <c r="J43" s="244">
        <v>1</v>
      </c>
      <c r="K43" s="242">
        <v>10</v>
      </c>
      <c r="L43" s="242">
        <v>10</v>
      </c>
      <c r="M43" s="242">
        <v>0</v>
      </c>
      <c r="N43" s="281">
        <v>0</v>
      </c>
      <c r="O43" s="244">
        <v>1</v>
      </c>
      <c r="P43" s="281">
        <v>9</v>
      </c>
      <c r="Q43" s="215">
        <v>0</v>
      </c>
      <c r="R43" s="216">
        <v>2</v>
      </c>
      <c r="S43" s="282">
        <v>5</v>
      </c>
      <c r="T43" s="216">
        <v>2</v>
      </c>
      <c r="U43" s="216">
        <v>0</v>
      </c>
      <c r="V43" s="283">
        <v>0</v>
      </c>
      <c r="W43" s="217">
        <v>1</v>
      </c>
      <c r="X43" s="4"/>
      <c r="Y43" s="4"/>
      <c r="Z43" s="4"/>
      <c r="AA43" s="4"/>
      <c r="AT43" s="4"/>
    </row>
    <row r="44" spans="1:46" ht="15" customHeight="1">
      <c r="A44" s="277"/>
      <c r="B44" s="375" t="s">
        <v>523</v>
      </c>
      <c r="C44" s="285" t="s">
        <v>619</v>
      </c>
      <c r="D44" s="376">
        <v>150</v>
      </c>
      <c r="E44" s="377"/>
      <c r="F44" s="243"/>
      <c r="G44" s="243"/>
      <c r="H44" s="243"/>
      <c r="I44" s="378"/>
      <c r="J44" s="377">
        <v>7</v>
      </c>
      <c r="K44" s="243">
        <v>100</v>
      </c>
      <c r="L44" s="243">
        <v>100</v>
      </c>
      <c r="M44" s="243">
        <v>0</v>
      </c>
      <c r="N44" s="378">
        <v>0</v>
      </c>
      <c r="O44" s="377">
        <v>60</v>
      </c>
      <c r="P44" s="378">
        <v>40</v>
      </c>
      <c r="Q44" s="379">
        <v>14</v>
      </c>
      <c r="R44" s="219">
        <v>11</v>
      </c>
      <c r="S44" s="247">
        <v>12</v>
      </c>
      <c r="T44" s="219">
        <v>13</v>
      </c>
      <c r="U44" s="219">
        <v>13</v>
      </c>
      <c r="V44" s="246">
        <v>19</v>
      </c>
      <c r="W44" s="380">
        <v>18</v>
      </c>
      <c r="X44" s="4"/>
      <c r="Y44" s="4"/>
      <c r="Z44" s="4"/>
      <c r="AA44" s="4"/>
      <c r="AT44" s="4"/>
    </row>
    <row r="45" spans="1:46" ht="15" customHeight="1">
      <c r="A45" s="277"/>
      <c r="B45" s="375" t="s">
        <v>523</v>
      </c>
      <c r="C45" s="285" t="s">
        <v>620</v>
      </c>
      <c r="D45" s="376">
        <v>21</v>
      </c>
      <c r="E45" s="377"/>
      <c r="F45" s="243"/>
      <c r="G45" s="243"/>
      <c r="H45" s="243"/>
      <c r="I45" s="378"/>
      <c r="J45" s="377">
        <v>1</v>
      </c>
      <c r="K45" s="243">
        <v>10</v>
      </c>
      <c r="L45" s="243">
        <v>10</v>
      </c>
      <c r="M45" s="243">
        <v>0</v>
      </c>
      <c r="N45" s="378">
        <v>0</v>
      </c>
      <c r="O45" s="377">
        <v>1</v>
      </c>
      <c r="P45" s="378">
        <v>9</v>
      </c>
      <c r="Q45" s="379">
        <v>3</v>
      </c>
      <c r="R45" s="219">
        <v>0</v>
      </c>
      <c r="S45" s="247">
        <v>1</v>
      </c>
      <c r="T45" s="219">
        <v>1</v>
      </c>
      <c r="U45" s="219">
        <v>2</v>
      </c>
      <c r="V45" s="246">
        <v>3</v>
      </c>
      <c r="W45" s="380">
        <v>0</v>
      </c>
      <c r="X45" s="4"/>
      <c r="Y45" s="4"/>
      <c r="Z45" s="4"/>
      <c r="AA45" s="4"/>
      <c r="AT45" s="4"/>
    </row>
    <row r="46" spans="1:46" ht="15" customHeight="1">
      <c r="A46" s="277"/>
      <c r="B46" s="375" t="s">
        <v>498</v>
      </c>
      <c r="C46" s="285" t="s">
        <v>621</v>
      </c>
      <c r="D46" s="376">
        <v>39</v>
      </c>
      <c r="E46" s="377"/>
      <c r="F46" s="243"/>
      <c r="G46" s="243"/>
      <c r="H46" s="243"/>
      <c r="I46" s="378"/>
      <c r="J46" s="377">
        <v>2</v>
      </c>
      <c r="K46" s="243">
        <v>42</v>
      </c>
      <c r="L46" s="243">
        <v>42</v>
      </c>
      <c r="M46" s="243">
        <v>0</v>
      </c>
      <c r="N46" s="378">
        <v>0</v>
      </c>
      <c r="O46" s="377">
        <v>33</v>
      </c>
      <c r="P46" s="378">
        <v>9</v>
      </c>
      <c r="Q46" s="379">
        <v>0</v>
      </c>
      <c r="R46" s="219">
        <v>1</v>
      </c>
      <c r="S46" s="247">
        <v>9</v>
      </c>
      <c r="T46" s="219">
        <v>4</v>
      </c>
      <c r="U46" s="219">
        <v>12</v>
      </c>
      <c r="V46" s="246">
        <v>9</v>
      </c>
      <c r="W46" s="380">
        <v>7</v>
      </c>
      <c r="X46" s="4"/>
      <c r="Y46" s="4"/>
      <c r="Z46" s="4"/>
      <c r="AA46" s="4"/>
      <c r="AT46" s="4"/>
    </row>
    <row r="47" spans="1:46" ht="15" customHeight="1">
      <c r="A47" s="277"/>
      <c r="B47" s="375" t="s">
        <v>498</v>
      </c>
      <c r="C47" s="285" t="s">
        <v>531</v>
      </c>
      <c r="D47" s="376">
        <v>24</v>
      </c>
      <c r="E47" s="377"/>
      <c r="F47" s="243"/>
      <c r="G47" s="243"/>
      <c r="H47" s="243"/>
      <c r="I47" s="378"/>
      <c r="J47" s="377">
        <v>1</v>
      </c>
      <c r="K47" s="243">
        <v>10</v>
      </c>
      <c r="L47" s="243">
        <v>10</v>
      </c>
      <c r="M47" s="243">
        <v>0</v>
      </c>
      <c r="N47" s="378">
        <v>0</v>
      </c>
      <c r="O47" s="377">
        <v>2</v>
      </c>
      <c r="P47" s="378">
        <v>8</v>
      </c>
      <c r="Q47" s="379">
        <v>2</v>
      </c>
      <c r="R47" s="219">
        <v>1</v>
      </c>
      <c r="S47" s="247">
        <v>4</v>
      </c>
      <c r="T47" s="219">
        <v>1</v>
      </c>
      <c r="U47" s="219">
        <v>0</v>
      </c>
      <c r="V47" s="246">
        <v>0</v>
      </c>
      <c r="W47" s="380">
        <v>2</v>
      </c>
      <c r="X47" s="4"/>
      <c r="Y47" s="4"/>
      <c r="Z47" s="4"/>
      <c r="AA47" s="4"/>
      <c r="AT47" s="4"/>
    </row>
    <row r="48" spans="1:46" ht="15" customHeight="1">
      <c r="A48" s="277"/>
      <c r="B48" s="375" t="s">
        <v>498</v>
      </c>
      <c r="C48" s="285" t="s">
        <v>556</v>
      </c>
      <c r="D48" s="376">
        <v>66</v>
      </c>
      <c r="E48" s="377"/>
      <c r="F48" s="243"/>
      <c r="G48" s="243"/>
      <c r="H48" s="243"/>
      <c r="I48" s="378"/>
      <c r="J48" s="377">
        <v>3</v>
      </c>
      <c r="K48" s="243">
        <v>30</v>
      </c>
      <c r="L48" s="243">
        <v>29</v>
      </c>
      <c r="M48" s="243">
        <v>1</v>
      </c>
      <c r="N48" s="378">
        <v>0</v>
      </c>
      <c r="O48" s="377">
        <v>1</v>
      </c>
      <c r="P48" s="378">
        <v>29</v>
      </c>
      <c r="Q48" s="379">
        <v>0</v>
      </c>
      <c r="R48" s="219">
        <v>1</v>
      </c>
      <c r="S48" s="247">
        <v>6</v>
      </c>
      <c r="T48" s="219">
        <v>5</v>
      </c>
      <c r="U48" s="219">
        <v>6</v>
      </c>
      <c r="V48" s="246">
        <v>7</v>
      </c>
      <c r="W48" s="380">
        <v>5</v>
      </c>
      <c r="X48" s="4"/>
      <c r="Y48" s="4"/>
      <c r="Z48" s="4"/>
      <c r="AA48" s="4"/>
      <c r="AT48" s="4"/>
    </row>
    <row r="49" spans="1:46" ht="15" customHeight="1">
      <c r="A49" s="277"/>
      <c r="B49" s="375" t="s">
        <v>498</v>
      </c>
      <c r="C49" s="285" t="s">
        <v>557</v>
      </c>
      <c r="D49" s="376">
        <v>24</v>
      </c>
      <c r="E49" s="377"/>
      <c r="F49" s="243"/>
      <c r="G49" s="243"/>
      <c r="H49" s="243"/>
      <c r="I49" s="378"/>
      <c r="J49" s="377">
        <v>1</v>
      </c>
      <c r="K49" s="243">
        <v>9</v>
      </c>
      <c r="L49" s="243">
        <v>9</v>
      </c>
      <c r="M49" s="243">
        <v>0</v>
      </c>
      <c r="N49" s="378">
        <v>0</v>
      </c>
      <c r="O49" s="377">
        <v>2</v>
      </c>
      <c r="P49" s="378">
        <v>7</v>
      </c>
      <c r="Q49" s="379">
        <v>0</v>
      </c>
      <c r="R49" s="219">
        <v>1</v>
      </c>
      <c r="S49" s="247">
        <v>3</v>
      </c>
      <c r="T49" s="219">
        <v>2</v>
      </c>
      <c r="U49" s="219">
        <v>0</v>
      </c>
      <c r="V49" s="246">
        <v>1</v>
      </c>
      <c r="W49" s="380">
        <v>2</v>
      </c>
      <c r="X49" s="4"/>
      <c r="Y49" s="4"/>
      <c r="Z49" s="4"/>
      <c r="AA49" s="4"/>
      <c r="AT49" s="4"/>
    </row>
    <row r="50" spans="1:46" ht="15" customHeight="1">
      <c r="A50" s="277"/>
      <c r="B50" s="375" t="s">
        <v>498</v>
      </c>
      <c r="C50" s="285" t="s">
        <v>558</v>
      </c>
      <c r="D50" s="381">
        <v>42</v>
      </c>
      <c r="E50" s="379"/>
      <c r="F50" s="219"/>
      <c r="G50" s="219"/>
      <c r="H50" s="219"/>
      <c r="I50" s="380"/>
      <c r="J50" s="379">
        <v>2</v>
      </c>
      <c r="K50" s="219">
        <v>20</v>
      </c>
      <c r="L50" s="219">
        <v>20</v>
      </c>
      <c r="M50" s="219">
        <v>0</v>
      </c>
      <c r="N50" s="380">
        <v>0</v>
      </c>
      <c r="O50" s="379">
        <v>0</v>
      </c>
      <c r="P50" s="380">
        <v>20</v>
      </c>
      <c r="Q50" s="379">
        <v>1</v>
      </c>
      <c r="R50" s="219">
        <v>0</v>
      </c>
      <c r="S50" s="247">
        <v>4</v>
      </c>
      <c r="T50" s="219">
        <v>3</v>
      </c>
      <c r="U50" s="219">
        <v>5</v>
      </c>
      <c r="V50" s="246">
        <v>4</v>
      </c>
      <c r="W50" s="380">
        <v>3</v>
      </c>
      <c r="X50" s="4"/>
      <c r="Y50" s="4"/>
      <c r="Z50" s="4"/>
      <c r="AA50" s="4"/>
      <c r="AT50" s="4"/>
    </row>
    <row r="51" spans="1:46" ht="15" customHeight="1">
      <c r="A51" s="277"/>
      <c r="B51" s="375" t="s">
        <v>498</v>
      </c>
      <c r="C51" s="285" t="s">
        <v>622</v>
      </c>
      <c r="D51" s="381">
        <v>108</v>
      </c>
      <c r="E51" s="379"/>
      <c r="F51" s="219"/>
      <c r="G51" s="219"/>
      <c r="H51" s="219"/>
      <c r="I51" s="380"/>
      <c r="J51" s="379">
        <v>5</v>
      </c>
      <c r="K51" s="219">
        <v>50</v>
      </c>
      <c r="L51" s="219">
        <v>46</v>
      </c>
      <c r="M51" s="219">
        <v>0</v>
      </c>
      <c r="N51" s="380">
        <v>4</v>
      </c>
      <c r="O51" s="379">
        <v>4</v>
      </c>
      <c r="P51" s="380">
        <v>46</v>
      </c>
      <c r="Q51" s="379">
        <v>1</v>
      </c>
      <c r="R51" s="219">
        <v>2</v>
      </c>
      <c r="S51" s="247">
        <v>13</v>
      </c>
      <c r="T51" s="219">
        <v>11</v>
      </c>
      <c r="U51" s="219">
        <v>6</v>
      </c>
      <c r="V51" s="246">
        <v>9</v>
      </c>
      <c r="W51" s="380">
        <v>8</v>
      </c>
      <c r="X51" s="4"/>
      <c r="Y51" s="4"/>
      <c r="Z51" s="4"/>
      <c r="AA51" s="4"/>
      <c r="AT51" s="4"/>
    </row>
    <row r="52" spans="1:46" ht="15" customHeight="1">
      <c r="A52" s="277"/>
      <c r="B52" s="375" t="s">
        <v>623</v>
      </c>
      <c r="C52" s="285" t="s">
        <v>624</v>
      </c>
      <c r="D52" s="381">
        <v>84</v>
      </c>
      <c r="E52" s="379"/>
      <c r="F52" s="219"/>
      <c r="G52" s="219"/>
      <c r="H52" s="219"/>
      <c r="I52" s="380"/>
      <c r="J52" s="379">
        <v>4</v>
      </c>
      <c r="K52" s="219">
        <v>40</v>
      </c>
      <c r="L52" s="219">
        <v>40</v>
      </c>
      <c r="M52" s="219">
        <v>0</v>
      </c>
      <c r="N52" s="380">
        <v>0</v>
      </c>
      <c r="O52" s="379">
        <v>0</v>
      </c>
      <c r="P52" s="380">
        <v>40</v>
      </c>
      <c r="Q52" s="379">
        <v>9</v>
      </c>
      <c r="R52" s="219">
        <v>10</v>
      </c>
      <c r="S52" s="247">
        <v>18</v>
      </c>
      <c r="T52" s="219">
        <v>2</v>
      </c>
      <c r="U52" s="219">
        <v>0</v>
      </c>
      <c r="V52" s="246">
        <v>0</v>
      </c>
      <c r="W52" s="380">
        <v>1</v>
      </c>
      <c r="X52" s="4"/>
      <c r="Y52" s="4"/>
      <c r="Z52" s="4"/>
      <c r="AA52" s="4"/>
      <c r="AB52" s="4"/>
      <c r="AC52" s="4"/>
      <c r="AR52" s="4"/>
    </row>
    <row r="53" spans="1:46" ht="15" customHeight="1">
      <c r="A53" s="277"/>
      <c r="B53" s="375" t="s">
        <v>623</v>
      </c>
      <c r="C53" s="285" t="s">
        <v>565</v>
      </c>
      <c r="D53" s="381">
        <v>157</v>
      </c>
      <c r="E53" s="379"/>
      <c r="F53" s="219"/>
      <c r="G53" s="219"/>
      <c r="H53" s="219"/>
      <c r="I53" s="380"/>
      <c r="J53" s="379">
        <v>7</v>
      </c>
      <c r="K53" s="219">
        <v>70</v>
      </c>
      <c r="L53" s="219">
        <v>55</v>
      </c>
      <c r="M53" s="219">
        <v>3</v>
      </c>
      <c r="N53" s="380">
        <v>12</v>
      </c>
      <c r="O53" s="379">
        <v>2</v>
      </c>
      <c r="P53" s="380">
        <v>68</v>
      </c>
      <c r="Q53" s="379">
        <v>10</v>
      </c>
      <c r="R53" s="219">
        <v>14</v>
      </c>
      <c r="S53" s="247">
        <v>22</v>
      </c>
      <c r="T53" s="219">
        <v>11</v>
      </c>
      <c r="U53" s="219">
        <v>9</v>
      </c>
      <c r="V53" s="246">
        <v>4</v>
      </c>
      <c r="W53" s="380">
        <v>0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277"/>
      <c r="B54" s="375" t="s">
        <v>623</v>
      </c>
      <c r="C54" s="285" t="s">
        <v>625</v>
      </c>
      <c r="D54" s="381">
        <v>66</v>
      </c>
      <c r="E54" s="379"/>
      <c r="F54" s="219"/>
      <c r="G54" s="219"/>
      <c r="H54" s="219"/>
      <c r="I54" s="380"/>
      <c r="J54" s="379">
        <v>3</v>
      </c>
      <c r="K54" s="219">
        <v>30</v>
      </c>
      <c r="L54" s="219">
        <v>30</v>
      </c>
      <c r="M54" s="219">
        <v>0</v>
      </c>
      <c r="N54" s="380">
        <v>0</v>
      </c>
      <c r="O54" s="379">
        <v>0</v>
      </c>
      <c r="P54" s="380">
        <v>30</v>
      </c>
      <c r="Q54" s="379">
        <v>4</v>
      </c>
      <c r="R54" s="219">
        <v>6</v>
      </c>
      <c r="S54" s="247">
        <v>13</v>
      </c>
      <c r="T54" s="219">
        <v>4</v>
      </c>
      <c r="U54" s="219">
        <v>3</v>
      </c>
      <c r="V54" s="246">
        <v>0</v>
      </c>
      <c r="W54" s="380">
        <v>0</v>
      </c>
      <c r="X54" s="4"/>
      <c r="Y54" s="4"/>
      <c r="Z54" s="4"/>
      <c r="AA54" s="4"/>
      <c r="AB54" s="4"/>
      <c r="AC54" s="4"/>
      <c r="AR54" s="4"/>
    </row>
    <row r="55" spans="1:46" ht="15" customHeight="1">
      <c r="A55" s="277"/>
      <c r="B55" s="375" t="s">
        <v>623</v>
      </c>
      <c r="C55" s="285" t="s">
        <v>626</v>
      </c>
      <c r="D55" s="381">
        <v>159</v>
      </c>
      <c r="E55" s="379"/>
      <c r="F55" s="219"/>
      <c r="G55" s="219"/>
      <c r="H55" s="219"/>
      <c r="I55" s="380"/>
      <c r="J55" s="379">
        <v>7</v>
      </c>
      <c r="K55" s="219">
        <v>73</v>
      </c>
      <c r="L55" s="219">
        <v>73</v>
      </c>
      <c r="M55" s="219">
        <v>0</v>
      </c>
      <c r="N55" s="380">
        <v>0</v>
      </c>
      <c r="O55" s="379">
        <v>0</v>
      </c>
      <c r="P55" s="380">
        <v>73</v>
      </c>
      <c r="Q55" s="379">
        <v>19</v>
      </c>
      <c r="R55" s="219">
        <v>14</v>
      </c>
      <c r="S55" s="247">
        <v>24</v>
      </c>
      <c r="T55" s="219">
        <v>9</v>
      </c>
      <c r="U55" s="219">
        <v>6</v>
      </c>
      <c r="V55" s="246">
        <v>0</v>
      </c>
      <c r="W55" s="380">
        <v>1</v>
      </c>
      <c r="X55" s="4"/>
      <c r="Y55" s="4"/>
      <c r="Z55" s="4"/>
      <c r="AA55" s="4"/>
      <c r="AB55" s="4"/>
      <c r="AC55" s="4"/>
      <c r="AR55" s="4"/>
    </row>
    <row r="56" spans="1:46" ht="15" customHeight="1">
      <c r="A56" s="277"/>
      <c r="B56" s="375" t="s">
        <v>623</v>
      </c>
      <c r="C56" s="285" t="s">
        <v>508</v>
      </c>
      <c r="D56" s="381">
        <v>101</v>
      </c>
      <c r="E56" s="379"/>
      <c r="F56" s="219"/>
      <c r="G56" s="219"/>
      <c r="H56" s="219"/>
      <c r="I56" s="380"/>
      <c r="J56" s="379">
        <v>5</v>
      </c>
      <c r="K56" s="219">
        <v>57</v>
      </c>
      <c r="L56" s="219">
        <v>57</v>
      </c>
      <c r="M56" s="219">
        <v>0</v>
      </c>
      <c r="N56" s="380">
        <v>0</v>
      </c>
      <c r="O56" s="379">
        <v>0</v>
      </c>
      <c r="P56" s="380">
        <v>57</v>
      </c>
      <c r="Q56" s="379">
        <v>9</v>
      </c>
      <c r="R56" s="219">
        <v>30</v>
      </c>
      <c r="S56" s="247">
        <v>11</v>
      </c>
      <c r="T56" s="219">
        <v>6</v>
      </c>
      <c r="U56" s="219">
        <v>0</v>
      </c>
      <c r="V56" s="246">
        <v>0</v>
      </c>
      <c r="W56" s="380">
        <v>1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277"/>
      <c r="B57" s="375" t="s">
        <v>623</v>
      </c>
      <c r="C57" s="285" t="s">
        <v>627</v>
      </c>
      <c r="D57" s="381">
        <v>48</v>
      </c>
      <c r="E57" s="379"/>
      <c r="F57" s="219"/>
      <c r="G57" s="219"/>
      <c r="H57" s="219"/>
      <c r="I57" s="380"/>
      <c r="J57" s="379">
        <v>2</v>
      </c>
      <c r="K57" s="219">
        <v>20</v>
      </c>
      <c r="L57" s="219">
        <v>20</v>
      </c>
      <c r="M57" s="219">
        <v>0</v>
      </c>
      <c r="N57" s="380">
        <v>0</v>
      </c>
      <c r="O57" s="379">
        <v>0</v>
      </c>
      <c r="P57" s="380">
        <v>20</v>
      </c>
      <c r="Q57" s="379">
        <v>4</v>
      </c>
      <c r="R57" s="219">
        <v>6</v>
      </c>
      <c r="S57" s="247">
        <v>9</v>
      </c>
      <c r="T57" s="219">
        <v>1</v>
      </c>
      <c r="U57" s="219">
        <v>0</v>
      </c>
      <c r="V57" s="246">
        <v>0</v>
      </c>
      <c r="W57" s="380">
        <v>0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277"/>
      <c r="B58" s="375" t="s">
        <v>623</v>
      </c>
      <c r="C58" s="285" t="s">
        <v>628</v>
      </c>
      <c r="D58" s="381">
        <v>66</v>
      </c>
      <c r="E58" s="379"/>
      <c r="F58" s="219"/>
      <c r="G58" s="219"/>
      <c r="H58" s="219"/>
      <c r="I58" s="380"/>
      <c r="J58" s="379">
        <v>3</v>
      </c>
      <c r="K58" s="219">
        <v>30</v>
      </c>
      <c r="L58" s="219">
        <v>30</v>
      </c>
      <c r="M58" s="219">
        <v>0</v>
      </c>
      <c r="N58" s="380">
        <v>0</v>
      </c>
      <c r="O58" s="379">
        <v>0</v>
      </c>
      <c r="P58" s="380">
        <v>30</v>
      </c>
      <c r="Q58" s="379">
        <v>12</v>
      </c>
      <c r="R58" s="219">
        <v>3</v>
      </c>
      <c r="S58" s="247">
        <v>12</v>
      </c>
      <c r="T58" s="219">
        <v>0</v>
      </c>
      <c r="U58" s="219">
        <v>3</v>
      </c>
      <c r="V58" s="246">
        <v>0</v>
      </c>
      <c r="W58" s="380">
        <v>0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277"/>
      <c r="B59" s="375" t="s">
        <v>623</v>
      </c>
      <c r="C59" s="285" t="s">
        <v>569</v>
      </c>
      <c r="D59" s="381">
        <v>63</v>
      </c>
      <c r="E59" s="379"/>
      <c r="F59" s="219"/>
      <c r="G59" s="219"/>
      <c r="H59" s="219"/>
      <c r="I59" s="380"/>
      <c r="J59" s="379">
        <v>3</v>
      </c>
      <c r="K59" s="219">
        <v>30</v>
      </c>
      <c r="L59" s="219">
        <v>30</v>
      </c>
      <c r="M59" s="219">
        <v>0</v>
      </c>
      <c r="N59" s="380">
        <v>0</v>
      </c>
      <c r="O59" s="379">
        <v>3</v>
      </c>
      <c r="P59" s="380">
        <v>27</v>
      </c>
      <c r="Q59" s="379">
        <v>3</v>
      </c>
      <c r="R59" s="219">
        <v>3</v>
      </c>
      <c r="S59" s="247">
        <v>12</v>
      </c>
      <c r="T59" s="219">
        <v>6</v>
      </c>
      <c r="U59" s="219">
        <v>3</v>
      </c>
      <c r="V59" s="246">
        <v>3</v>
      </c>
      <c r="W59" s="380">
        <v>0</v>
      </c>
      <c r="X59" s="4"/>
      <c r="Y59" s="4"/>
      <c r="Z59" s="4"/>
      <c r="AA59" s="4"/>
      <c r="AB59" s="4"/>
      <c r="AC59" s="4"/>
      <c r="AR59" s="4"/>
    </row>
    <row r="60" spans="1:46" ht="15" customHeight="1">
      <c r="A60" s="277"/>
      <c r="B60" s="375" t="s">
        <v>623</v>
      </c>
      <c r="C60" s="285" t="s">
        <v>629</v>
      </c>
      <c r="D60" s="381">
        <v>42</v>
      </c>
      <c r="E60" s="379"/>
      <c r="F60" s="219"/>
      <c r="G60" s="219"/>
      <c r="H60" s="219"/>
      <c r="I60" s="380"/>
      <c r="J60" s="379">
        <v>2</v>
      </c>
      <c r="K60" s="219">
        <v>20</v>
      </c>
      <c r="L60" s="219">
        <v>20</v>
      </c>
      <c r="M60" s="219">
        <v>0</v>
      </c>
      <c r="N60" s="380">
        <v>0</v>
      </c>
      <c r="O60" s="379">
        <v>0</v>
      </c>
      <c r="P60" s="380">
        <v>20</v>
      </c>
      <c r="Q60" s="379">
        <v>6</v>
      </c>
      <c r="R60" s="219">
        <v>2</v>
      </c>
      <c r="S60" s="247">
        <v>10</v>
      </c>
      <c r="T60" s="219">
        <v>0</v>
      </c>
      <c r="U60" s="219">
        <v>2</v>
      </c>
      <c r="V60" s="246">
        <v>0</v>
      </c>
      <c r="W60" s="380">
        <v>0</v>
      </c>
      <c r="X60" s="4"/>
      <c r="Y60" s="4"/>
      <c r="Z60" s="4"/>
      <c r="AA60" s="4"/>
      <c r="AB60" s="4"/>
      <c r="AC60" s="4"/>
      <c r="AR60" s="4"/>
    </row>
    <row r="61" spans="1:46" ht="15" customHeight="1">
      <c r="A61" s="277"/>
      <c r="B61" s="375" t="s">
        <v>630</v>
      </c>
      <c r="C61" s="285" t="s">
        <v>631</v>
      </c>
      <c r="D61" s="381">
        <v>84</v>
      </c>
      <c r="E61" s="379"/>
      <c r="F61" s="219"/>
      <c r="G61" s="219"/>
      <c r="H61" s="219"/>
      <c r="I61" s="380"/>
      <c r="J61" s="379">
        <v>4</v>
      </c>
      <c r="K61" s="219">
        <v>51</v>
      </c>
      <c r="L61" s="219">
        <v>51</v>
      </c>
      <c r="M61" s="219">
        <v>0</v>
      </c>
      <c r="N61" s="380">
        <v>0</v>
      </c>
      <c r="O61" s="379">
        <v>36</v>
      </c>
      <c r="P61" s="380">
        <v>15</v>
      </c>
      <c r="Q61" s="379">
        <v>47</v>
      </c>
      <c r="R61" s="219">
        <v>1</v>
      </c>
      <c r="S61" s="247">
        <v>1</v>
      </c>
      <c r="T61" s="219">
        <v>0</v>
      </c>
      <c r="U61" s="219">
        <v>2</v>
      </c>
      <c r="V61" s="246">
        <v>0</v>
      </c>
      <c r="W61" s="380">
        <v>0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277"/>
      <c r="B62" s="375" t="s">
        <v>630</v>
      </c>
      <c r="C62" s="285" t="s">
        <v>632</v>
      </c>
      <c r="D62" s="381">
        <v>24</v>
      </c>
      <c r="E62" s="379"/>
      <c r="F62" s="219"/>
      <c r="G62" s="219"/>
      <c r="H62" s="219"/>
      <c r="I62" s="380"/>
      <c r="J62" s="379">
        <v>1</v>
      </c>
      <c r="K62" s="219">
        <v>10</v>
      </c>
      <c r="L62" s="219">
        <v>2</v>
      </c>
      <c r="M62" s="219">
        <v>2</v>
      </c>
      <c r="N62" s="380">
        <v>6</v>
      </c>
      <c r="O62" s="379">
        <v>2</v>
      </c>
      <c r="P62" s="380">
        <v>8</v>
      </c>
      <c r="Q62" s="379">
        <v>2</v>
      </c>
      <c r="R62" s="219">
        <v>3</v>
      </c>
      <c r="S62" s="247">
        <v>3</v>
      </c>
      <c r="T62" s="219">
        <v>1</v>
      </c>
      <c r="U62" s="219">
        <v>0</v>
      </c>
      <c r="V62" s="246">
        <v>0</v>
      </c>
      <c r="W62" s="380">
        <v>1</v>
      </c>
      <c r="X62" s="4"/>
      <c r="Y62" s="4"/>
      <c r="Z62" s="4"/>
      <c r="AA62" s="4"/>
      <c r="AB62" s="4"/>
      <c r="AC62" s="4"/>
      <c r="AR62" s="4"/>
    </row>
    <row r="63" spans="1:46" ht="15" customHeight="1">
      <c r="A63" s="277"/>
      <c r="B63" s="375" t="s">
        <v>630</v>
      </c>
      <c r="C63" s="285" t="s">
        <v>633</v>
      </c>
      <c r="D63" s="381">
        <v>63</v>
      </c>
      <c r="E63" s="379"/>
      <c r="F63" s="219"/>
      <c r="G63" s="219"/>
      <c r="H63" s="219"/>
      <c r="I63" s="380"/>
      <c r="J63" s="379">
        <v>1</v>
      </c>
      <c r="K63" s="219">
        <v>7</v>
      </c>
      <c r="L63" s="219">
        <v>7</v>
      </c>
      <c r="M63" s="219">
        <v>0</v>
      </c>
      <c r="N63" s="380">
        <v>0</v>
      </c>
      <c r="O63" s="379">
        <v>3</v>
      </c>
      <c r="P63" s="380">
        <v>4</v>
      </c>
      <c r="Q63" s="379">
        <v>4</v>
      </c>
      <c r="R63" s="219">
        <v>3</v>
      </c>
      <c r="S63" s="247">
        <v>0</v>
      </c>
      <c r="T63" s="219">
        <v>0</v>
      </c>
      <c r="U63" s="219">
        <v>0</v>
      </c>
      <c r="V63" s="246">
        <v>0</v>
      </c>
      <c r="W63" s="380">
        <v>0</v>
      </c>
      <c r="X63" s="4"/>
      <c r="Y63" s="4"/>
      <c r="Z63" s="4"/>
      <c r="AA63" s="4"/>
      <c r="AB63" s="4"/>
      <c r="AC63" s="4"/>
      <c r="AR63" s="4"/>
    </row>
    <row r="64" spans="1:46" ht="15" customHeight="1">
      <c r="A64" s="277"/>
      <c r="B64" s="375" t="s">
        <v>630</v>
      </c>
      <c r="C64" s="285" t="s">
        <v>576</v>
      </c>
      <c r="D64" s="381">
        <v>18</v>
      </c>
      <c r="E64" s="379"/>
      <c r="F64" s="219"/>
      <c r="G64" s="219"/>
      <c r="H64" s="219"/>
      <c r="I64" s="380"/>
      <c r="J64" s="379">
        <v>1</v>
      </c>
      <c r="K64" s="219">
        <v>10</v>
      </c>
      <c r="L64" s="219">
        <v>10</v>
      </c>
      <c r="M64" s="219">
        <v>0</v>
      </c>
      <c r="N64" s="380">
        <v>0</v>
      </c>
      <c r="O64" s="379">
        <v>2</v>
      </c>
      <c r="P64" s="380">
        <v>8</v>
      </c>
      <c r="Q64" s="379">
        <v>2</v>
      </c>
      <c r="R64" s="219">
        <v>3</v>
      </c>
      <c r="S64" s="247">
        <v>4</v>
      </c>
      <c r="T64" s="219">
        <v>1</v>
      </c>
      <c r="U64" s="219">
        <v>0</v>
      </c>
      <c r="V64" s="246">
        <v>0</v>
      </c>
      <c r="W64" s="380">
        <v>0</v>
      </c>
      <c r="X64" s="4"/>
      <c r="Y64" s="4"/>
      <c r="Z64" s="4"/>
      <c r="AA64" s="4"/>
      <c r="AB64" s="4"/>
      <c r="AC64" s="4"/>
      <c r="AR64" s="4"/>
    </row>
    <row r="65" spans="1:44" ht="15" customHeight="1">
      <c r="A65" s="277"/>
      <c r="B65" s="375" t="s">
        <v>516</v>
      </c>
      <c r="C65" s="285" t="s">
        <v>634</v>
      </c>
      <c r="D65" s="381">
        <v>48</v>
      </c>
      <c r="E65" s="379"/>
      <c r="F65" s="219"/>
      <c r="G65" s="219"/>
      <c r="H65" s="219"/>
      <c r="I65" s="380"/>
      <c r="J65" s="379">
        <v>2</v>
      </c>
      <c r="K65" s="219">
        <v>28</v>
      </c>
      <c r="L65" s="219">
        <v>28</v>
      </c>
      <c r="M65" s="219">
        <v>0</v>
      </c>
      <c r="N65" s="380">
        <v>0</v>
      </c>
      <c r="O65" s="379">
        <v>17</v>
      </c>
      <c r="P65" s="380">
        <v>11</v>
      </c>
      <c r="Q65" s="379">
        <v>1</v>
      </c>
      <c r="R65" s="219">
        <v>1</v>
      </c>
      <c r="S65" s="247">
        <v>3</v>
      </c>
      <c r="T65" s="219">
        <v>11</v>
      </c>
      <c r="U65" s="219">
        <v>7</v>
      </c>
      <c r="V65" s="246">
        <v>5</v>
      </c>
      <c r="W65" s="380">
        <v>0</v>
      </c>
      <c r="X65" s="4"/>
      <c r="Y65" s="4"/>
      <c r="Z65" s="4"/>
      <c r="AA65" s="4"/>
      <c r="AB65" s="4"/>
      <c r="AC65" s="4"/>
      <c r="AR65" s="4"/>
    </row>
    <row r="66" spans="1:44" ht="15" customHeight="1">
      <c r="A66" s="277"/>
      <c r="B66" s="375" t="s">
        <v>516</v>
      </c>
      <c r="C66" s="285" t="s">
        <v>635</v>
      </c>
      <c r="D66" s="381">
        <v>42</v>
      </c>
      <c r="E66" s="379"/>
      <c r="F66" s="219"/>
      <c r="G66" s="219"/>
      <c r="H66" s="219"/>
      <c r="I66" s="380"/>
      <c r="J66" s="379">
        <v>2</v>
      </c>
      <c r="K66" s="219">
        <v>19</v>
      </c>
      <c r="L66" s="219">
        <v>19</v>
      </c>
      <c r="M66" s="219">
        <v>0</v>
      </c>
      <c r="N66" s="380">
        <v>0</v>
      </c>
      <c r="O66" s="379">
        <v>0</v>
      </c>
      <c r="P66" s="380">
        <v>19</v>
      </c>
      <c r="Q66" s="379">
        <v>1</v>
      </c>
      <c r="R66" s="219">
        <v>3</v>
      </c>
      <c r="S66" s="247">
        <v>2</v>
      </c>
      <c r="T66" s="219">
        <v>4</v>
      </c>
      <c r="U66" s="219">
        <v>9</v>
      </c>
      <c r="V66" s="246">
        <v>0</v>
      </c>
      <c r="W66" s="380">
        <v>0</v>
      </c>
      <c r="X66" s="4"/>
      <c r="Y66" s="4"/>
      <c r="Z66" s="4"/>
      <c r="AA66" s="4"/>
      <c r="AB66" s="4"/>
      <c r="AC66" s="4"/>
      <c r="AR66" s="4"/>
    </row>
    <row r="67" spans="1:44" ht="15" customHeight="1">
      <c r="A67" s="277"/>
      <c r="B67" s="375" t="s">
        <v>516</v>
      </c>
      <c r="C67" s="285" t="s">
        <v>636</v>
      </c>
      <c r="D67" s="381">
        <v>66</v>
      </c>
      <c r="E67" s="379"/>
      <c r="F67" s="219"/>
      <c r="G67" s="219"/>
      <c r="H67" s="219"/>
      <c r="I67" s="380"/>
      <c r="J67" s="379">
        <v>3</v>
      </c>
      <c r="K67" s="219">
        <v>39</v>
      </c>
      <c r="L67" s="219">
        <v>39</v>
      </c>
      <c r="M67" s="219">
        <v>0</v>
      </c>
      <c r="N67" s="380">
        <v>0</v>
      </c>
      <c r="O67" s="379">
        <v>16</v>
      </c>
      <c r="P67" s="380">
        <v>23</v>
      </c>
      <c r="Q67" s="379">
        <v>3</v>
      </c>
      <c r="R67" s="219">
        <v>3</v>
      </c>
      <c r="S67" s="247">
        <v>4</v>
      </c>
      <c r="T67" s="219">
        <v>10</v>
      </c>
      <c r="U67" s="219">
        <v>11</v>
      </c>
      <c r="V67" s="246">
        <v>3</v>
      </c>
      <c r="W67" s="380">
        <v>5</v>
      </c>
      <c r="X67" s="4"/>
      <c r="Y67" s="4"/>
      <c r="Z67" s="4"/>
      <c r="AA67" s="4"/>
      <c r="AB67" s="4"/>
      <c r="AC67" s="4"/>
      <c r="AR67" s="4"/>
    </row>
    <row r="68" spans="1:44" ht="15" customHeight="1">
      <c r="A68" s="277"/>
      <c r="B68" s="375" t="s">
        <v>516</v>
      </c>
      <c r="C68" s="285" t="s">
        <v>637</v>
      </c>
      <c r="D68" s="381">
        <v>24</v>
      </c>
      <c r="E68" s="379"/>
      <c r="F68" s="219"/>
      <c r="G68" s="219"/>
      <c r="H68" s="219"/>
      <c r="I68" s="380"/>
      <c r="J68" s="379">
        <v>1</v>
      </c>
      <c r="K68" s="219">
        <v>10</v>
      </c>
      <c r="L68" s="219">
        <v>10</v>
      </c>
      <c r="M68" s="219">
        <v>0</v>
      </c>
      <c r="N68" s="380">
        <v>0</v>
      </c>
      <c r="O68" s="379">
        <v>0</v>
      </c>
      <c r="P68" s="380">
        <v>10</v>
      </c>
      <c r="Q68" s="379">
        <v>2</v>
      </c>
      <c r="R68" s="219">
        <v>3</v>
      </c>
      <c r="S68" s="247">
        <v>1</v>
      </c>
      <c r="T68" s="219">
        <v>1</v>
      </c>
      <c r="U68" s="219">
        <v>2</v>
      </c>
      <c r="V68" s="246">
        <v>0</v>
      </c>
      <c r="W68" s="380">
        <v>1</v>
      </c>
      <c r="X68" s="4"/>
      <c r="Y68" s="4"/>
      <c r="Z68" s="4"/>
      <c r="AA68" s="4"/>
      <c r="AB68" s="4"/>
      <c r="AC68" s="4"/>
      <c r="AR68" s="4"/>
    </row>
    <row r="69" spans="1:44" ht="15" customHeight="1">
      <c r="A69" s="277"/>
      <c r="B69" s="375" t="s">
        <v>516</v>
      </c>
      <c r="C69" s="285" t="s">
        <v>517</v>
      </c>
      <c r="D69" s="381">
        <v>18</v>
      </c>
      <c r="E69" s="379"/>
      <c r="F69" s="219"/>
      <c r="G69" s="219"/>
      <c r="H69" s="219"/>
      <c r="I69" s="380"/>
      <c r="J69" s="379">
        <v>1</v>
      </c>
      <c r="K69" s="219">
        <v>14</v>
      </c>
      <c r="L69" s="219">
        <v>14</v>
      </c>
      <c r="M69" s="219">
        <v>0</v>
      </c>
      <c r="N69" s="380">
        <v>0</v>
      </c>
      <c r="O69" s="379">
        <v>4</v>
      </c>
      <c r="P69" s="380">
        <v>10</v>
      </c>
      <c r="Q69" s="379">
        <v>1</v>
      </c>
      <c r="R69" s="219">
        <v>4</v>
      </c>
      <c r="S69" s="247">
        <v>2</v>
      </c>
      <c r="T69" s="219">
        <v>3</v>
      </c>
      <c r="U69" s="219">
        <v>3</v>
      </c>
      <c r="V69" s="246">
        <v>1</v>
      </c>
      <c r="W69" s="380">
        <v>0</v>
      </c>
      <c r="X69" s="4"/>
      <c r="Y69" s="4"/>
      <c r="Z69" s="4"/>
      <c r="AA69" s="4"/>
      <c r="AB69" s="4"/>
      <c r="AC69" s="4"/>
      <c r="AR69" s="4"/>
    </row>
    <row r="70" spans="1:44" ht="15" customHeight="1">
      <c r="A70" s="277"/>
      <c r="B70" s="375" t="s">
        <v>516</v>
      </c>
      <c r="C70" s="285" t="s">
        <v>638</v>
      </c>
      <c r="D70" s="381">
        <v>27</v>
      </c>
      <c r="E70" s="379"/>
      <c r="F70" s="219"/>
      <c r="G70" s="219"/>
      <c r="H70" s="219"/>
      <c r="I70" s="380"/>
      <c r="J70" s="379">
        <v>1</v>
      </c>
      <c r="K70" s="219">
        <v>13</v>
      </c>
      <c r="L70" s="219">
        <v>13</v>
      </c>
      <c r="M70" s="219">
        <v>0</v>
      </c>
      <c r="N70" s="380">
        <v>0</v>
      </c>
      <c r="O70" s="379">
        <v>0</v>
      </c>
      <c r="P70" s="380">
        <v>13</v>
      </c>
      <c r="Q70" s="379">
        <v>1</v>
      </c>
      <c r="R70" s="219">
        <v>1</v>
      </c>
      <c r="S70" s="247">
        <v>3</v>
      </c>
      <c r="T70" s="219">
        <v>2</v>
      </c>
      <c r="U70" s="219">
        <v>4</v>
      </c>
      <c r="V70" s="246">
        <v>1</v>
      </c>
      <c r="W70" s="380">
        <v>1</v>
      </c>
      <c r="X70" s="4"/>
      <c r="Y70" s="4"/>
      <c r="Z70" s="4"/>
      <c r="AA70" s="4"/>
      <c r="AB70" s="4"/>
      <c r="AC70" s="4"/>
      <c r="AR70" s="4"/>
    </row>
    <row r="71" spans="1:44" ht="15" customHeight="1">
      <c r="A71" s="277"/>
      <c r="B71" s="375" t="s">
        <v>519</v>
      </c>
      <c r="C71" s="285" t="s">
        <v>639</v>
      </c>
      <c r="D71" s="381">
        <v>20</v>
      </c>
      <c r="E71" s="379"/>
      <c r="F71" s="219"/>
      <c r="G71" s="219"/>
      <c r="H71" s="219"/>
      <c r="I71" s="380"/>
      <c r="J71" s="379">
        <v>1</v>
      </c>
      <c r="K71" s="219">
        <v>10</v>
      </c>
      <c r="L71" s="219">
        <v>10</v>
      </c>
      <c r="M71" s="219">
        <v>0</v>
      </c>
      <c r="N71" s="380">
        <v>0</v>
      </c>
      <c r="O71" s="379">
        <v>0</v>
      </c>
      <c r="P71" s="380">
        <v>10</v>
      </c>
      <c r="Q71" s="379">
        <v>2</v>
      </c>
      <c r="R71" s="219">
        <v>1</v>
      </c>
      <c r="S71" s="247">
        <v>1</v>
      </c>
      <c r="T71" s="219">
        <v>3</v>
      </c>
      <c r="U71" s="219">
        <v>3</v>
      </c>
      <c r="V71" s="246">
        <v>0</v>
      </c>
      <c r="W71" s="380">
        <v>0</v>
      </c>
      <c r="X71" s="4"/>
      <c r="Y71" s="4"/>
      <c r="Z71" s="4"/>
      <c r="AA71" s="4"/>
      <c r="AB71" s="4"/>
      <c r="AC71" s="4"/>
      <c r="AR71" s="4"/>
    </row>
    <row r="72" spans="1:44" ht="15" customHeight="1">
      <c r="A72" s="277"/>
      <c r="B72" s="375" t="s">
        <v>519</v>
      </c>
      <c r="C72" s="285" t="s">
        <v>640</v>
      </c>
      <c r="D72" s="381">
        <v>15</v>
      </c>
      <c r="E72" s="379"/>
      <c r="F72" s="219"/>
      <c r="G72" s="219"/>
      <c r="H72" s="219"/>
      <c r="I72" s="380"/>
      <c r="J72" s="379">
        <v>1</v>
      </c>
      <c r="K72" s="219">
        <v>10</v>
      </c>
      <c r="L72" s="219">
        <v>10</v>
      </c>
      <c r="M72" s="219">
        <v>0</v>
      </c>
      <c r="N72" s="380">
        <v>0</v>
      </c>
      <c r="O72" s="379">
        <v>0</v>
      </c>
      <c r="P72" s="380">
        <v>10</v>
      </c>
      <c r="Q72" s="379">
        <v>2</v>
      </c>
      <c r="R72" s="219">
        <v>1</v>
      </c>
      <c r="S72" s="247">
        <v>1</v>
      </c>
      <c r="T72" s="219">
        <v>3</v>
      </c>
      <c r="U72" s="219">
        <v>3</v>
      </c>
      <c r="V72" s="246">
        <v>0</v>
      </c>
      <c r="W72" s="380">
        <v>0</v>
      </c>
      <c r="X72" s="4"/>
      <c r="Y72" s="4"/>
      <c r="Z72" s="4"/>
      <c r="AA72" s="4"/>
      <c r="AB72" s="4"/>
      <c r="AC72" s="4"/>
      <c r="AR72" s="4"/>
    </row>
    <row r="73" spans="1:44" ht="15" customHeight="1">
      <c r="A73" s="277"/>
      <c r="B73" s="375" t="s">
        <v>519</v>
      </c>
      <c r="C73" s="285" t="s">
        <v>641</v>
      </c>
      <c r="D73" s="381">
        <v>25</v>
      </c>
      <c r="E73" s="379"/>
      <c r="F73" s="219"/>
      <c r="G73" s="219"/>
      <c r="H73" s="219"/>
      <c r="I73" s="380"/>
      <c r="J73" s="379">
        <v>1</v>
      </c>
      <c r="K73" s="219">
        <v>12</v>
      </c>
      <c r="L73" s="219">
        <v>12</v>
      </c>
      <c r="M73" s="219">
        <v>0</v>
      </c>
      <c r="N73" s="380">
        <v>0</v>
      </c>
      <c r="O73" s="379">
        <v>0</v>
      </c>
      <c r="P73" s="380">
        <v>12</v>
      </c>
      <c r="Q73" s="379">
        <v>2</v>
      </c>
      <c r="R73" s="219">
        <v>0</v>
      </c>
      <c r="S73" s="247">
        <v>1</v>
      </c>
      <c r="T73" s="219">
        <v>4</v>
      </c>
      <c r="U73" s="219">
        <v>3</v>
      </c>
      <c r="V73" s="246">
        <v>0</v>
      </c>
      <c r="W73" s="380">
        <v>2</v>
      </c>
      <c r="X73" s="4"/>
      <c r="Y73" s="4"/>
      <c r="Z73" s="4"/>
      <c r="AA73" s="4"/>
      <c r="AB73" s="4"/>
      <c r="AC73" s="4"/>
      <c r="AR73" s="4"/>
    </row>
    <row r="74" spans="1:44" ht="15" customHeight="1">
      <c r="A74" s="277"/>
      <c r="B74" s="284"/>
      <c r="C74" s="285"/>
      <c r="D74" s="288"/>
      <c r="E74" s="218"/>
      <c r="F74" s="219"/>
      <c r="G74" s="219"/>
      <c r="H74" s="219"/>
      <c r="I74" s="220"/>
      <c r="J74" s="218"/>
      <c r="K74" s="219"/>
      <c r="L74" s="219"/>
      <c r="M74" s="219"/>
      <c r="N74" s="220"/>
      <c r="O74" s="218"/>
      <c r="P74" s="220"/>
      <c r="Q74" s="218"/>
      <c r="R74" s="219"/>
      <c r="S74" s="247"/>
      <c r="T74" s="219"/>
      <c r="U74" s="219"/>
      <c r="V74" s="246"/>
      <c r="W74" s="220"/>
      <c r="X74" s="4"/>
      <c r="Y74" s="4"/>
      <c r="Z74" s="4"/>
      <c r="AA74" s="4"/>
      <c r="AB74" s="4"/>
      <c r="AC74" s="4"/>
      <c r="AR74" s="4"/>
    </row>
    <row r="75" spans="1:44" ht="15" customHeight="1">
      <c r="A75" s="277"/>
      <c r="B75" s="284"/>
      <c r="C75" s="285"/>
      <c r="D75" s="288"/>
      <c r="E75" s="218"/>
      <c r="F75" s="219"/>
      <c r="G75" s="219"/>
      <c r="H75" s="219"/>
      <c r="I75" s="220"/>
      <c r="J75" s="218"/>
      <c r="K75" s="219"/>
      <c r="L75" s="219"/>
      <c r="M75" s="219"/>
      <c r="N75" s="220"/>
      <c r="O75" s="218"/>
      <c r="P75" s="220"/>
      <c r="Q75" s="218"/>
      <c r="R75" s="219"/>
      <c r="S75" s="247"/>
      <c r="T75" s="219"/>
      <c r="U75" s="219"/>
      <c r="V75" s="246"/>
      <c r="W75" s="220"/>
      <c r="X75" s="4"/>
      <c r="Y75" s="4"/>
      <c r="Z75" s="4"/>
      <c r="AA75" s="4"/>
      <c r="AB75" s="4"/>
      <c r="AC75" s="4"/>
      <c r="AR75" s="4"/>
    </row>
    <row r="76" spans="1:44" ht="15" customHeight="1">
      <c r="A76" s="277"/>
      <c r="B76" s="284"/>
      <c r="C76" s="285"/>
      <c r="D76" s="288"/>
      <c r="E76" s="218"/>
      <c r="F76" s="219"/>
      <c r="G76" s="219"/>
      <c r="H76" s="219"/>
      <c r="I76" s="220"/>
      <c r="J76" s="218"/>
      <c r="K76" s="219"/>
      <c r="L76" s="219"/>
      <c r="M76" s="219"/>
      <c r="N76" s="220"/>
      <c r="O76" s="218"/>
      <c r="P76" s="220"/>
      <c r="Q76" s="218"/>
      <c r="R76" s="219"/>
      <c r="S76" s="247"/>
      <c r="T76" s="219"/>
      <c r="U76" s="219"/>
      <c r="V76" s="246"/>
      <c r="W76" s="220"/>
      <c r="X76" s="4"/>
      <c r="Y76" s="4"/>
      <c r="Z76" s="4"/>
      <c r="AA76" s="4"/>
      <c r="AB76" s="4"/>
      <c r="AC76" s="4"/>
      <c r="AR76" s="4"/>
    </row>
    <row r="77" spans="1:44" ht="15" customHeight="1">
      <c r="A77" s="277"/>
      <c r="B77" s="284"/>
      <c r="C77" s="285"/>
      <c r="D77" s="288"/>
      <c r="E77" s="218"/>
      <c r="F77" s="219"/>
      <c r="G77" s="219"/>
      <c r="H77" s="219"/>
      <c r="I77" s="220"/>
      <c r="J77" s="218"/>
      <c r="K77" s="219"/>
      <c r="L77" s="219"/>
      <c r="M77" s="219"/>
      <c r="N77" s="220"/>
      <c r="O77" s="218"/>
      <c r="P77" s="220"/>
      <c r="Q77" s="218"/>
      <c r="R77" s="219"/>
      <c r="S77" s="247"/>
      <c r="T77" s="219"/>
      <c r="U77" s="219"/>
      <c r="V77" s="246"/>
      <c r="W77" s="220"/>
      <c r="X77" s="4"/>
      <c r="Y77" s="4"/>
      <c r="Z77" s="4"/>
      <c r="AA77" s="4"/>
      <c r="AB77" s="4"/>
      <c r="AC77" s="4"/>
      <c r="AR77" s="4"/>
    </row>
    <row r="78" spans="1:44" ht="15" customHeight="1">
      <c r="A78" s="277"/>
      <c r="B78" s="284"/>
      <c r="C78" s="285"/>
      <c r="D78" s="288"/>
      <c r="E78" s="218"/>
      <c r="F78" s="219"/>
      <c r="G78" s="219"/>
      <c r="H78" s="219"/>
      <c r="I78" s="220"/>
      <c r="J78" s="218"/>
      <c r="K78" s="219"/>
      <c r="L78" s="219"/>
      <c r="M78" s="219"/>
      <c r="N78" s="220"/>
      <c r="O78" s="218"/>
      <c r="P78" s="220"/>
      <c r="Q78" s="218"/>
      <c r="R78" s="219"/>
      <c r="S78" s="247"/>
      <c r="T78" s="219"/>
      <c r="U78" s="219"/>
      <c r="V78" s="246"/>
      <c r="W78" s="220"/>
      <c r="X78" s="4"/>
      <c r="Y78" s="4"/>
      <c r="Z78" s="4"/>
      <c r="AA78" s="4"/>
      <c r="AB78" s="4"/>
      <c r="AC78" s="4"/>
      <c r="AR78" s="4"/>
    </row>
    <row r="79" spans="1:44" ht="15" customHeight="1">
      <c r="A79" s="277"/>
      <c r="B79" s="284"/>
      <c r="C79" s="285"/>
      <c r="D79" s="288"/>
      <c r="E79" s="218"/>
      <c r="F79" s="219"/>
      <c r="G79" s="219"/>
      <c r="H79" s="219"/>
      <c r="I79" s="220"/>
      <c r="J79" s="218"/>
      <c r="K79" s="219"/>
      <c r="L79" s="219"/>
      <c r="M79" s="219"/>
      <c r="N79" s="220"/>
      <c r="O79" s="218"/>
      <c r="P79" s="220"/>
      <c r="Q79" s="218"/>
      <c r="R79" s="219"/>
      <c r="S79" s="247"/>
      <c r="T79" s="219"/>
      <c r="U79" s="219"/>
      <c r="V79" s="246"/>
      <c r="W79" s="220"/>
      <c r="X79" s="4"/>
      <c r="Y79" s="4"/>
      <c r="Z79" s="4"/>
      <c r="AA79" s="4"/>
      <c r="AB79" s="4"/>
      <c r="AC79" s="4"/>
      <c r="AR79" s="4"/>
    </row>
    <row r="80" spans="1:44" ht="15" customHeight="1">
      <c r="A80" s="277"/>
      <c r="B80" s="284"/>
      <c r="C80" s="285"/>
      <c r="D80" s="288"/>
      <c r="E80" s="218"/>
      <c r="F80" s="219"/>
      <c r="G80" s="219"/>
      <c r="H80" s="219"/>
      <c r="I80" s="220"/>
      <c r="J80" s="218"/>
      <c r="K80" s="219"/>
      <c r="L80" s="219"/>
      <c r="M80" s="219"/>
      <c r="N80" s="220"/>
      <c r="O80" s="218"/>
      <c r="P80" s="220"/>
      <c r="Q80" s="218"/>
      <c r="R80" s="219"/>
      <c r="S80" s="247"/>
      <c r="T80" s="219"/>
      <c r="U80" s="219"/>
      <c r="V80" s="246"/>
      <c r="W80" s="220"/>
      <c r="X80" s="4"/>
      <c r="Y80" s="4"/>
      <c r="Z80" s="4"/>
      <c r="AA80" s="4"/>
      <c r="AB80" s="4"/>
      <c r="AC80" s="4"/>
      <c r="AR80" s="4"/>
    </row>
    <row r="81" spans="1:44" ht="15" customHeight="1">
      <c r="A81" s="277"/>
      <c r="B81" s="284"/>
      <c r="C81" s="285"/>
      <c r="D81" s="288"/>
      <c r="E81" s="218"/>
      <c r="F81" s="219"/>
      <c r="G81" s="219"/>
      <c r="H81" s="219"/>
      <c r="I81" s="220"/>
      <c r="J81" s="218"/>
      <c r="K81" s="219"/>
      <c r="L81" s="219"/>
      <c r="M81" s="219"/>
      <c r="N81" s="220"/>
      <c r="O81" s="218"/>
      <c r="P81" s="220"/>
      <c r="Q81" s="218"/>
      <c r="R81" s="219"/>
      <c r="S81" s="247"/>
      <c r="T81" s="219"/>
      <c r="U81" s="219"/>
      <c r="V81" s="246"/>
      <c r="W81" s="220"/>
      <c r="X81" s="4"/>
      <c r="Y81" s="4"/>
      <c r="Z81" s="4"/>
      <c r="AA81" s="4"/>
      <c r="AB81" s="4"/>
      <c r="AC81" s="4"/>
      <c r="AR81" s="4"/>
    </row>
    <row r="82" spans="1:44" ht="15" customHeight="1">
      <c r="A82" s="277"/>
      <c r="B82" s="284"/>
      <c r="C82" s="285"/>
      <c r="D82" s="288"/>
      <c r="E82" s="218"/>
      <c r="F82" s="219"/>
      <c r="G82" s="219"/>
      <c r="H82" s="219"/>
      <c r="I82" s="220"/>
      <c r="J82" s="218"/>
      <c r="K82" s="219"/>
      <c r="L82" s="219"/>
      <c r="M82" s="219"/>
      <c r="N82" s="220"/>
      <c r="O82" s="218"/>
      <c r="P82" s="220"/>
      <c r="Q82" s="218"/>
      <c r="R82" s="219"/>
      <c r="S82" s="247"/>
      <c r="T82" s="219"/>
      <c r="U82" s="219"/>
      <c r="V82" s="246"/>
      <c r="W82" s="220"/>
      <c r="X82" s="4"/>
      <c r="Y82" s="4"/>
      <c r="Z82" s="4"/>
      <c r="AA82" s="4"/>
      <c r="AB82" s="4"/>
      <c r="AC82" s="4"/>
      <c r="AR82" s="4"/>
    </row>
    <row r="83" spans="1:44" ht="15" customHeight="1">
      <c r="A83" s="277"/>
      <c r="B83" s="284"/>
      <c r="C83" s="285"/>
      <c r="D83" s="288"/>
      <c r="E83" s="218"/>
      <c r="F83" s="219"/>
      <c r="G83" s="219"/>
      <c r="H83" s="219"/>
      <c r="I83" s="220"/>
      <c r="J83" s="218"/>
      <c r="K83" s="219"/>
      <c r="L83" s="219"/>
      <c r="M83" s="219"/>
      <c r="N83" s="220"/>
      <c r="O83" s="218"/>
      <c r="P83" s="220"/>
      <c r="Q83" s="218"/>
      <c r="R83" s="219"/>
      <c r="S83" s="247"/>
      <c r="T83" s="219"/>
      <c r="U83" s="219"/>
      <c r="V83" s="246"/>
      <c r="W83" s="220"/>
      <c r="X83" s="4"/>
      <c r="Y83" s="4"/>
      <c r="Z83" s="4"/>
      <c r="AA83" s="4"/>
      <c r="AB83" s="4"/>
      <c r="AC83" s="4"/>
      <c r="AR83" s="4"/>
    </row>
    <row r="84" spans="1:44" ht="15" customHeight="1">
      <c r="A84" s="277"/>
      <c r="B84" s="284"/>
      <c r="C84" s="285"/>
      <c r="D84" s="288"/>
      <c r="E84" s="218"/>
      <c r="F84" s="219"/>
      <c r="G84" s="219"/>
      <c r="H84" s="219"/>
      <c r="I84" s="220"/>
      <c r="J84" s="218"/>
      <c r="K84" s="219"/>
      <c r="L84" s="219"/>
      <c r="M84" s="219"/>
      <c r="N84" s="220"/>
      <c r="O84" s="218"/>
      <c r="P84" s="220"/>
      <c r="Q84" s="218"/>
      <c r="R84" s="219"/>
      <c r="S84" s="247"/>
      <c r="T84" s="219"/>
      <c r="U84" s="219"/>
      <c r="V84" s="246"/>
      <c r="W84" s="220"/>
      <c r="X84" s="4"/>
      <c r="Y84" s="4"/>
      <c r="Z84" s="4"/>
      <c r="AA84" s="4"/>
      <c r="AB84" s="4"/>
      <c r="AC84" s="4"/>
      <c r="AR84" s="4"/>
    </row>
    <row r="85" spans="1:44" ht="15" customHeight="1">
      <c r="A85" s="277"/>
      <c r="B85" s="284"/>
      <c r="C85" s="285"/>
      <c r="D85" s="288"/>
      <c r="E85" s="218"/>
      <c r="F85" s="219"/>
      <c r="G85" s="219"/>
      <c r="H85" s="219"/>
      <c r="I85" s="220"/>
      <c r="J85" s="218"/>
      <c r="K85" s="219"/>
      <c r="L85" s="219"/>
      <c r="M85" s="219"/>
      <c r="N85" s="220"/>
      <c r="O85" s="218"/>
      <c r="P85" s="220"/>
      <c r="Q85" s="218"/>
      <c r="R85" s="219"/>
      <c r="S85" s="247"/>
      <c r="T85" s="219"/>
      <c r="U85" s="219"/>
      <c r="V85" s="246"/>
      <c r="W85" s="220"/>
      <c r="X85" s="4"/>
      <c r="Y85" s="4"/>
      <c r="Z85" s="4"/>
      <c r="AA85" s="4"/>
      <c r="AB85" s="4"/>
      <c r="AC85" s="4"/>
      <c r="AR85" s="4"/>
    </row>
    <row r="86" spans="1:44" ht="15" customHeight="1">
      <c r="A86" s="277"/>
      <c r="B86" s="284"/>
      <c r="C86" s="285"/>
      <c r="D86" s="288"/>
      <c r="E86" s="218"/>
      <c r="F86" s="219"/>
      <c r="G86" s="219"/>
      <c r="H86" s="219"/>
      <c r="I86" s="220"/>
      <c r="J86" s="218"/>
      <c r="K86" s="219"/>
      <c r="L86" s="219"/>
      <c r="M86" s="219"/>
      <c r="N86" s="220"/>
      <c r="O86" s="218"/>
      <c r="P86" s="220"/>
      <c r="Q86" s="218"/>
      <c r="R86" s="219"/>
      <c r="S86" s="247"/>
      <c r="T86" s="219"/>
      <c r="U86" s="219"/>
      <c r="V86" s="246"/>
      <c r="W86" s="220"/>
      <c r="X86" s="4"/>
      <c r="Y86" s="4"/>
      <c r="Z86" s="4"/>
      <c r="AA86" s="4"/>
      <c r="AB86" s="4"/>
      <c r="AC86" s="4"/>
      <c r="AR86" s="4"/>
    </row>
    <row r="87" spans="1:44" ht="15" customHeight="1">
      <c r="A87" s="277"/>
      <c r="B87" s="284"/>
      <c r="C87" s="285"/>
      <c r="D87" s="288"/>
      <c r="E87" s="218"/>
      <c r="F87" s="219"/>
      <c r="G87" s="219"/>
      <c r="H87" s="219"/>
      <c r="I87" s="220"/>
      <c r="J87" s="218"/>
      <c r="K87" s="219"/>
      <c r="L87" s="219"/>
      <c r="M87" s="219"/>
      <c r="N87" s="220"/>
      <c r="O87" s="218"/>
      <c r="P87" s="220"/>
      <c r="Q87" s="218"/>
      <c r="R87" s="219"/>
      <c r="S87" s="247"/>
      <c r="T87" s="219"/>
      <c r="U87" s="219"/>
      <c r="V87" s="246"/>
      <c r="W87" s="220"/>
      <c r="X87" s="4"/>
      <c r="Y87" s="4"/>
      <c r="Z87" s="4"/>
      <c r="AA87" s="4"/>
      <c r="AB87" s="4"/>
      <c r="AC87" s="4"/>
      <c r="AR87" s="4"/>
    </row>
    <row r="88" spans="1:44" ht="15" customHeight="1">
      <c r="A88" s="277"/>
      <c r="B88" s="284"/>
      <c r="C88" s="285"/>
      <c r="D88" s="288"/>
      <c r="E88" s="218"/>
      <c r="F88" s="219"/>
      <c r="G88" s="219"/>
      <c r="H88" s="219"/>
      <c r="I88" s="220"/>
      <c r="J88" s="218"/>
      <c r="K88" s="219"/>
      <c r="L88" s="219"/>
      <c r="M88" s="219"/>
      <c r="N88" s="220"/>
      <c r="O88" s="218"/>
      <c r="P88" s="220"/>
      <c r="Q88" s="218"/>
      <c r="R88" s="219"/>
      <c r="S88" s="247"/>
      <c r="T88" s="219"/>
      <c r="U88" s="219"/>
      <c r="V88" s="246"/>
      <c r="W88" s="220"/>
      <c r="X88" s="4"/>
      <c r="Y88" s="4"/>
      <c r="Z88" s="4"/>
      <c r="AA88" s="4"/>
      <c r="AB88" s="4"/>
      <c r="AC88" s="4"/>
      <c r="AR88" s="4"/>
    </row>
    <row r="89" spans="1:44" ht="15" customHeight="1">
      <c r="A89" s="277"/>
      <c r="B89" s="289"/>
      <c r="C89" s="290"/>
      <c r="D89" s="288"/>
      <c r="E89" s="218"/>
      <c r="F89" s="219"/>
      <c r="G89" s="219"/>
      <c r="H89" s="219"/>
      <c r="I89" s="220"/>
      <c r="J89" s="218"/>
      <c r="K89" s="219"/>
      <c r="L89" s="219"/>
      <c r="M89" s="219"/>
      <c r="N89" s="220"/>
      <c r="O89" s="218"/>
      <c r="P89" s="220"/>
      <c r="Q89" s="218"/>
      <c r="R89" s="219"/>
      <c r="S89" s="247"/>
      <c r="T89" s="219"/>
      <c r="U89" s="219"/>
      <c r="V89" s="246"/>
      <c r="W89" s="220"/>
      <c r="X89" s="4"/>
      <c r="Y89" s="4"/>
      <c r="Z89" s="4"/>
      <c r="AA89" s="4"/>
      <c r="AB89" s="4"/>
      <c r="AC89" s="4"/>
      <c r="AK89" s="81"/>
      <c r="AR89" s="4"/>
    </row>
    <row r="90" spans="1:44" ht="15" customHeight="1">
      <c r="A90" s="277"/>
      <c r="B90" s="289"/>
      <c r="C90" s="290"/>
      <c r="D90" s="288"/>
      <c r="E90" s="218"/>
      <c r="F90" s="219"/>
      <c r="G90" s="291"/>
      <c r="H90" s="219"/>
      <c r="I90" s="220"/>
      <c r="J90" s="218"/>
      <c r="K90" s="219"/>
      <c r="L90" s="219"/>
      <c r="M90" s="219"/>
      <c r="N90" s="220"/>
      <c r="O90" s="218"/>
      <c r="P90" s="220"/>
      <c r="Q90" s="218"/>
      <c r="R90" s="219"/>
      <c r="S90" s="247"/>
      <c r="T90" s="219"/>
      <c r="U90" s="219"/>
      <c r="V90" s="246"/>
      <c r="W90" s="220"/>
      <c r="X90" s="4"/>
      <c r="Y90" s="4"/>
      <c r="Z90" s="4"/>
      <c r="AA90" s="4"/>
      <c r="AB90" s="4"/>
      <c r="AC90" s="4"/>
      <c r="AR90" s="4"/>
    </row>
    <row r="91" spans="1:44" ht="15" customHeight="1">
      <c r="A91" s="277"/>
      <c r="B91" s="289"/>
      <c r="C91" s="290"/>
      <c r="D91" s="288"/>
      <c r="E91" s="218"/>
      <c r="F91" s="219"/>
      <c r="G91" s="219"/>
      <c r="H91" s="219"/>
      <c r="I91" s="220"/>
      <c r="J91" s="218"/>
      <c r="K91" s="219"/>
      <c r="L91" s="219"/>
      <c r="M91" s="219"/>
      <c r="N91" s="220"/>
      <c r="O91" s="218"/>
      <c r="P91" s="220"/>
      <c r="Q91" s="218"/>
      <c r="R91" s="219"/>
      <c r="S91" s="247"/>
      <c r="T91" s="219"/>
      <c r="U91" s="219"/>
      <c r="V91" s="246"/>
      <c r="W91" s="220"/>
      <c r="X91" s="4"/>
      <c r="Y91" s="4"/>
      <c r="Z91" s="4"/>
      <c r="AA91" s="4"/>
      <c r="AB91" s="4"/>
      <c r="AC91" s="4"/>
      <c r="AR91" s="4"/>
    </row>
    <row r="92" spans="1:44" ht="15" customHeight="1">
      <c r="A92" s="277"/>
      <c r="B92" s="289"/>
      <c r="C92" s="290"/>
      <c r="D92" s="288"/>
      <c r="E92" s="218"/>
      <c r="F92" s="219"/>
      <c r="G92" s="219"/>
      <c r="H92" s="219"/>
      <c r="I92" s="220"/>
      <c r="J92" s="218"/>
      <c r="K92" s="219"/>
      <c r="L92" s="219"/>
      <c r="M92" s="219"/>
      <c r="N92" s="220"/>
      <c r="O92" s="218"/>
      <c r="P92" s="220"/>
      <c r="Q92" s="218"/>
      <c r="R92" s="219"/>
      <c r="S92" s="247"/>
      <c r="T92" s="219"/>
      <c r="U92" s="219"/>
      <c r="V92" s="246"/>
      <c r="W92" s="220"/>
      <c r="X92" s="4"/>
      <c r="Y92" s="4"/>
      <c r="Z92" s="4"/>
      <c r="AA92" s="4"/>
      <c r="AB92" s="4"/>
      <c r="AC92" s="4"/>
      <c r="AR92" s="4"/>
    </row>
    <row r="93" spans="1:44" ht="15" customHeight="1">
      <c r="A93" s="277"/>
      <c r="B93" s="289"/>
      <c r="C93" s="290"/>
      <c r="D93" s="288"/>
      <c r="E93" s="218"/>
      <c r="F93" s="219"/>
      <c r="G93" s="219"/>
      <c r="H93" s="219"/>
      <c r="I93" s="220"/>
      <c r="J93" s="218"/>
      <c r="K93" s="219"/>
      <c r="L93" s="219"/>
      <c r="M93" s="219"/>
      <c r="N93" s="220"/>
      <c r="O93" s="218"/>
      <c r="P93" s="220"/>
      <c r="Q93" s="218"/>
      <c r="R93" s="219"/>
      <c r="S93" s="247"/>
      <c r="T93" s="219"/>
      <c r="U93" s="219"/>
      <c r="V93" s="246"/>
      <c r="W93" s="220"/>
      <c r="X93" s="4"/>
      <c r="Y93" s="4"/>
      <c r="Z93" s="4"/>
      <c r="AA93" s="4"/>
      <c r="AB93" s="4"/>
      <c r="AC93" s="4"/>
      <c r="AR93" s="4"/>
    </row>
    <row r="94" spans="1:44" ht="15" customHeight="1">
      <c r="A94" s="277"/>
      <c r="B94" s="289"/>
      <c r="C94" s="290"/>
      <c r="D94" s="288"/>
      <c r="E94" s="218"/>
      <c r="F94" s="219"/>
      <c r="G94" s="219"/>
      <c r="H94" s="219"/>
      <c r="I94" s="220"/>
      <c r="J94" s="218"/>
      <c r="K94" s="219"/>
      <c r="L94" s="219"/>
      <c r="M94" s="219"/>
      <c r="N94" s="220"/>
      <c r="O94" s="218"/>
      <c r="P94" s="220"/>
      <c r="Q94" s="218"/>
      <c r="R94" s="219"/>
      <c r="S94" s="247"/>
      <c r="T94" s="219"/>
      <c r="U94" s="219"/>
      <c r="V94" s="246"/>
      <c r="W94" s="220"/>
      <c r="X94" s="4"/>
      <c r="Y94" s="4"/>
      <c r="Z94" s="4"/>
      <c r="AA94" s="4"/>
      <c r="AB94" s="4"/>
      <c r="AC94" s="4"/>
      <c r="AR94" s="4"/>
    </row>
    <row r="95" spans="1:44" ht="15" customHeight="1">
      <c r="A95" s="277"/>
      <c r="B95" s="289"/>
      <c r="C95" s="290"/>
      <c r="D95" s="288"/>
      <c r="E95" s="218"/>
      <c r="F95" s="219"/>
      <c r="G95" s="219"/>
      <c r="H95" s="219"/>
      <c r="I95" s="220"/>
      <c r="J95" s="218"/>
      <c r="K95" s="219"/>
      <c r="L95" s="219"/>
      <c r="M95" s="219"/>
      <c r="N95" s="220"/>
      <c r="O95" s="218"/>
      <c r="P95" s="220"/>
      <c r="Q95" s="218"/>
      <c r="R95" s="219"/>
      <c r="S95" s="247"/>
      <c r="T95" s="219"/>
      <c r="U95" s="219"/>
      <c r="V95" s="246"/>
      <c r="W95" s="220"/>
      <c r="X95" s="4"/>
      <c r="Y95" s="4"/>
      <c r="Z95" s="4"/>
      <c r="AA95" s="4"/>
      <c r="AB95" s="4"/>
      <c r="AC95" s="4"/>
      <c r="AR95" s="4"/>
    </row>
    <row r="96" spans="1:44" ht="15" customHeight="1">
      <c r="A96" s="292"/>
      <c r="B96" s="289"/>
      <c r="C96" s="290"/>
      <c r="D96" s="288"/>
      <c r="E96" s="218"/>
      <c r="F96" s="219"/>
      <c r="G96" s="219"/>
      <c r="H96" s="219"/>
      <c r="I96" s="220"/>
      <c r="J96" s="218"/>
      <c r="K96" s="219"/>
      <c r="L96" s="219"/>
      <c r="M96" s="219"/>
      <c r="N96" s="220"/>
      <c r="O96" s="218"/>
      <c r="P96" s="220"/>
      <c r="Q96" s="218"/>
      <c r="R96" s="219"/>
      <c r="S96" s="247"/>
      <c r="T96" s="219"/>
      <c r="U96" s="219"/>
      <c r="V96" s="246"/>
      <c r="W96" s="220"/>
      <c r="X96" s="4"/>
      <c r="Y96" s="4"/>
      <c r="Z96" s="4"/>
      <c r="AA96" s="4"/>
      <c r="AB96" s="4"/>
      <c r="AC96" s="4"/>
      <c r="AR96" s="4"/>
    </row>
    <row r="97" spans="1:46" ht="15" customHeight="1">
      <c r="A97" s="292"/>
      <c r="B97" s="289"/>
      <c r="C97" s="290"/>
      <c r="D97" s="288"/>
      <c r="E97" s="218"/>
      <c r="F97" s="219"/>
      <c r="G97" s="219"/>
      <c r="H97" s="219"/>
      <c r="I97" s="220"/>
      <c r="J97" s="218"/>
      <c r="K97" s="219"/>
      <c r="L97" s="219"/>
      <c r="M97" s="219"/>
      <c r="N97" s="220"/>
      <c r="O97" s="218"/>
      <c r="P97" s="220"/>
      <c r="Q97" s="218"/>
      <c r="R97" s="219"/>
      <c r="S97" s="247"/>
      <c r="T97" s="219"/>
      <c r="U97" s="219"/>
      <c r="V97" s="246"/>
      <c r="W97" s="220"/>
      <c r="X97" s="4"/>
      <c r="Y97" s="4"/>
      <c r="Z97" s="4"/>
      <c r="AA97" s="4"/>
      <c r="AB97" s="4"/>
      <c r="AC97" s="4"/>
      <c r="AR97" s="4"/>
    </row>
    <row r="98" spans="1:46" ht="15" customHeight="1">
      <c r="A98" s="292"/>
      <c r="B98" s="289"/>
      <c r="C98" s="290"/>
      <c r="D98" s="288"/>
      <c r="E98" s="218"/>
      <c r="F98" s="219"/>
      <c r="G98" s="219"/>
      <c r="H98" s="219"/>
      <c r="I98" s="220"/>
      <c r="J98" s="218"/>
      <c r="K98" s="219"/>
      <c r="L98" s="219"/>
      <c r="M98" s="219"/>
      <c r="N98" s="220"/>
      <c r="O98" s="218"/>
      <c r="P98" s="220"/>
      <c r="Q98" s="218"/>
      <c r="R98" s="219"/>
      <c r="S98" s="247"/>
      <c r="T98" s="219"/>
      <c r="U98" s="219"/>
      <c r="V98" s="246"/>
      <c r="W98" s="220"/>
      <c r="X98" s="4"/>
      <c r="Y98" s="4"/>
      <c r="Z98" s="4"/>
      <c r="AA98" s="4"/>
      <c r="AB98" s="4"/>
      <c r="AC98" s="4"/>
      <c r="AR98" s="4"/>
    </row>
    <row r="99" spans="1:46" ht="15" customHeight="1">
      <c r="A99" s="292"/>
      <c r="B99" s="289"/>
      <c r="C99" s="290"/>
      <c r="D99" s="288"/>
      <c r="E99" s="218"/>
      <c r="F99" s="219"/>
      <c r="G99" s="219"/>
      <c r="H99" s="219"/>
      <c r="I99" s="220"/>
      <c r="J99" s="218"/>
      <c r="K99" s="219"/>
      <c r="L99" s="219"/>
      <c r="M99" s="219"/>
      <c r="N99" s="220"/>
      <c r="O99" s="218"/>
      <c r="P99" s="220"/>
      <c r="Q99" s="218"/>
      <c r="R99" s="219"/>
      <c r="S99" s="247"/>
      <c r="T99" s="219"/>
      <c r="U99" s="219"/>
      <c r="V99" s="246"/>
      <c r="W99" s="220"/>
      <c r="X99" s="4"/>
      <c r="Y99" s="4"/>
      <c r="Z99" s="4"/>
      <c r="AA99" s="4"/>
      <c r="AB99" s="4"/>
      <c r="AC99" s="4"/>
      <c r="AR99" s="4"/>
    </row>
    <row r="100" spans="1:46" ht="15" customHeight="1">
      <c r="A100" s="292"/>
      <c r="B100" s="289"/>
      <c r="C100" s="290"/>
      <c r="D100" s="288"/>
      <c r="E100" s="218"/>
      <c r="F100" s="219"/>
      <c r="G100" s="219"/>
      <c r="H100" s="219"/>
      <c r="I100" s="220"/>
      <c r="J100" s="218"/>
      <c r="K100" s="219"/>
      <c r="L100" s="219"/>
      <c r="M100" s="219"/>
      <c r="N100" s="220"/>
      <c r="O100" s="218"/>
      <c r="P100" s="220"/>
      <c r="Q100" s="218"/>
      <c r="R100" s="219"/>
      <c r="S100" s="247"/>
      <c r="T100" s="219"/>
      <c r="U100" s="219"/>
      <c r="V100" s="246"/>
      <c r="W100" s="220"/>
      <c r="X100" s="4"/>
      <c r="Y100" s="4"/>
      <c r="Z100" s="4"/>
      <c r="AA100" s="4"/>
      <c r="AB100" s="4"/>
      <c r="AC100" s="4"/>
      <c r="AR100" s="4"/>
    </row>
    <row r="101" spans="1:46" ht="15" customHeight="1">
      <c r="A101" s="292"/>
      <c r="B101" s="289"/>
      <c r="C101" s="290"/>
      <c r="D101" s="288"/>
      <c r="E101" s="218"/>
      <c r="F101" s="219"/>
      <c r="G101" s="219"/>
      <c r="H101" s="219"/>
      <c r="I101" s="220"/>
      <c r="J101" s="218"/>
      <c r="K101" s="219"/>
      <c r="L101" s="219"/>
      <c r="M101" s="219"/>
      <c r="N101" s="220"/>
      <c r="O101" s="218"/>
      <c r="P101" s="220"/>
      <c r="Q101" s="218"/>
      <c r="R101" s="219"/>
      <c r="S101" s="247"/>
      <c r="T101" s="219"/>
      <c r="U101" s="219"/>
      <c r="V101" s="246"/>
      <c r="W101" s="220"/>
      <c r="X101" s="4"/>
      <c r="Y101" s="4"/>
      <c r="Z101" s="4"/>
      <c r="AA101" s="4"/>
      <c r="AB101" s="4"/>
      <c r="AC101" s="4"/>
      <c r="AR101" s="4"/>
    </row>
    <row r="102" spans="1:46" ht="15" customHeight="1">
      <c r="A102" s="277"/>
      <c r="B102" s="284"/>
      <c r="C102" s="285"/>
      <c r="D102" s="286"/>
      <c r="E102" s="245"/>
      <c r="F102" s="243"/>
      <c r="G102" s="243"/>
      <c r="H102" s="243"/>
      <c r="I102" s="287"/>
      <c r="J102" s="245"/>
      <c r="K102" s="243"/>
      <c r="L102" s="243"/>
      <c r="M102" s="243"/>
      <c r="N102" s="287"/>
      <c r="O102" s="245"/>
      <c r="P102" s="287"/>
      <c r="Q102" s="218"/>
      <c r="R102" s="219"/>
      <c r="S102" s="247"/>
      <c r="T102" s="219"/>
      <c r="U102" s="219"/>
      <c r="V102" s="246"/>
      <c r="W102" s="220"/>
      <c r="X102" s="4"/>
      <c r="Y102" s="4"/>
      <c r="Z102" s="4"/>
      <c r="AA102" s="4"/>
      <c r="AT102" s="4"/>
    </row>
    <row r="103" spans="1:46" ht="15" customHeight="1">
      <c r="A103" s="277"/>
      <c r="B103" s="284"/>
      <c r="C103" s="285"/>
      <c r="D103" s="286"/>
      <c r="E103" s="245"/>
      <c r="F103" s="243"/>
      <c r="G103" s="243"/>
      <c r="H103" s="243"/>
      <c r="I103" s="287"/>
      <c r="J103" s="245"/>
      <c r="K103" s="243"/>
      <c r="L103" s="243"/>
      <c r="M103" s="243"/>
      <c r="N103" s="287"/>
      <c r="O103" s="245"/>
      <c r="P103" s="287"/>
      <c r="Q103" s="218"/>
      <c r="R103" s="219"/>
      <c r="S103" s="247"/>
      <c r="T103" s="219"/>
      <c r="U103" s="219"/>
      <c r="V103" s="246"/>
      <c r="W103" s="220"/>
      <c r="X103" s="4"/>
      <c r="Y103" s="4"/>
      <c r="Z103" s="4"/>
      <c r="AA103" s="4"/>
      <c r="AT103" s="4"/>
    </row>
    <row r="104" spans="1:46" ht="15" customHeight="1">
      <c r="A104" s="277"/>
      <c r="B104" s="284"/>
      <c r="C104" s="285"/>
      <c r="D104" s="286"/>
      <c r="E104" s="245"/>
      <c r="F104" s="243"/>
      <c r="G104" s="243"/>
      <c r="H104" s="243"/>
      <c r="I104" s="287"/>
      <c r="J104" s="245"/>
      <c r="K104" s="243"/>
      <c r="L104" s="243"/>
      <c r="M104" s="243"/>
      <c r="N104" s="287"/>
      <c r="O104" s="245"/>
      <c r="P104" s="287"/>
      <c r="Q104" s="218"/>
      <c r="R104" s="219"/>
      <c r="S104" s="247"/>
      <c r="T104" s="219"/>
      <c r="U104" s="219"/>
      <c r="V104" s="246"/>
      <c r="W104" s="220"/>
      <c r="X104" s="4"/>
      <c r="Y104" s="4"/>
      <c r="Z104" s="4"/>
      <c r="AA104" s="4"/>
      <c r="AT104" s="4"/>
    </row>
    <row r="105" spans="1:46" ht="15" customHeight="1">
      <c r="A105" s="277"/>
      <c r="B105" s="284"/>
      <c r="C105" s="285"/>
      <c r="D105" s="286"/>
      <c r="E105" s="245"/>
      <c r="F105" s="243"/>
      <c r="G105" s="243"/>
      <c r="H105" s="243"/>
      <c r="I105" s="287"/>
      <c r="J105" s="245"/>
      <c r="K105" s="243"/>
      <c r="L105" s="243"/>
      <c r="M105" s="243"/>
      <c r="N105" s="287"/>
      <c r="O105" s="245"/>
      <c r="P105" s="287"/>
      <c r="Q105" s="218"/>
      <c r="R105" s="219"/>
      <c r="S105" s="247"/>
      <c r="T105" s="219"/>
      <c r="U105" s="219"/>
      <c r="V105" s="246"/>
      <c r="W105" s="220"/>
      <c r="X105" s="4"/>
      <c r="Y105" s="4"/>
      <c r="Z105" s="4"/>
      <c r="AA105" s="4"/>
      <c r="AT105" s="4"/>
    </row>
    <row r="106" spans="1:46" ht="15" customHeight="1">
      <c r="A106" s="277"/>
      <c r="B106" s="284"/>
      <c r="C106" s="285"/>
      <c r="D106" s="286"/>
      <c r="E106" s="245"/>
      <c r="F106" s="243"/>
      <c r="G106" s="243"/>
      <c r="H106" s="243"/>
      <c r="I106" s="287"/>
      <c r="J106" s="245"/>
      <c r="K106" s="243"/>
      <c r="L106" s="243"/>
      <c r="M106" s="243"/>
      <c r="N106" s="287"/>
      <c r="O106" s="245"/>
      <c r="P106" s="287"/>
      <c r="Q106" s="218"/>
      <c r="R106" s="219"/>
      <c r="S106" s="247"/>
      <c r="T106" s="219"/>
      <c r="U106" s="219"/>
      <c r="V106" s="246"/>
      <c r="W106" s="220"/>
      <c r="X106" s="4"/>
      <c r="Y106" s="4"/>
      <c r="Z106" s="4"/>
      <c r="AA106" s="4"/>
      <c r="AT106" s="4"/>
    </row>
    <row r="107" spans="1:46" ht="15" customHeight="1">
      <c r="A107" s="277"/>
      <c r="B107" s="284"/>
      <c r="C107" s="285"/>
      <c r="D107" s="286"/>
      <c r="E107" s="245"/>
      <c r="F107" s="243"/>
      <c r="G107" s="243"/>
      <c r="H107" s="243"/>
      <c r="I107" s="287"/>
      <c r="J107" s="245"/>
      <c r="K107" s="243"/>
      <c r="L107" s="243"/>
      <c r="M107" s="243"/>
      <c r="N107" s="287"/>
      <c r="O107" s="245"/>
      <c r="P107" s="287"/>
      <c r="Q107" s="218"/>
      <c r="R107" s="219"/>
      <c r="S107" s="247"/>
      <c r="T107" s="219"/>
      <c r="U107" s="219"/>
      <c r="V107" s="246"/>
      <c r="W107" s="220"/>
      <c r="X107" s="4"/>
      <c r="Y107" s="4"/>
      <c r="Z107" s="4"/>
      <c r="AA107" s="4"/>
      <c r="AT107" s="4"/>
    </row>
    <row r="108" spans="1:46" ht="15" customHeight="1">
      <c r="A108" s="277"/>
      <c r="B108" s="284"/>
      <c r="C108" s="285"/>
      <c r="D108" s="288"/>
      <c r="E108" s="218"/>
      <c r="F108" s="219"/>
      <c r="G108" s="219"/>
      <c r="H108" s="219"/>
      <c r="I108" s="220"/>
      <c r="J108" s="218"/>
      <c r="K108" s="219"/>
      <c r="L108" s="219"/>
      <c r="M108" s="219"/>
      <c r="N108" s="220"/>
      <c r="O108" s="218"/>
      <c r="P108" s="220"/>
      <c r="Q108" s="218"/>
      <c r="R108" s="219"/>
      <c r="S108" s="247"/>
      <c r="T108" s="219"/>
      <c r="U108" s="219"/>
      <c r="V108" s="246"/>
      <c r="W108" s="220"/>
      <c r="X108" s="4"/>
      <c r="Y108" s="4"/>
      <c r="Z108" s="4"/>
      <c r="AA108" s="4"/>
      <c r="AT108" s="4"/>
    </row>
    <row r="109" spans="1:46" ht="15" customHeight="1">
      <c r="A109" s="277"/>
      <c r="B109" s="284"/>
      <c r="C109" s="285"/>
      <c r="D109" s="288"/>
      <c r="E109" s="218"/>
      <c r="F109" s="219"/>
      <c r="G109" s="219"/>
      <c r="H109" s="219"/>
      <c r="I109" s="220"/>
      <c r="J109" s="218"/>
      <c r="K109" s="219"/>
      <c r="L109" s="219"/>
      <c r="M109" s="219"/>
      <c r="N109" s="220"/>
      <c r="O109" s="218"/>
      <c r="P109" s="220"/>
      <c r="Q109" s="218"/>
      <c r="R109" s="219"/>
      <c r="S109" s="247"/>
      <c r="T109" s="219"/>
      <c r="U109" s="219"/>
      <c r="V109" s="246"/>
      <c r="W109" s="220"/>
      <c r="X109" s="4"/>
      <c r="Y109" s="4"/>
      <c r="Z109" s="4"/>
      <c r="AA109" s="4"/>
      <c r="AT109" s="4"/>
    </row>
    <row r="110" spans="1:46" ht="15" customHeight="1">
      <c r="A110" s="277"/>
      <c r="B110" s="284"/>
      <c r="C110" s="285"/>
      <c r="D110" s="288"/>
      <c r="E110" s="218"/>
      <c r="F110" s="219"/>
      <c r="G110" s="219"/>
      <c r="H110" s="219"/>
      <c r="I110" s="220"/>
      <c r="J110" s="218"/>
      <c r="K110" s="219"/>
      <c r="L110" s="219"/>
      <c r="M110" s="219"/>
      <c r="N110" s="220"/>
      <c r="O110" s="218"/>
      <c r="P110" s="220"/>
      <c r="Q110" s="218"/>
      <c r="R110" s="219"/>
      <c r="S110" s="247"/>
      <c r="T110" s="219"/>
      <c r="U110" s="219"/>
      <c r="V110" s="246"/>
      <c r="W110" s="220"/>
      <c r="X110" s="4"/>
      <c r="Y110" s="4"/>
      <c r="Z110" s="4"/>
      <c r="AA110" s="4"/>
      <c r="AB110" s="4"/>
      <c r="AC110" s="4"/>
      <c r="AR110" s="4"/>
    </row>
    <row r="111" spans="1:46" ht="15" customHeight="1">
      <c r="A111" s="277"/>
      <c r="B111" s="284"/>
      <c r="C111" s="285"/>
      <c r="D111" s="288"/>
      <c r="E111" s="218"/>
      <c r="F111" s="219"/>
      <c r="G111" s="219"/>
      <c r="H111" s="219"/>
      <c r="I111" s="220"/>
      <c r="J111" s="218"/>
      <c r="K111" s="219"/>
      <c r="L111" s="219"/>
      <c r="M111" s="219"/>
      <c r="N111" s="220"/>
      <c r="O111" s="218"/>
      <c r="P111" s="220"/>
      <c r="Q111" s="218"/>
      <c r="R111" s="219"/>
      <c r="S111" s="247"/>
      <c r="T111" s="219"/>
      <c r="U111" s="219"/>
      <c r="V111" s="246"/>
      <c r="W111" s="220"/>
      <c r="X111" s="4"/>
      <c r="Y111" s="4"/>
      <c r="Z111" s="4"/>
      <c r="AA111" s="4"/>
      <c r="AB111" s="4"/>
      <c r="AC111" s="4"/>
      <c r="AR111" s="4"/>
    </row>
    <row r="112" spans="1:46" ht="15" customHeight="1">
      <c r="A112" s="277"/>
      <c r="B112" s="284"/>
      <c r="C112" s="285"/>
      <c r="D112" s="288"/>
      <c r="E112" s="218"/>
      <c r="F112" s="219"/>
      <c r="G112" s="219"/>
      <c r="H112" s="219"/>
      <c r="I112" s="220"/>
      <c r="J112" s="218"/>
      <c r="K112" s="219"/>
      <c r="L112" s="219"/>
      <c r="M112" s="219"/>
      <c r="N112" s="220"/>
      <c r="O112" s="218"/>
      <c r="P112" s="220"/>
      <c r="Q112" s="218"/>
      <c r="R112" s="219"/>
      <c r="S112" s="247"/>
      <c r="T112" s="219"/>
      <c r="U112" s="219"/>
      <c r="V112" s="246"/>
      <c r="W112" s="220"/>
      <c r="X112" s="4"/>
      <c r="Y112" s="4"/>
      <c r="Z112" s="4"/>
      <c r="AA112" s="4"/>
      <c r="AB112" s="4"/>
      <c r="AC112" s="4"/>
      <c r="AR112" s="4"/>
    </row>
    <row r="113" spans="1:44" ht="15" customHeight="1">
      <c r="A113" s="277"/>
      <c r="B113" s="284"/>
      <c r="C113" s="285"/>
      <c r="D113" s="288"/>
      <c r="E113" s="218"/>
      <c r="F113" s="219"/>
      <c r="G113" s="219"/>
      <c r="H113" s="219"/>
      <c r="I113" s="220"/>
      <c r="J113" s="218"/>
      <c r="K113" s="219"/>
      <c r="L113" s="219"/>
      <c r="M113" s="219"/>
      <c r="N113" s="220"/>
      <c r="O113" s="218"/>
      <c r="P113" s="220"/>
      <c r="Q113" s="218"/>
      <c r="R113" s="219"/>
      <c r="S113" s="247"/>
      <c r="T113" s="219"/>
      <c r="U113" s="219"/>
      <c r="V113" s="246"/>
      <c r="W113" s="220"/>
      <c r="X113" s="4"/>
      <c r="Y113" s="4"/>
      <c r="Z113" s="4"/>
      <c r="AA113" s="4"/>
      <c r="AB113" s="4"/>
      <c r="AC113" s="4"/>
      <c r="AR113" s="4"/>
    </row>
    <row r="114" spans="1:44" ht="15" customHeight="1">
      <c r="A114" s="277"/>
      <c r="B114" s="284"/>
      <c r="C114" s="285"/>
      <c r="D114" s="288"/>
      <c r="E114" s="218"/>
      <c r="F114" s="219"/>
      <c r="G114" s="219"/>
      <c r="H114" s="219"/>
      <c r="I114" s="220"/>
      <c r="J114" s="218"/>
      <c r="K114" s="219"/>
      <c r="L114" s="219"/>
      <c r="M114" s="219"/>
      <c r="N114" s="220"/>
      <c r="O114" s="218"/>
      <c r="P114" s="220"/>
      <c r="Q114" s="218"/>
      <c r="R114" s="219"/>
      <c r="S114" s="247"/>
      <c r="T114" s="219"/>
      <c r="U114" s="219"/>
      <c r="V114" s="246"/>
      <c r="W114" s="220"/>
      <c r="X114" s="4"/>
      <c r="Y114" s="4"/>
      <c r="Z114" s="4"/>
      <c r="AA114" s="4"/>
      <c r="AB114" s="4"/>
      <c r="AC114" s="4"/>
      <c r="AR114" s="4"/>
    </row>
    <row r="115" spans="1:44" ht="15" customHeight="1">
      <c r="A115" s="277"/>
      <c r="B115" s="284"/>
      <c r="C115" s="285"/>
      <c r="D115" s="288"/>
      <c r="E115" s="218"/>
      <c r="F115" s="219"/>
      <c r="G115" s="219"/>
      <c r="H115" s="219"/>
      <c r="I115" s="220"/>
      <c r="J115" s="218"/>
      <c r="K115" s="219"/>
      <c r="L115" s="219"/>
      <c r="M115" s="219"/>
      <c r="N115" s="220"/>
      <c r="O115" s="218"/>
      <c r="P115" s="220"/>
      <c r="Q115" s="218"/>
      <c r="R115" s="219"/>
      <c r="S115" s="247"/>
      <c r="T115" s="219"/>
      <c r="U115" s="219"/>
      <c r="V115" s="246"/>
      <c r="W115" s="220"/>
      <c r="X115" s="4"/>
      <c r="Y115" s="4"/>
      <c r="Z115" s="4"/>
      <c r="AA115" s="4"/>
      <c r="AB115" s="4"/>
      <c r="AC115" s="4"/>
      <c r="AR115" s="4"/>
    </row>
    <row r="116" spans="1:44" ht="15" customHeight="1">
      <c r="A116" s="277"/>
      <c r="B116" s="284"/>
      <c r="C116" s="285"/>
      <c r="D116" s="288"/>
      <c r="E116" s="218"/>
      <c r="F116" s="219"/>
      <c r="G116" s="219"/>
      <c r="H116" s="219"/>
      <c r="I116" s="220"/>
      <c r="J116" s="218"/>
      <c r="K116" s="219"/>
      <c r="L116" s="219"/>
      <c r="M116" s="219"/>
      <c r="N116" s="220"/>
      <c r="O116" s="218"/>
      <c r="P116" s="220"/>
      <c r="Q116" s="218"/>
      <c r="R116" s="219"/>
      <c r="S116" s="247"/>
      <c r="T116" s="219"/>
      <c r="U116" s="219"/>
      <c r="V116" s="246"/>
      <c r="W116" s="220"/>
      <c r="X116" s="4"/>
      <c r="Y116" s="4"/>
      <c r="Z116" s="4"/>
      <c r="AA116" s="4"/>
      <c r="AB116" s="4"/>
      <c r="AC116" s="4"/>
      <c r="AR116" s="4"/>
    </row>
    <row r="117" spans="1:44" ht="15" customHeight="1">
      <c r="A117" s="277"/>
      <c r="B117" s="284"/>
      <c r="C117" s="285"/>
      <c r="D117" s="288"/>
      <c r="E117" s="218"/>
      <c r="F117" s="219"/>
      <c r="G117" s="219"/>
      <c r="H117" s="219"/>
      <c r="I117" s="220"/>
      <c r="J117" s="218"/>
      <c r="K117" s="219"/>
      <c r="L117" s="219"/>
      <c r="M117" s="219"/>
      <c r="N117" s="220"/>
      <c r="O117" s="218"/>
      <c r="P117" s="220"/>
      <c r="Q117" s="218"/>
      <c r="R117" s="219"/>
      <c r="S117" s="247"/>
      <c r="T117" s="219"/>
      <c r="U117" s="219"/>
      <c r="V117" s="246"/>
      <c r="W117" s="220"/>
      <c r="X117" s="4"/>
      <c r="Y117" s="4"/>
      <c r="Z117" s="4"/>
      <c r="AA117" s="4"/>
      <c r="AB117" s="4"/>
      <c r="AC117" s="4"/>
      <c r="AR117" s="4"/>
    </row>
    <row r="118" spans="1:44" ht="15" customHeight="1">
      <c r="A118" s="277"/>
      <c r="B118" s="284"/>
      <c r="C118" s="285"/>
      <c r="D118" s="288"/>
      <c r="E118" s="218"/>
      <c r="F118" s="219"/>
      <c r="G118" s="219"/>
      <c r="H118" s="219"/>
      <c r="I118" s="220"/>
      <c r="J118" s="218"/>
      <c r="K118" s="219"/>
      <c r="L118" s="219"/>
      <c r="M118" s="219"/>
      <c r="N118" s="220"/>
      <c r="O118" s="218"/>
      <c r="P118" s="220"/>
      <c r="Q118" s="218"/>
      <c r="R118" s="219"/>
      <c r="S118" s="247"/>
      <c r="T118" s="219"/>
      <c r="U118" s="219"/>
      <c r="V118" s="246"/>
      <c r="W118" s="220"/>
      <c r="X118" s="4"/>
      <c r="Y118" s="4"/>
      <c r="Z118" s="4"/>
      <c r="AA118" s="4"/>
      <c r="AB118" s="4"/>
      <c r="AC118" s="4"/>
      <c r="AR118" s="4"/>
    </row>
    <row r="119" spans="1:44" ht="15" customHeight="1">
      <c r="A119" s="277"/>
      <c r="B119" s="284"/>
      <c r="C119" s="285"/>
      <c r="D119" s="288"/>
      <c r="E119" s="218"/>
      <c r="F119" s="219"/>
      <c r="G119" s="219"/>
      <c r="H119" s="219"/>
      <c r="I119" s="220"/>
      <c r="J119" s="218"/>
      <c r="K119" s="219"/>
      <c r="L119" s="219"/>
      <c r="M119" s="219"/>
      <c r="N119" s="220"/>
      <c r="O119" s="218"/>
      <c r="P119" s="220"/>
      <c r="Q119" s="218"/>
      <c r="R119" s="219"/>
      <c r="S119" s="247"/>
      <c r="T119" s="219"/>
      <c r="U119" s="219"/>
      <c r="V119" s="246"/>
      <c r="W119" s="220"/>
      <c r="X119" s="4"/>
      <c r="Y119" s="4"/>
      <c r="Z119" s="4"/>
      <c r="AA119" s="4"/>
      <c r="AB119" s="4"/>
      <c r="AC119" s="4"/>
      <c r="AR119" s="4"/>
    </row>
    <row r="120" spans="1:44" ht="15" customHeight="1">
      <c r="A120" s="277"/>
      <c r="B120" s="284"/>
      <c r="C120" s="285"/>
      <c r="D120" s="288"/>
      <c r="E120" s="218"/>
      <c r="F120" s="219"/>
      <c r="G120" s="219"/>
      <c r="H120" s="219"/>
      <c r="I120" s="220"/>
      <c r="J120" s="218"/>
      <c r="K120" s="219"/>
      <c r="L120" s="219"/>
      <c r="M120" s="219"/>
      <c r="N120" s="220"/>
      <c r="O120" s="218"/>
      <c r="P120" s="220"/>
      <c r="Q120" s="218"/>
      <c r="R120" s="219"/>
      <c r="S120" s="247"/>
      <c r="T120" s="219"/>
      <c r="U120" s="219"/>
      <c r="V120" s="246"/>
      <c r="W120" s="220"/>
      <c r="X120" s="4"/>
      <c r="Y120" s="4"/>
      <c r="Z120" s="4"/>
      <c r="AA120" s="4"/>
      <c r="AB120" s="4"/>
      <c r="AC120" s="4"/>
      <c r="AR120" s="4"/>
    </row>
    <row r="121" spans="1:44" ht="15" customHeight="1">
      <c r="A121" s="277"/>
      <c r="B121" s="284"/>
      <c r="C121" s="285"/>
      <c r="D121" s="288"/>
      <c r="E121" s="218"/>
      <c r="F121" s="219"/>
      <c r="G121" s="219"/>
      <c r="H121" s="219"/>
      <c r="I121" s="220"/>
      <c r="J121" s="218"/>
      <c r="K121" s="219"/>
      <c r="L121" s="219"/>
      <c r="M121" s="219"/>
      <c r="N121" s="220"/>
      <c r="O121" s="218"/>
      <c r="P121" s="220"/>
      <c r="Q121" s="218"/>
      <c r="R121" s="219"/>
      <c r="S121" s="247"/>
      <c r="T121" s="219"/>
      <c r="U121" s="219"/>
      <c r="V121" s="246"/>
      <c r="W121" s="220"/>
      <c r="X121" s="4"/>
      <c r="Y121" s="4"/>
      <c r="Z121" s="4"/>
      <c r="AA121" s="4"/>
      <c r="AB121" s="4"/>
      <c r="AC121" s="4"/>
      <c r="AR121" s="4"/>
    </row>
    <row r="122" spans="1:44" ht="15" customHeight="1">
      <c r="A122" s="277"/>
      <c r="B122" s="284"/>
      <c r="C122" s="285"/>
      <c r="D122" s="288"/>
      <c r="E122" s="218"/>
      <c r="F122" s="219"/>
      <c r="G122" s="219"/>
      <c r="H122" s="219"/>
      <c r="I122" s="220"/>
      <c r="J122" s="218"/>
      <c r="K122" s="219"/>
      <c r="L122" s="219"/>
      <c r="M122" s="219"/>
      <c r="N122" s="220"/>
      <c r="O122" s="218"/>
      <c r="P122" s="220"/>
      <c r="Q122" s="218"/>
      <c r="R122" s="219"/>
      <c r="S122" s="247"/>
      <c r="T122" s="219"/>
      <c r="U122" s="219"/>
      <c r="V122" s="246"/>
      <c r="W122" s="220"/>
      <c r="X122" s="4"/>
      <c r="Y122" s="4"/>
      <c r="Z122" s="4"/>
      <c r="AA122" s="4"/>
      <c r="AB122" s="4"/>
      <c r="AC122" s="4"/>
      <c r="AR122" s="4"/>
    </row>
    <row r="123" spans="1:44" ht="15" customHeight="1">
      <c r="A123" s="277"/>
      <c r="B123" s="284"/>
      <c r="C123" s="285"/>
      <c r="D123" s="288"/>
      <c r="E123" s="218"/>
      <c r="F123" s="219"/>
      <c r="G123" s="219"/>
      <c r="H123" s="219"/>
      <c r="I123" s="220"/>
      <c r="J123" s="218"/>
      <c r="K123" s="219"/>
      <c r="L123" s="219"/>
      <c r="M123" s="219"/>
      <c r="N123" s="220"/>
      <c r="O123" s="218"/>
      <c r="P123" s="220"/>
      <c r="Q123" s="218"/>
      <c r="R123" s="219"/>
      <c r="S123" s="247"/>
      <c r="T123" s="219"/>
      <c r="U123" s="219"/>
      <c r="V123" s="246"/>
      <c r="W123" s="220"/>
      <c r="X123" s="4"/>
      <c r="Y123" s="4"/>
      <c r="Z123" s="4"/>
      <c r="AA123" s="4"/>
      <c r="AB123" s="4"/>
      <c r="AC123" s="4"/>
      <c r="AR123" s="4"/>
    </row>
    <row r="124" spans="1:44" ht="15" customHeight="1">
      <c r="A124" s="277"/>
      <c r="B124" s="284"/>
      <c r="C124" s="285"/>
      <c r="D124" s="288"/>
      <c r="E124" s="218"/>
      <c r="F124" s="219"/>
      <c r="G124" s="219"/>
      <c r="H124" s="219"/>
      <c r="I124" s="220"/>
      <c r="J124" s="218"/>
      <c r="K124" s="219"/>
      <c r="L124" s="219"/>
      <c r="M124" s="219"/>
      <c r="N124" s="220"/>
      <c r="O124" s="218"/>
      <c r="P124" s="220"/>
      <c r="Q124" s="218"/>
      <c r="R124" s="219"/>
      <c r="S124" s="247"/>
      <c r="T124" s="219"/>
      <c r="U124" s="219"/>
      <c r="V124" s="246"/>
      <c r="W124" s="220"/>
      <c r="X124" s="4"/>
      <c r="Y124" s="4"/>
      <c r="Z124" s="4"/>
      <c r="AA124" s="4"/>
      <c r="AB124" s="4"/>
      <c r="AC124" s="4"/>
      <c r="AR124" s="4"/>
    </row>
    <row r="125" spans="1:44" ht="15" customHeight="1">
      <c r="A125" s="277"/>
      <c r="B125" s="284"/>
      <c r="C125" s="285"/>
      <c r="D125" s="288"/>
      <c r="E125" s="218"/>
      <c r="F125" s="219"/>
      <c r="G125" s="219"/>
      <c r="H125" s="219"/>
      <c r="I125" s="220"/>
      <c r="J125" s="218"/>
      <c r="K125" s="219"/>
      <c r="L125" s="219"/>
      <c r="M125" s="219"/>
      <c r="N125" s="220"/>
      <c r="O125" s="218"/>
      <c r="P125" s="220"/>
      <c r="Q125" s="218"/>
      <c r="R125" s="219"/>
      <c r="S125" s="247"/>
      <c r="T125" s="219"/>
      <c r="U125" s="219"/>
      <c r="V125" s="246"/>
      <c r="W125" s="220"/>
      <c r="X125" s="4"/>
      <c r="Y125" s="4"/>
      <c r="Z125" s="4"/>
      <c r="AA125" s="4"/>
      <c r="AB125" s="4"/>
      <c r="AC125" s="4"/>
      <c r="AR125" s="4"/>
    </row>
    <row r="126" spans="1:44" ht="15" customHeight="1">
      <c r="A126" s="277"/>
      <c r="B126" s="284"/>
      <c r="C126" s="285"/>
      <c r="D126" s="288"/>
      <c r="E126" s="218"/>
      <c r="F126" s="219"/>
      <c r="G126" s="219"/>
      <c r="H126" s="219"/>
      <c r="I126" s="220"/>
      <c r="J126" s="218"/>
      <c r="K126" s="219"/>
      <c r="L126" s="219"/>
      <c r="M126" s="219"/>
      <c r="N126" s="220"/>
      <c r="O126" s="218"/>
      <c r="P126" s="220"/>
      <c r="Q126" s="218"/>
      <c r="R126" s="219"/>
      <c r="S126" s="247"/>
      <c r="T126" s="219"/>
      <c r="U126" s="219"/>
      <c r="V126" s="246"/>
      <c r="W126" s="220"/>
      <c r="X126" s="4"/>
      <c r="Y126" s="4"/>
      <c r="Z126" s="4"/>
      <c r="AA126" s="4"/>
      <c r="AB126" s="4"/>
      <c r="AC126" s="4"/>
      <c r="AR126" s="4"/>
    </row>
    <row r="127" spans="1:44" ht="15" customHeight="1">
      <c r="A127" s="277"/>
      <c r="B127" s="284"/>
      <c r="C127" s="285"/>
      <c r="D127" s="288"/>
      <c r="E127" s="218"/>
      <c r="F127" s="219"/>
      <c r="G127" s="219"/>
      <c r="H127" s="219"/>
      <c r="I127" s="220"/>
      <c r="J127" s="218"/>
      <c r="K127" s="219"/>
      <c r="L127" s="219"/>
      <c r="M127" s="219"/>
      <c r="N127" s="220"/>
      <c r="O127" s="218"/>
      <c r="P127" s="220"/>
      <c r="Q127" s="218"/>
      <c r="R127" s="219"/>
      <c r="S127" s="247"/>
      <c r="T127" s="219"/>
      <c r="U127" s="219"/>
      <c r="V127" s="246"/>
      <c r="W127" s="220"/>
      <c r="X127" s="4"/>
      <c r="Y127" s="4"/>
      <c r="Z127" s="4"/>
      <c r="AA127" s="4"/>
      <c r="AB127" s="4"/>
      <c r="AC127" s="4"/>
      <c r="AR127" s="4"/>
    </row>
    <row r="128" spans="1:44" ht="15" customHeight="1">
      <c r="A128" s="277"/>
      <c r="B128" s="284"/>
      <c r="C128" s="285"/>
      <c r="D128" s="288"/>
      <c r="E128" s="218"/>
      <c r="F128" s="219"/>
      <c r="G128" s="219"/>
      <c r="H128" s="219"/>
      <c r="I128" s="220"/>
      <c r="J128" s="218"/>
      <c r="K128" s="219"/>
      <c r="L128" s="219"/>
      <c r="M128" s="219"/>
      <c r="N128" s="220"/>
      <c r="O128" s="218"/>
      <c r="P128" s="220"/>
      <c r="Q128" s="218"/>
      <c r="R128" s="219"/>
      <c r="S128" s="247"/>
      <c r="T128" s="219"/>
      <c r="U128" s="219"/>
      <c r="V128" s="246"/>
      <c r="W128" s="220"/>
      <c r="X128" s="4"/>
      <c r="Y128" s="4"/>
      <c r="Z128" s="4"/>
      <c r="AA128" s="4"/>
      <c r="AB128" s="4"/>
      <c r="AC128" s="4"/>
      <c r="AR128" s="4"/>
    </row>
    <row r="129" spans="1:46" ht="15" customHeight="1">
      <c r="A129" s="277"/>
      <c r="B129" s="284"/>
      <c r="C129" s="285"/>
      <c r="D129" s="288"/>
      <c r="E129" s="218"/>
      <c r="F129" s="219"/>
      <c r="G129" s="219"/>
      <c r="H129" s="219"/>
      <c r="I129" s="220"/>
      <c r="J129" s="218"/>
      <c r="K129" s="219"/>
      <c r="L129" s="219"/>
      <c r="M129" s="219"/>
      <c r="N129" s="220"/>
      <c r="O129" s="218"/>
      <c r="P129" s="220"/>
      <c r="Q129" s="218"/>
      <c r="R129" s="219"/>
      <c r="S129" s="247"/>
      <c r="T129" s="219"/>
      <c r="U129" s="219"/>
      <c r="V129" s="246"/>
      <c r="W129" s="220"/>
      <c r="X129" s="4"/>
      <c r="Y129" s="4"/>
      <c r="Z129" s="4"/>
      <c r="AA129" s="4"/>
      <c r="AB129" s="4"/>
      <c r="AC129" s="4"/>
      <c r="AR129" s="4"/>
    </row>
    <row r="130" spans="1:46" ht="15" customHeight="1">
      <c r="A130" s="277"/>
      <c r="B130" s="284"/>
      <c r="C130" s="285"/>
      <c r="D130" s="288"/>
      <c r="E130" s="218"/>
      <c r="F130" s="219"/>
      <c r="G130" s="219"/>
      <c r="H130" s="219"/>
      <c r="I130" s="220"/>
      <c r="J130" s="218"/>
      <c r="K130" s="219"/>
      <c r="L130" s="219"/>
      <c r="M130" s="219"/>
      <c r="N130" s="220"/>
      <c r="O130" s="218"/>
      <c r="P130" s="220"/>
      <c r="Q130" s="218"/>
      <c r="R130" s="219"/>
      <c r="S130" s="247"/>
      <c r="T130" s="219"/>
      <c r="U130" s="219"/>
      <c r="V130" s="246"/>
      <c r="W130" s="220"/>
      <c r="X130" s="4"/>
      <c r="Y130" s="4"/>
      <c r="Z130" s="4"/>
      <c r="AA130" s="4"/>
      <c r="AB130" s="4"/>
      <c r="AC130" s="4"/>
      <c r="AR130" s="4"/>
    </row>
    <row r="131" spans="1:46" ht="15" customHeight="1">
      <c r="A131" s="277"/>
      <c r="B131" s="284"/>
      <c r="C131" s="285"/>
      <c r="D131" s="288"/>
      <c r="E131" s="218"/>
      <c r="F131" s="219"/>
      <c r="G131" s="219"/>
      <c r="H131" s="219"/>
      <c r="I131" s="220"/>
      <c r="J131" s="218"/>
      <c r="K131" s="219"/>
      <c r="L131" s="219"/>
      <c r="M131" s="219"/>
      <c r="N131" s="220"/>
      <c r="O131" s="218"/>
      <c r="P131" s="220"/>
      <c r="Q131" s="218"/>
      <c r="R131" s="219"/>
      <c r="S131" s="247"/>
      <c r="T131" s="219"/>
      <c r="U131" s="219"/>
      <c r="V131" s="246"/>
      <c r="W131" s="220"/>
      <c r="X131" s="4"/>
      <c r="Y131" s="4"/>
      <c r="Z131" s="4"/>
      <c r="AA131" s="4"/>
      <c r="AB131" s="4"/>
      <c r="AC131" s="4"/>
      <c r="AR131" s="4"/>
    </row>
    <row r="132" spans="1:46" ht="15" customHeight="1">
      <c r="A132" s="277"/>
      <c r="B132" s="284"/>
      <c r="C132" s="285"/>
      <c r="D132" s="288"/>
      <c r="E132" s="218"/>
      <c r="F132" s="219"/>
      <c r="G132" s="219"/>
      <c r="H132" s="219"/>
      <c r="I132" s="220"/>
      <c r="J132" s="218"/>
      <c r="K132" s="219"/>
      <c r="L132" s="219"/>
      <c r="M132" s="219"/>
      <c r="N132" s="220"/>
      <c r="O132" s="218"/>
      <c r="P132" s="220"/>
      <c r="Q132" s="218"/>
      <c r="R132" s="219"/>
      <c r="S132" s="247"/>
      <c r="T132" s="219"/>
      <c r="U132" s="219"/>
      <c r="V132" s="246"/>
      <c r="W132" s="220"/>
      <c r="X132" s="4"/>
      <c r="Y132" s="4"/>
      <c r="Z132" s="4"/>
      <c r="AA132" s="4"/>
      <c r="AB132" s="4"/>
      <c r="AC132" s="4"/>
      <c r="AR132" s="4"/>
    </row>
    <row r="133" spans="1:46" ht="15" customHeight="1">
      <c r="A133" s="277"/>
      <c r="B133" s="284"/>
      <c r="C133" s="285"/>
      <c r="D133" s="286"/>
      <c r="E133" s="245"/>
      <c r="F133" s="243"/>
      <c r="G133" s="243"/>
      <c r="H133" s="243"/>
      <c r="I133" s="287"/>
      <c r="J133" s="245"/>
      <c r="K133" s="243"/>
      <c r="L133" s="243"/>
      <c r="M133" s="243"/>
      <c r="N133" s="287"/>
      <c r="O133" s="245"/>
      <c r="P133" s="287"/>
      <c r="Q133" s="218"/>
      <c r="R133" s="219"/>
      <c r="S133" s="247"/>
      <c r="T133" s="219"/>
      <c r="U133" s="219"/>
      <c r="V133" s="246"/>
      <c r="W133" s="220"/>
      <c r="X133" s="4"/>
      <c r="Y133" s="4"/>
      <c r="Z133" s="4"/>
      <c r="AA133" s="4"/>
      <c r="AT133" s="4"/>
    </row>
    <row r="134" spans="1:46" ht="15" customHeight="1">
      <c r="A134" s="277"/>
      <c r="B134" s="284"/>
      <c r="C134" s="285"/>
      <c r="D134" s="286"/>
      <c r="E134" s="245"/>
      <c r="F134" s="243"/>
      <c r="G134" s="243"/>
      <c r="H134" s="243"/>
      <c r="I134" s="287"/>
      <c r="J134" s="245"/>
      <c r="K134" s="243"/>
      <c r="L134" s="243"/>
      <c r="M134" s="243"/>
      <c r="N134" s="287"/>
      <c r="O134" s="245"/>
      <c r="P134" s="287"/>
      <c r="Q134" s="218"/>
      <c r="R134" s="219"/>
      <c r="S134" s="247"/>
      <c r="T134" s="219"/>
      <c r="U134" s="219"/>
      <c r="V134" s="246"/>
      <c r="W134" s="220"/>
      <c r="X134" s="4"/>
      <c r="Y134" s="4"/>
      <c r="Z134" s="4"/>
      <c r="AA134" s="4"/>
      <c r="AT134" s="4"/>
    </row>
    <row r="135" spans="1:46" ht="15" customHeight="1">
      <c r="A135" s="277"/>
      <c r="B135" s="284"/>
      <c r="C135" s="285"/>
      <c r="D135" s="286"/>
      <c r="E135" s="245"/>
      <c r="F135" s="243"/>
      <c r="G135" s="243"/>
      <c r="H135" s="243"/>
      <c r="I135" s="287"/>
      <c r="J135" s="245"/>
      <c r="K135" s="243"/>
      <c r="L135" s="243"/>
      <c r="M135" s="243"/>
      <c r="N135" s="287"/>
      <c r="O135" s="245"/>
      <c r="P135" s="287"/>
      <c r="Q135" s="218"/>
      <c r="R135" s="219"/>
      <c r="S135" s="247"/>
      <c r="T135" s="219"/>
      <c r="U135" s="219"/>
      <c r="V135" s="246"/>
      <c r="W135" s="220"/>
      <c r="X135" s="4"/>
      <c r="Y135" s="4"/>
      <c r="Z135" s="4"/>
      <c r="AA135" s="4"/>
      <c r="AT135" s="4"/>
    </row>
    <row r="136" spans="1:46" ht="15" customHeight="1">
      <c r="A136" s="277"/>
      <c r="B136" s="284"/>
      <c r="C136" s="285"/>
      <c r="D136" s="286"/>
      <c r="E136" s="245"/>
      <c r="F136" s="243"/>
      <c r="G136" s="243"/>
      <c r="H136" s="243"/>
      <c r="I136" s="287"/>
      <c r="J136" s="245"/>
      <c r="K136" s="243"/>
      <c r="L136" s="243"/>
      <c r="M136" s="243"/>
      <c r="N136" s="287"/>
      <c r="O136" s="245"/>
      <c r="P136" s="287"/>
      <c r="Q136" s="218"/>
      <c r="R136" s="219"/>
      <c r="S136" s="247"/>
      <c r="T136" s="219"/>
      <c r="U136" s="219"/>
      <c r="V136" s="246"/>
      <c r="W136" s="220"/>
      <c r="X136" s="4"/>
      <c r="Y136" s="4"/>
      <c r="Z136" s="4"/>
      <c r="AA136" s="4"/>
      <c r="AT136" s="4"/>
    </row>
    <row r="137" spans="1:46" ht="15" customHeight="1">
      <c r="A137" s="277"/>
      <c r="B137" s="284"/>
      <c r="C137" s="285"/>
      <c r="D137" s="286"/>
      <c r="E137" s="245"/>
      <c r="F137" s="243"/>
      <c r="G137" s="243"/>
      <c r="H137" s="243"/>
      <c r="I137" s="287"/>
      <c r="J137" s="245"/>
      <c r="K137" s="243"/>
      <c r="L137" s="243"/>
      <c r="M137" s="243"/>
      <c r="N137" s="287"/>
      <c r="O137" s="245"/>
      <c r="P137" s="287"/>
      <c r="Q137" s="218"/>
      <c r="R137" s="219"/>
      <c r="S137" s="247"/>
      <c r="T137" s="219"/>
      <c r="U137" s="219"/>
      <c r="V137" s="246"/>
      <c r="W137" s="220"/>
      <c r="X137" s="4"/>
      <c r="Y137" s="4"/>
      <c r="Z137" s="4"/>
      <c r="AA137" s="4"/>
      <c r="AT137" s="4"/>
    </row>
    <row r="138" spans="1:46" ht="15" customHeight="1">
      <c r="A138" s="277"/>
      <c r="B138" s="284"/>
      <c r="C138" s="285"/>
      <c r="D138" s="286"/>
      <c r="E138" s="245"/>
      <c r="F138" s="243"/>
      <c r="G138" s="243"/>
      <c r="H138" s="243"/>
      <c r="I138" s="287"/>
      <c r="J138" s="245"/>
      <c r="K138" s="243"/>
      <c r="L138" s="243"/>
      <c r="M138" s="243"/>
      <c r="N138" s="287"/>
      <c r="O138" s="245"/>
      <c r="P138" s="287"/>
      <c r="Q138" s="218"/>
      <c r="R138" s="219"/>
      <c r="S138" s="247"/>
      <c r="T138" s="219"/>
      <c r="U138" s="219"/>
      <c r="V138" s="246"/>
      <c r="W138" s="220"/>
      <c r="X138" s="4"/>
      <c r="Y138" s="4"/>
      <c r="Z138" s="4"/>
      <c r="AA138" s="4"/>
      <c r="AT138" s="4"/>
    </row>
    <row r="139" spans="1:46" ht="15" customHeight="1">
      <c r="A139" s="277"/>
      <c r="B139" s="284"/>
      <c r="C139" s="285"/>
      <c r="D139" s="288"/>
      <c r="E139" s="218"/>
      <c r="F139" s="219"/>
      <c r="G139" s="219"/>
      <c r="H139" s="219"/>
      <c r="I139" s="220"/>
      <c r="J139" s="218"/>
      <c r="K139" s="219"/>
      <c r="L139" s="219"/>
      <c r="M139" s="219"/>
      <c r="N139" s="220"/>
      <c r="O139" s="218"/>
      <c r="P139" s="220"/>
      <c r="Q139" s="218"/>
      <c r="R139" s="219"/>
      <c r="S139" s="247"/>
      <c r="T139" s="219"/>
      <c r="U139" s="219"/>
      <c r="V139" s="246"/>
      <c r="W139" s="220"/>
      <c r="X139" s="4"/>
      <c r="Y139" s="4"/>
      <c r="Z139" s="4"/>
      <c r="AA139" s="4"/>
      <c r="AT139" s="4"/>
    </row>
    <row r="140" spans="1:46" ht="15" customHeight="1">
      <c r="A140" s="277"/>
      <c r="B140" s="284"/>
      <c r="C140" s="285"/>
      <c r="D140" s="288"/>
      <c r="E140" s="218"/>
      <c r="F140" s="219"/>
      <c r="G140" s="219"/>
      <c r="H140" s="219"/>
      <c r="I140" s="220"/>
      <c r="J140" s="218"/>
      <c r="K140" s="219"/>
      <c r="L140" s="219"/>
      <c r="M140" s="219"/>
      <c r="N140" s="220"/>
      <c r="O140" s="218"/>
      <c r="P140" s="220"/>
      <c r="Q140" s="218"/>
      <c r="R140" s="219"/>
      <c r="S140" s="247"/>
      <c r="T140" s="219"/>
      <c r="U140" s="219"/>
      <c r="V140" s="246"/>
      <c r="W140" s="220"/>
      <c r="X140" s="4"/>
      <c r="Y140" s="4"/>
      <c r="Z140" s="4"/>
      <c r="AA140" s="4"/>
      <c r="AT140" s="4"/>
    </row>
    <row r="141" spans="1:46" ht="15" customHeight="1">
      <c r="A141" s="277"/>
      <c r="B141" s="284"/>
      <c r="C141" s="285"/>
      <c r="D141" s="288"/>
      <c r="E141" s="218"/>
      <c r="F141" s="219"/>
      <c r="G141" s="219"/>
      <c r="H141" s="219"/>
      <c r="I141" s="220"/>
      <c r="J141" s="218"/>
      <c r="K141" s="219"/>
      <c r="L141" s="219"/>
      <c r="M141" s="219"/>
      <c r="N141" s="220"/>
      <c r="O141" s="218"/>
      <c r="P141" s="220"/>
      <c r="Q141" s="218"/>
      <c r="R141" s="219"/>
      <c r="S141" s="247"/>
      <c r="T141" s="219"/>
      <c r="U141" s="219"/>
      <c r="V141" s="246"/>
      <c r="W141" s="220"/>
      <c r="X141" s="4"/>
      <c r="Y141" s="4"/>
      <c r="Z141" s="4"/>
      <c r="AA141" s="4"/>
      <c r="AB141" s="4"/>
      <c r="AC141" s="4"/>
      <c r="AR141" s="4"/>
    </row>
    <row r="142" spans="1:46" ht="15" customHeight="1">
      <c r="A142" s="277"/>
      <c r="B142" s="284"/>
      <c r="C142" s="285"/>
      <c r="D142" s="288"/>
      <c r="E142" s="218"/>
      <c r="F142" s="219"/>
      <c r="G142" s="219"/>
      <c r="H142" s="219"/>
      <c r="I142" s="220"/>
      <c r="J142" s="218"/>
      <c r="K142" s="219"/>
      <c r="L142" s="219"/>
      <c r="M142" s="219"/>
      <c r="N142" s="220"/>
      <c r="O142" s="218"/>
      <c r="P142" s="220"/>
      <c r="Q142" s="218"/>
      <c r="R142" s="219"/>
      <c r="S142" s="247"/>
      <c r="T142" s="219"/>
      <c r="U142" s="219"/>
      <c r="V142" s="246"/>
      <c r="W142" s="220"/>
      <c r="X142" s="4"/>
      <c r="Y142" s="4"/>
      <c r="Z142" s="4"/>
      <c r="AA142" s="4"/>
      <c r="AB142" s="4"/>
      <c r="AC142" s="4"/>
      <c r="AR142" s="4"/>
    </row>
    <row r="143" spans="1:46" ht="15" customHeight="1">
      <c r="A143" s="277"/>
      <c r="B143" s="284"/>
      <c r="C143" s="285"/>
      <c r="D143" s="288"/>
      <c r="E143" s="218"/>
      <c r="F143" s="219"/>
      <c r="G143" s="219"/>
      <c r="H143" s="219"/>
      <c r="I143" s="220"/>
      <c r="J143" s="218"/>
      <c r="K143" s="219"/>
      <c r="L143" s="219"/>
      <c r="M143" s="219"/>
      <c r="N143" s="220"/>
      <c r="O143" s="218"/>
      <c r="P143" s="220"/>
      <c r="Q143" s="218"/>
      <c r="R143" s="219"/>
      <c r="S143" s="247"/>
      <c r="T143" s="219"/>
      <c r="U143" s="219"/>
      <c r="V143" s="246"/>
      <c r="W143" s="220"/>
      <c r="X143" s="4"/>
      <c r="Y143" s="4"/>
      <c r="Z143" s="4"/>
      <c r="AA143" s="4"/>
      <c r="AB143" s="4"/>
      <c r="AC143" s="4"/>
      <c r="AR143" s="4"/>
    </row>
    <row r="144" spans="1:46" ht="15" customHeight="1">
      <c r="A144" s="277"/>
      <c r="B144" s="284"/>
      <c r="C144" s="285"/>
      <c r="D144" s="288"/>
      <c r="E144" s="218"/>
      <c r="F144" s="219"/>
      <c r="G144" s="219"/>
      <c r="H144" s="219"/>
      <c r="I144" s="220"/>
      <c r="J144" s="218"/>
      <c r="K144" s="219"/>
      <c r="L144" s="219"/>
      <c r="M144" s="219"/>
      <c r="N144" s="220"/>
      <c r="O144" s="218"/>
      <c r="P144" s="220"/>
      <c r="Q144" s="218"/>
      <c r="R144" s="219"/>
      <c r="S144" s="247"/>
      <c r="T144" s="219"/>
      <c r="U144" s="219"/>
      <c r="V144" s="246"/>
      <c r="W144" s="220"/>
      <c r="X144" s="4"/>
      <c r="Y144" s="4"/>
      <c r="Z144" s="4"/>
      <c r="AA144" s="4"/>
      <c r="AB144" s="4"/>
      <c r="AC144" s="4"/>
      <c r="AR144" s="4"/>
    </row>
    <row r="145" spans="1:44" ht="15" customHeight="1">
      <c r="A145" s="277"/>
      <c r="B145" s="284"/>
      <c r="C145" s="285"/>
      <c r="D145" s="288"/>
      <c r="E145" s="218"/>
      <c r="F145" s="219"/>
      <c r="G145" s="219"/>
      <c r="H145" s="219"/>
      <c r="I145" s="220"/>
      <c r="J145" s="218"/>
      <c r="K145" s="219"/>
      <c r="L145" s="219"/>
      <c r="M145" s="219"/>
      <c r="N145" s="220"/>
      <c r="O145" s="218"/>
      <c r="P145" s="220"/>
      <c r="Q145" s="218"/>
      <c r="R145" s="219"/>
      <c r="S145" s="247"/>
      <c r="T145" s="219"/>
      <c r="U145" s="219"/>
      <c r="V145" s="246"/>
      <c r="W145" s="220"/>
      <c r="X145" s="4"/>
      <c r="Y145" s="4"/>
      <c r="Z145" s="4"/>
      <c r="AA145" s="4"/>
      <c r="AB145" s="4"/>
      <c r="AC145" s="4"/>
      <c r="AR145" s="4"/>
    </row>
    <row r="146" spans="1:44" ht="15" customHeight="1">
      <c r="A146" s="277"/>
      <c r="B146" s="284"/>
      <c r="C146" s="285"/>
      <c r="D146" s="288"/>
      <c r="E146" s="218"/>
      <c r="F146" s="219"/>
      <c r="G146" s="219"/>
      <c r="H146" s="219"/>
      <c r="I146" s="220"/>
      <c r="J146" s="218"/>
      <c r="K146" s="219"/>
      <c r="L146" s="219"/>
      <c r="M146" s="219"/>
      <c r="N146" s="220"/>
      <c r="O146" s="218"/>
      <c r="P146" s="220"/>
      <c r="Q146" s="218"/>
      <c r="R146" s="219"/>
      <c r="S146" s="247"/>
      <c r="T146" s="219"/>
      <c r="U146" s="219"/>
      <c r="V146" s="246"/>
      <c r="W146" s="220"/>
      <c r="X146" s="4"/>
      <c r="Y146" s="4"/>
      <c r="Z146" s="4"/>
      <c r="AA146" s="4"/>
      <c r="AB146" s="4"/>
      <c r="AC146" s="4"/>
      <c r="AR146" s="4"/>
    </row>
    <row r="147" spans="1:44" ht="15" customHeight="1">
      <c r="A147" s="277"/>
      <c r="B147" s="284"/>
      <c r="C147" s="285"/>
      <c r="D147" s="288"/>
      <c r="E147" s="218"/>
      <c r="F147" s="219"/>
      <c r="G147" s="219"/>
      <c r="H147" s="219"/>
      <c r="I147" s="220"/>
      <c r="J147" s="218"/>
      <c r="K147" s="219"/>
      <c r="L147" s="219"/>
      <c r="M147" s="219"/>
      <c r="N147" s="220"/>
      <c r="O147" s="218"/>
      <c r="P147" s="220"/>
      <c r="Q147" s="218"/>
      <c r="R147" s="219"/>
      <c r="S147" s="247"/>
      <c r="T147" s="219"/>
      <c r="U147" s="219"/>
      <c r="V147" s="246"/>
      <c r="W147" s="220"/>
      <c r="X147" s="4"/>
      <c r="Y147" s="4"/>
      <c r="Z147" s="4"/>
      <c r="AA147" s="4"/>
      <c r="AB147" s="4"/>
      <c r="AC147" s="4"/>
      <c r="AR147" s="4"/>
    </row>
    <row r="148" spans="1:44" ht="15" customHeight="1">
      <c r="A148" s="277"/>
      <c r="B148" s="284"/>
      <c r="C148" s="285"/>
      <c r="D148" s="288"/>
      <c r="E148" s="218"/>
      <c r="F148" s="219"/>
      <c r="G148" s="219"/>
      <c r="H148" s="219"/>
      <c r="I148" s="220"/>
      <c r="J148" s="218"/>
      <c r="K148" s="219"/>
      <c r="L148" s="219"/>
      <c r="M148" s="219"/>
      <c r="N148" s="220"/>
      <c r="O148" s="218"/>
      <c r="P148" s="220"/>
      <c r="Q148" s="218"/>
      <c r="R148" s="219"/>
      <c r="S148" s="247"/>
      <c r="T148" s="219"/>
      <c r="U148" s="219"/>
      <c r="V148" s="246"/>
      <c r="W148" s="220"/>
      <c r="X148" s="4"/>
      <c r="Y148" s="4"/>
      <c r="Z148" s="4"/>
      <c r="AA148" s="4"/>
      <c r="AB148" s="4"/>
      <c r="AC148" s="4"/>
      <c r="AR148" s="4"/>
    </row>
    <row r="149" spans="1:44" ht="15" customHeight="1">
      <c r="A149" s="277"/>
      <c r="B149" s="284"/>
      <c r="C149" s="285"/>
      <c r="D149" s="288"/>
      <c r="E149" s="218"/>
      <c r="F149" s="219"/>
      <c r="G149" s="219"/>
      <c r="H149" s="219"/>
      <c r="I149" s="220"/>
      <c r="J149" s="218"/>
      <c r="K149" s="219"/>
      <c r="L149" s="219"/>
      <c r="M149" s="219"/>
      <c r="N149" s="220"/>
      <c r="O149" s="218"/>
      <c r="P149" s="220"/>
      <c r="Q149" s="218"/>
      <c r="R149" s="219"/>
      <c r="S149" s="247"/>
      <c r="T149" s="219"/>
      <c r="U149" s="219"/>
      <c r="V149" s="246"/>
      <c r="W149" s="220"/>
      <c r="X149" s="4"/>
      <c r="Y149" s="4"/>
      <c r="Z149" s="4"/>
      <c r="AA149" s="4"/>
      <c r="AB149" s="4"/>
      <c r="AC149" s="4"/>
      <c r="AR149" s="4"/>
    </row>
    <row r="150" spans="1:44" ht="15" customHeight="1">
      <c r="A150" s="277"/>
      <c r="B150" s="284"/>
      <c r="C150" s="285"/>
      <c r="D150" s="288"/>
      <c r="E150" s="218"/>
      <c r="F150" s="219"/>
      <c r="G150" s="219"/>
      <c r="H150" s="219"/>
      <c r="I150" s="220"/>
      <c r="J150" s="218"/>
      <c r="K150" s="219"/>
      <c r="L150" s="219"/>
      <c r="M150" s="219"/>
      <c r="N150" s="220"/>
      <c r="O150" s="218"/>
      <c r="P150" s="220"/>
      <c r="Q150" s="218"/>
      <c r="R150" s="219"/>
      <c r="S150" s="247"/>
      <c r="T150" s="219"/>
      <c r="U150" s="219"/>
      <c r="V150" s="246"/>
      <c r="W150" s="220"/>
      <c r="X150" s="4"/>
      <c r="Y150" s="4"/>
      <c r="Z150" s="4"/>
      <c r="AA150" s="4"/>
      <c r="AB150" s="4"/>
      <c r="AC150" s="4"/>
      <c r="AR150" s="4"/>
    </row>
    <row r="151" spans="1:44" ht="15" customHeight="1">
      <c r="A151" s="277"/>
      <c r="B151" s="284"/>
      <c r="C151" s="285"/>
      <c r="D151" s="288"/>
      <c r="E151" s="218"/>
      <c r="F151" s="219"/>
      <c r="G151" s="219"/>
      <c r="H151" s="219"/>
      <c r="I151" s="220"/>
      <c r="J151" s="218"/>
      <c r="K151" s="219"/>
      <c r="L151" s="219"/>
      <c r="M151" s="219"/>
      <c r="N151" s="220"/>
      <c r="O151" s="218"/>
      <c r="P151" s="220"/>
      <c r="Q151" s="218"/>
      <c r="R151" s="219"/>
      <c r="S151" s="247"/>
      <c r="T151" s="219"/>
      <c r="U151" s="219"/>
      <c r="V151" s="246"/>
      <c r="W151" s="220"/>
      <c r="X151" s="4"/>
      <c r="Y151" s="4"/>
      <c r="Z151" s="4"/>
      <c r="AA151" s="4"/>
      <c r="AB151" s="4"/>
      <c r="AC151" s="4"/>
      <c r="AR151" s="4"/>
    </row>
    <row r="152" spans="1:44" ht="15" customHeight="1">
      <c r="A152" s="277"/>
      <c r="B152" s="284"/>
      <c r="C152" s="285"/>
      <c r="D152" s="288"/>
      <c r="E152" s="218"/>
      <c r="F152" s="219"/>
      <c r="G152" s="219"/>
      <c r="H152" s="219"/>
      <c r="I152" s="220"/>
      <c r="J152" s="218"/>
      <c r="K152" s="219"/>
      <c r="L152" s="219"/>
      <c r="M152" s="219"/>
      <c r="N152" s="220"/>
      <c r="O152" s="218"/>
      <c r="P152" s="220"/>
      <c r="Q152" s="218"/>
      <c r="R152" s="219"/>
      <c r="S152" s="247"/>
      <c r="T152" s="219"/>
      <c r="U152" s="219"/>
      <c r="V152" s="246"/>
      <c r="W152" s="220"/>
      <c r="X152" s="4"/>
      <c r="Y152" s="4"/>
      <c r="Z152" s="4"/>
      <c r="AA152" s="4"/>
      <c r="AB152" s="4"/>
      <c r="AC152" s="4"/>
      <c r="AR152" s="4"/>
    </row>
    <row r="153" spans="1:44" ht="15" customHeight="1">
      <c r="A153" s="277"/>
      <c r="B153" s="284"/>
      <c r="C153" s="285"/>
      <c r="D153" s="288"/>
      <c r="E153" s="218"/>
      <c r="F153" s="219"/>
      <c r="G153" s="219"/>
      <c r="H153" s="219"/>
      <c r="I153" s="220"/>
      <c r="J153" s="218"/>
      <c r="K153" s="219"/>
      <c r="L153" s="219"/>
      <c r="M153" s="219"/>
      <c r="N153" s="220"/>
      <c r="O153" s="218"/>
      <c r="P153" s="220"/>
      <c r="Q153" s="218"/>
      <c r="R153" s="219"/>
      <c r="S153" s="247"/>
      <c r="T153" s="219"/>
      <c r="U153" s="219"/>
      <c r="V153" s="246"/>
      <c r="W153" s="220"/>
      <c r="X153" s="4"/>
      <c r="Y153" s="4"/>
      <c r="Z153" s="4"/>
      <c r="AA153" s="4"/>
      <c r="AB153" s="4"/>
      <c r="AC153" s="4"/>
      <c r="AR153" s="4"/>
    </row>
    <row r="154" spans="1:44" ht="15" customHeight="1">
      <c r="A154" s="277"/>
      <c r="B154" s="284"/>
      <c r="C154" s="285"/>
      <c r="D154" s="288"/>
      <c r="E154" s="218"/>
      <c r="F154" s="219"/>
      <c r="G154" s="219"/>
      <c r="H154" s="219"/>
      <c r="I154" s="220"/>
      <c r="J154" s="218"/>
      <c r="K154" s="219"/>
      <c r="L154" s="219"/>
      <c r="M154" s="219"/>
      <c r="N154" s="220"/>
      <c r="O154" s="218"/>
      <c r="P154" s="220"/>
      <c r="Q154" s="218"/>
      <c r="R154" s="219"/>
      <c r="S154" s="247"/>
      <c r="T154" s="219"/>
      <c r="U154" s="219"/>
      <c r="V154" s="246"/>
      <c r="W154" s="220"/>
      <c r="X154" s="4"/>
      <c r="Y154" s="4"/>
      <c r="Z154" s="4"/>
      <c r="AA154" s="4"/>
      <c r="AB154" s="4"/>
      <c r="AC154" s="4"/>
      <c r="AR154" s="4"/>
    </row>
    <row r="155" spans="1:44" ht="15" customHeight="1">
      <c r="A155" s="277"/>
      <c r="B155" s="284"/>
      <c r="C155" s="285"/>
      <c r="D155" s="288"/>
      <c r="E155" s="218"/>
      <c r="F155" s="219"/>
      <c r="G155" s="219"/>
      <c r="H155" s="219"/>
      <c r="I155" s="220"/>
      <c r="J155" s="218"/>
      <c r="K155" s="219"/>
      <c r="L155" s="219"/>
      <c r="M155" s="219"/>
      <c r="N155" s="220"/>
      <c r="O155" s="218"/>
      <c r="P155" s="220"/>
      <c r="Q155" s="218"/>
      <c r="R155" s="219"/>
      <c r="S155" s="247"/>
      <c r="T155" s="219"/>
      <c r="U155" s="219"/>
      <c r="V155" s="246"/>
      <c r="W155" s="220"/>
      <c r="X155" s="4"/>
      <c r="Y155" s="4"/>
      <c r="Z155" s="4"/>
      <c r="AA155" s="4"/>
      <c r="AB155" s="4"/>
      <c r="AC155" s="4"/>
      <c r="AR155" s="4"/>
    </row>
    <row r="156" spans="1:44" ht="15" customHeight="1">
      <c r="A156" s="277"/>
      <c r="B156" s="284"/>
      <c r="C156" s="285"/>
      <c r="D156" s="288"/>
      <c r="E156" s="218"/>
      <c r="F156" s="219"/>
      <c r="G156" s="219"/>
      <c r="H156" s="219"/>
      <c r="I156" s="220"/>
      <c r="J156" s="218"/>
      <c r="K156" s="219"/>
      <c r="L156" s="219"/>
      <c r="M156" s="219"/>
      <c r="N156" s="220"/>
      <c r="O156" s="218"/>
      <c r="P156" s="220"/>
      <c r="Q156" s="218"/>
      <c r="R156" s="219"/>
      <c r="S156" s="247"/>
      <c r="T156" s="219"/>
      <c r="U156" s="219"/>
      <c r="V156" s="246"/>
      <c r="W156" s="220"/>
      <c r="X156" s="4"/>
      <c r="Y156" s="4"/>
      <c r="Z156" s="4"/>
      <c r="AA156" s="4"/>
      <c r="AB156" s="4"/>
      <c r="AC156" s="4"/>
      <c r="AR156" s="4"/>
    </row>
    <row r="157" spans="1:44" ht="15" customHeight="1">
      <c r="A157" s="277"/>
      <c r="B157" s="284"/>
      <c r="C157" s="285"/>
      <c r="D157" s="288"/>
      <c r="E157" s="218"/>
      <c r="F157" s="219"/>
      <c r="G157" s="219"/>
      <c r="H157" s="219"/>
      <c r="I157" s="220"/>
      <c r="J157" s="218"/>
      <c r="K157" s="219"/>
      <c r="L157" s="219"/>
      <c r="M157" s="219"/>
      <c r="N157" s="220"/>
      <c r="O157" s="218"/>
      <c r="P157" s="220"/>
      <c r="Q157" s="218"/>
      <c r="R157" s="219"/>
      <c r="S157" s="247"/>
      <c r="T157" s="219"/>
      <c r="U157" s="219"/>
      <c r="V157" s="246"/>
      <c r="W157" s="220"/>
      <c r="X157" s="4"/>
      <c r="Y157" s="4"/>
      <c r="Z157" s="4"/>
      <c r="AA157" s="4"/>
      <c r="AB157" s="4"/>
      <c r="AC157" s="4"/>
      <c r="AR157" s="4"/>
    </row>
    <row r="158" spans="1:44" ht="15" customHeight="1">
      <c r="A158" s="277"/>
      <c r="B158" s="284"/>
      <c r="C158" s="285"/>
      <c r="D158" s="288"/>
      <c r="E158" s="218"/>
      <c r="F158" s="219"/>
      <c r="G158" s="219"/>
      <c r="H158" s="219"/>
      <c r="I158" s="220"/>
      <c r="J158" s="218"/>
      <c r="K158" s="219"/>
      <c r="L158" s="219"/>
      <c r="M158" s="219"/>
      <c r="N158" s="220"/>
      <c r="O158" s="218"/>
      <c r="P158" s="220"/>
      <c r="Q158" s="218"/>
      <c r="R158" s="219"/>
      <c r="S158" s="247"/>
      <c r="T158" s="219"/>
      <c r="U158" s="219"/>
      <c r="V158" s="246"/>
      <c r="W158" s="220"/>
      <c r="X158" s="4"/>
      <c r="Y158" s="4"/>
      <c r="Z158" s="4"/>
      <c r="AA158" s="4"/>
      <c r="AB158" s="4"/>
      <c r="AC158" s="4"/>
      <c r="AR158" s="4"/>
    </row>
    <row r="159" spans="1:44" ht="15" customHeight="1">
      <c r="A159" s="277"/>
      <c r="B159" s="284"/>
      <c r="C159" s="285"/>
      <c r="D159" s="288"/>
      <c r="E159" s="218"/>
      <c r="F159" s="219"/>
      <c r="G159" s="219"/>
      <c r="H159" s="219"/>
      <c r="I159" s="220"/>
      <c r="J159" s="218"/>
      <c r="K159" s="219"/>
      <c r="L159" s="219"/>
      <c r="M159" s="219"/>
      <c r="N159" s="220"/>
      <c r="O159" s="218"/>
      <c r="P159" s="220"/>
      <c r="Q159" s="218"/>
      <c r="R159" s="219"/>
      <c r="S159" s="247"/>
      <c r="T159" s="219"/>
      <c r="U159" s="219"/>
      <c r="V159" s="246"/>
      <c r="W159" s="220"/>
      <c r="X159" s="4"/>
      <c r="Y159" s="4"/>
      <c r="Z159" s="4"/>
      <c r="AA159" s="4"/>
      <c r="AB159" s="4"/>
      <c r="AC159" s="4"/>
      <c r="AR159" s="4"/>
    </row>
    <row r="160" spans="1:44" ht="15" customHeight="1">
      <c r="A160" s="277"/>
      <c r="B160" s="284"/>
      <c r="C160" s="285"/>
      <c r="D160" s="288"/>
      <c r="E160" s="218"/>
      <c r="F160" s="219"/>
      <c r="G160" s="219"/>
      <c r="H160" s="219"/>
      <c r="I160" s="220"/>
      <c r="J160" s="218"/>
      <c r="K160" s="219"/>
      <c r="L160" s="219"/>
      <c r="M160" s="219"/>
      <c r="N160" s="220"/>
      <c r="O160" s="218"/>
      <c r="P160" s="220"/>
      <c r="Q160" s="218"/>
      <c r="R160" s="219"/>
      <c r="S160" s="247"/>
      <c r="T160" s="219"/>
      <c r="U160" s="219"/>
      <c r="V160" s="246"/>
      <c r="W160" s="220"/>
      <c r="X160" s="4"/>
      <c r="Y160" s="4"/>
      <c r="Z160" s="4"/>
      <c r="AA160" s="4"/>
      <c r="AB160" s="4"/>
      <c r="AC160" s="4"/>
      <c r="AR160" s="4"/>
    </row>
    <row r="161" spans="1:44" ht="15" customHeight="1">
      <c r="A161" s="277"/>
      <c r="B161" s="284"/>
      <c r="C161" s="285"/>
      <c r="D161" s="288"/>
      <c r="E161" s="218"/>
      <c r="F161" s="219"/>
      <c r="G161" s="219"/>
      <c r="H161" s="219"/>
      <c r="I161" s="220"/>
      <c r="J161" s="218"/>
      <c r="K161" s="219"/>
      <c r="L161" s="219"/>
      <c r="M161" s="219"/>
      <c r="N161" s="220"/>
      <c r="O161" s="218"/>
      <c r="P161" s="220"/>
      <c r="Q161" s="218"/>
      <c r="R161" s="219"/>
      <c r="S161" s="247"/>
      <c r="T161" s="219"/>
      <c r="U161" s="219"/>
      <c r="V161" s="246"/>
      <c r="W161" s="220"/>
      <c r="X161" s="4"/>
      <c r="Y161" s="4"/>
      <c r="Z161" s="4"/>
      <c r="AA161" s="4"/>
      <c r="AB161" s="4"/>
      <c r="AC161" s="4"/>
      <c r="AR161" s="4"/>
    </row>
    <row r="162" spans="1:44" ht="15" customHeight="1">
      <c r="A162" s="277"/>
      <c r="B162" s="284"/>
      <c r="C162" s="285"/>
      <c r="D162" s="288"/>
      <c r="E162" s="218"/>
      <c r="F162" s="219"/>
      <c r="G162" s="219"/>
      <c r="H162" s="219"/>
      <c r="I162" s="220"/>
      <c r="J162" s="218"/>
      <c r="K162" s="219"/>
      <c r="L162" s="219"/>
      <c r="M162" s="219"/>
      <c r="N162" s="220"/>
      <c r="O162" s="218"/>
      <c r="P162" s="220"/>
      <c r="Q162" s="218"/>
      <c r="R162" s="219"/>
      <c r="S162" s="247"/>
      <c r="T162" s="219"/>
      <c r="U162" s="219"/>
      <c r="V162" s="246"/>
      <c r="W162" s="220"/>
      <c r="X162" s="4"/>
      <c r="Y162" s="4"/>
      <c r="Z162" s="4"/>
      <c r="AA162" s="4"/>
      <c r="AB162" s="4"/>
      <c r="AC162" s="4"/>
      <c r="AR162" s="4"/>
    </row>
    <row r="163" spans="1:44" ht="15" customHeight="1">
      <c r="A163" s="277"/>
      <c r="B163" s="284"/>
      <c r="C163" s="285"/>
      <c r="D163" s="288"/>
      <c r="E163" s="218"/>
      <c r="F163" s="219"/>
      <c r="G163" s="219"/>
      <c r="H163" s="219"/>
      <c r="I163" s="220"/>
      <c r="J163" s="218"/>
      <c r="K163" s="219"/>
      <c r="L163" s="219"/>
      <c r="M163" s="219"/>
      <c r="N163" s="220"/>
      <c r="O163" s="218"/>
      <c r="P163" s="220"/>
      <c r="Q163" s="218"/>
      <c r="R163" s="219"/>
      <c r="S163" s="247"/>
      <c r="T163" s="219"/>
      <c r="U163" s="219"/>
      <c r="V163" s="246"/>
      <c r="W163" s="220"/>
      <c r="X163" s="4"/>
      <c r="Y163" s="4"/>
      <c r="Z163" s="4"/>
      <c r="AA163" s="4"/>
      <c r="AB163" s="4"/>
      <c r="AC163" s="4"/>
      <c r="AR163" s="4"/>
    </row>
    <row r="164" spans="1:44" ht="15" customHeight="1">
      <c r="A164" s="277"/>
      <c r="B164" s="284"/>
      <c r="C164" s="285"/>
      <c r="D164" s="288"/>
      <c r="E164" s="218"/>
      <c r="F164" s="219"/>
      <c r="G164" s="219"/>
      <c r="H164" s="219"/>
      <c r="I164" s="220"/>
      <c r="J164" s="218"/>
      <c r="K164" s="219"/>
      <c r="L164" s="219"/>
      <c r="M164" s="219"/>
      <c r="N164" s="220"/>
      <c r="O164" s="218"/>
      <c r="P164" s="220"/>
      <c r="Q164" s="218"/>
      <c r="R164" s="219"/>
      <c r="S164" s="247"/>
      <c r="T164" s="219"/>
      <c r="U164" s="219"/>
      <c r="V164" s="246"/>
      <c r="W164" s="220"/>
      <c r="X164" s="4"/>
      <c r="Y164" s="4"/>
      <c r="Z164" s="4"/>
      <c r="AA164" s="4"/>
      <c r="AB164" s="4"/>
      <c r="AC164" s="4"/>
      <c r="AR164" s="4"/>
    </row>
    <row r="165" spans="1:44" ht="15" customHeight="1">
      <c r="A165" s="277"/>
      <c r="B165" s="284"/>
      <c r="C165" s="285"/>
      <c r="D165" s="288"/>
      <c r="E165" s="218"/>
      <c r="F165" s="219"/>
      <c r="G165" s="219"/>
      <c r="H165" s="219"/>
      <c r="I165" s="220"/>
      <c r="J165" s="218"/>
      <c r="K165" s="219"/>
      <c r="L165" s="219"/>
      <c r="M165" s="219"/>
      <c r="N165" s="220"/>
      <c r="O165" s="218"/>
      <c r="P165" s="220"/>
      <c r="Q165" s="218"/>
      <c r="R165" s="219"/>
      <c r="S165" s="247"/>
      <c r="T165" s="219"/>
      <c r="U165" s="219"/>
      <c r="V165" s="246"/>
      <c r="W165" s="220"/>
      <c r="X165" s="4"/>
      <c r="Y165" s="4"/>
      <c r="Z165" s="4"/>
      <c r="AA165" s="4"/>
      <c r="AB165" s="4"/>
      <c r="AC165" s="4"/>
      <c r="AR165" s="4"/>
    </row>
    <row r="166" spans="1:44" ht="15" customHeight="1">
      <c r="A166" s="277"/>
      <c r="B166" s="284"/>
      <c r="C166" s="285"/>
      <c r="D166" s="288"/>
      <c r="E166" s="218"/>
      <c r="F166" s="219"/>
      <c r="G166" s="219"/>
      <c r="H166" s="219"/>
      <c r="I166" s="220"/>
      <c r="J166" s="218"/>
      <c r="K166" s="219"/>
      <c r="L166" s="219"/>
      <c r="M166" s="219"/>
      <c r="N166" s="220"/>
      <c r="O166" s="218"/>
      <c r="P166" s="220"/>
      <c r="Q166" s="218"/>
      <c r="R166" s="219"/>
      <c r="S166" s="247"/>
      <c r="T166" s="219"/>
      <c r="U166" s="219"/>
      <c r="V166" s="246"/>
      <c r="W166" s="220"/>
      <c r="X166" s="4"/>
      <c r="Y166" s="4"/>
      <c r="Z166" s="4"/>
      <c r="AA166" s="4"/>
      <c r="AB166" s="4"/>
      <c r="AC166" s="4"/>
      <c r="AR166" s="4"/>
    </row>
    <row r="167" spans="1:44" ht="15" customHeight="1">
      <c r="A167" s="277"/>
      <c r="B167" s="284"/>
      <c r="C167" s="285"/>
      <c r="D167" s="288"/>
      <c r="E167" s="218"/>
      <c r="F167" s="219"/>
      <c r="G167" s="219"/>
      <c r="H167" s="219"/>
      <c r="I167" s="220"/>
      <c r="J167" s="218"/>
      <c r="K167" s="219"/>
      <c r="L167" s="219"/>
      <c r="M167" s="219"/>
      <c r="N167" s="220"/>
      <c r="O167" s="218"/>
      <c r="P167" s="220"/>
      <c r="Q167" s="218"/>
      <c r="R167" s="219"/>
      <c r="S167" s="247"/>
      <c r="T167" s="219"/>
      <c r="U167" s="219"/>
      <c r="V167" s="246"/>
      <c r="W167" s="220"/>
      <c r="X167" s="4"/>
      <c r="Y167" s="4"/>
      <c r="Z167" s="4"/>
      <c r="AA167" s="4"/>
      <c r="AB167" s="4"/>
      <c r="AC167" s="4"/>
      <c r="AR167" s="4"/>
    </row>
    <row r="168" spans="1:44" ht="15" customHeight="1">
      <c r="A168" s="277"/>
      <c r="B168" s="284"/>
      <c r="C168" s="285"/>
      <c r="D168" s="288"/>
      <c r="E168" s="218"/>
      <c r="F168" s="219"/>
      <c r="G168" s="219"/>
      <c r="H168" s="219"/>
      <c r="I168" s="220"/>
      <c r="J168" s="218"/>
      <c r="K168" s="219"/>
      <c r="L168" s="219"/>
      <c r="M168" s="219"/>
      <c r="N168" s="220"/>
      <c r="O168" s="218"/>
      <c r="P168" s="220"/>
      <c r="Q168" s="218"/>
      <c r="R168" s="219"/>
      <c r="S168" s="247"/>
      <c r="T168" s="219"/>
      <c r="U168" s="219"/>
      <c r="V168" s="246"/>
      <c r="W168" s="220"/>
      <c r="X168" s="4"/>
      <c r="Y168" s="4"/>
      <c r="Z168" s="4"/>
      <c r="AA168" s="4"/>
      <c r="AB168" s="4"/>
      <c r="AC168" s="4"/>
      <c r="AR168" s="4"/>
    </row>
    <row r="169" spans="1:44" ht="15" customHeight="1">
      <c r="A169" s="277"/>
      <c r="B169" s="284"/>
      <c r="C169" s="285"/>
      <c r="D169" s="288"/>
      <c r="E169" s="218"/>
      <c r="F169" s="219"/>
      <c r="G169" s="219"/>
      <c r="H169" s="219"/>
      <c r="I169" s="220"/>
      <c r="J169" s="218"/>
      <c r="K169" s="219"/>
      <c r="L169" s="219"/>
      <c r="M169" s="219"/>
      <c r="N169" s="220"/>
      <c r="O169" s="218"/>
      <c r="P169" s="220"/>
      <c r="Q169" s="218"/>
      <c r="R169" s="219"/>
      <c r="S169" s="247"/>
      <c r="T169" s="219"/>
      <c r="U169" s="219"/>
      <c r="V169" s="246"/>
      <c r="W169" s="220"/>
      <c r="X169" s="4"/>
      <c r="Y169" s="4"/>
      <c r="Z169" s="4"/>
      <c r="AA169" s="4"/>
      <c r="AB169" s="4"/>
      <c r="AC169" s="4"/>
      <c r="AR169" s="4"/>
    </row>
    <row r="170" spans="1:44" ht="15" customHeight="1">
      <c r="A170" s="277"/>
      <c r="B170" s="284"/>
      <c r="C170" s="285"/>
      <c r="D170" s="288"/>
      <c r="E170" s="218"/>
      <c r="F170" s="219"/>
      <c r="G170" s="219"/>
      <c r="H170" s="219"/>
      <c r="I170" s="220"/>
      <c r="J170" s="218"/>
      <c r="K170" s="219"/>
      <c r="L170" s="219"/>
      <c r="M170" s="219"/>
      <c r="N170" s="220"/>
      <c r="O170" s="218"/>
      <c r="P170" s="220"/>
      <c r="Q170" s="218"/>
      <c r="R170" s="219"/>
      <c r="S170" s="247"/>
      <c r="T170" s="219"/>
      <c r="U170" s="219"/>
      <c r="V170" s="246"/>
      <c r="W170" s="220"/>
      <c r="X170" s="4"/>
      <c r="Y170" s="4"/>
      <c r="Z170" s="4"/>
      <c r="AA170" s="4"/>
      <c r="AB170" s="4"/>
      <c r="AC170" s="4"/>
      <c r="AR170" s="4"/>
    </row>
    <row r="171" spans="1:44" ht="15" customHeight="1">
      <c r="A171" s="277"/>
      <c r="B171" s="284"/>
      <c r="C171" s="285"/>
      <c r="D171" s="288"/>
      <c r="E171" s="218"/>
      <c r="F171" s="219"/>
      <c r="G171" s="219"/>
      <c r="H171" s="219"/>
      <c r="I171" s="220"/>
      <c r="J171" s="218"/>
      <c r="K171" s="219"/>
      <c r="L171" s="219"/>
      <c r="M171" s="219"/>
      <c r="N171" s="220"/>
      <c r="O171" s="218"/>
      <c r="P171" s="220"/>
      <c r="Q171" s="218"/>
      <c r="R171" s="219"/>
      <c r="S171" s="247"/>
      <c r="T171" s="219"/>
      <c r="U171" s="219"/>
      <c r="V171" s="246"/>
      <c r="W171" s="220"/>
      <c r="X171" s="4"/>
      <c r="Y171" s="4"/>
      <c r="Z171" s="4"/>
      <c r="AA171" s="4"/>
      <c r="AB171" s="4"/>
      <c r="AC171" s="4"/>
      <c r="AR171" s="4"/>
    </row>
    <row r="172" spans="1:44" ht="15" customHeight="1">
      <c r="A172" s="277"/>
      <c r="B172" s="284"/>
      <c r="C172" s="285"/>
      <c r="D172" s="288"/>
      <c r="E172" s="218"/>
      <c r="F172" s="219"/>
      <c r="G172" s="219"/>
      <c r="H172" s="219"/>
      <c r="I172" s="220"/>
      <c r="J172" s="218"/>
      <c r="K172" s="219"/>
      <c r="L172" s="219"/>
      <c r="M172" s="219"/>
      <c r="N172" s="220"/>
      <c r="O172" s="218"/>
      <c r="P172" s="220"/>
      <c r="Q172" s="218"/>
      <c r="R172" s="219"/>
      <c r="S172" s="247"/>
      <c r="T172" s="219"/>
      <c r="U172" s="219"/>
      <c r="V172" s="246"/>
      <c r="W172" s="220"/>
      <c r="X172" s="4"/>
      <c r="Y172" s="4"/>
      <c r="Z172" s="4"/>
      <c r="AA172" s="4"/>
      <c r="AB172" s="4"/>
      <c r="AC172" s="4"/>
      <c r="AR172" s="4"/>
    </row>
    <row r="173" spans="1:44" ht="15" customHeight="1">
      <c r="A173" s="277"/>
      <c r="B173" s="284"/>
      <c r="C173" s="285"/>
      <c r="D173" s="288"/>
      <c r="E173" s="218"/>
      <c r="F173" s="219"/>
      <c r="G173" s="219"/>
      <c r="H173" s="219"/>
      <c r="I173" s="220"/>
      <c r="J173" s="218"/>
      <c r="K173" s="219"/>
      <c r="L173" s="219"/>
      <c r="M173" s="219"/>
      <c r="N173" s="220"/>
      <c r="O173" s="218"/>
      <c r="P173" s="220"/>
      <c r="Q173" s="218"/>
      <c r="R173" s="219"/>
      <c r="S173" s="247"/>
      <c r="T173" s="219"/>
      <c r="U173" s="219"/>
      <c r="V173" s="246"/>
      <c r="W173" s="220"/>
      <c r="X173" s="4"/>
      <c r="Y173" s="4"/>
      <c r="Z173" s="4"/>
      <c r="AA173" s="4"/>
      <c r="AB173" s="4"/>
      <c r="AC173" s="4"/>
      <c r="AR173" s="4"/>
    </row>
    <row r="174" spans="1:44" ht="15" customHeight="1">
      <c r="A174" s="277"/>
      <c r="B174" s="284"/>
      <c r="C174" s="285"/>
      <c r="D174" s="288"/>
      <c r="E174" s="218"/>
      <c r="F174" s="219"/>
      <c r="G174" s="219"/>
      <c r="H174" s="219"/>
      <c r="I174" s="220"/>
      <c r="J174" s="218"/>
      <c r="K174" s="219"/>
      <c r="L174" s="219"/>
      <c r="M174" s="219"/>
      <c r="N174" s="220"/>
      <c r="O174" s="218"/>
      <c r="P174" s="220"/>
      <c r="Q174" s="218"/>
      <c r="R174" s="219"/>
      <c r="S174" s="247"/>
      <c r="T174" s="219"/>
      <c r="U174" s="219"/>
      <c r="V174" s="246"/>
      <c r="W174" s="220"/>
      <c r="X174" s="4"/>
      <c r="Y174" s="4"/>
      <c r="Z174" s="4"/>
      <c r="AA174" s="4"/>
      <c r="AB174" s="4"/>
      <c r="AC174" s="4"/>
      <c r="AR174" s="4"/>
    </row>
    <row r="175" spans="1:44" ht="15" customHeight="1">
      <c r="A175" s="277"/>
      <c r="B175" s="284"/>
      <c r="C175" s="285"/>
      <c r="D175" s="288"/>
      <c r="E175" s="218"/>
      <c r="F175" s="219"/>
      <c r="G175" s="219"/>
      <c r="H175" s="219"/>
      <c r="I175" s="220"/>
      <c r="J175" s="218"/>
      <c r="K175" s="219"/>
      <c r="L175" s="219"/>
      <c r="M175" s="219"/>
      <c r="N175" s="220"/>
      <c r="O175" s="218"/>
      <c r="P175" s="220"/>
      <c r="Q175" s="218"/>
      <c r="R175" s="219"/>
      <c r="S175" s="247"/>
      <c r="T175" s="219"/>
      <c r="U175" s="219"/>
      <c r="V175" s="246"/>
      <c r="W175" s="220"/>
      <c r="X175" s="4"/>
      <c r="Y175" s="4"/>
      <c r="Z175" s="4"/>
      <c r="AA175" s="4"/>
      <c r="AB175" s="4"/>
      <c r="AC175" s="4"/>
      <c r="AR175" s="4"/>
    </row>
    <row r="176" spans="1:44" ht="15" customHeight="1">
      <c r="A176" s="277"/>
      <c r="B176" s="284"/>
      <c r="C176" s="285"/>
      <c r="D176" s="288"/>
      <c r="E176" s="218"/>
      <c r="F176" s="219"/>
      <c r="G176" s="219"/>
      <c r="H176" s="219"/>
      <c r="I176" s="220"/>
      <c r="J176" s="218"/>
      <c r="K176" s="219"/>
      <c r="L176" s="219"/>
      <c r="M176" s="219"/>
      <c r="N176" s="220"/>
      <c r="O176" s="218"/>
      <c r="P176" s="220"/>
      <c r="Q176" s="218"/>
      <c r="R176" s="219"/>
      <c r="S176" s="247"/>
      <c r="T176" s="219"/>
      <c r="U176" s="219"/>
      <c r="V176" s="246"/>
      <c r="W176" s="220"/>
      <c r="X176" s="4"/>
      <c r="Y176" s="4"/>
      <c r="Z176" s="4"/>
      <c r="AA176" s="4"/>
      <c r="AB176" s="4"/>
      <c r="AC176" s="4"/>
      <c r="AR176" s="4"/>
    </row>
    <row r="177" spans="1:44" ht="15" customHeight="1">
      <c r="A177" s="277"/>
      <c r="B177" s="284"/>
      <c r="C177" s="285"/>
      <c r="D177" s="288"/>
      <c r="E177" s="218"/>
      <c r="F177" s="219"/>
      <c r="G177" s="219"/>
      <c r="H177" s="219"/>
      <c r="I177" s="220"/>
      <c r="J177" s="218"/>
      <c r="K177" s="219"/>
      <c r="L177" s="219"/>
      <c r="M177" s="219"/>
      <c r="N177" s="220"/>
      <c r="O177" s="218"/>
      <c r="P177" s="220"/>
      <c r="Q177" s="218"/>
      <c r="R177" s="219"/>
      <c r="S177" s="247"/>
      <c r="T177" s="219"/>
      <c r="U177" s="219"/>
      <c r="V177" s="246"/>
      <c r="W177" s="220"/>
      <c r="X177" s="4"/>
      <c r="Y177" s="4"/>
      <c r="Z177" s="4"/>
      <c r="AA177" s="4"/>
      <c r="AB177" s="4"/>
      <c r="AC177" s="4"/>
      <c r="AR177" s="4"/>
    </row>
    <row r="178" spans="1:44" ht="15" customHeight="1">
      <c r="A178" s="277"/>
      <c r="B178" s="289"/>
      <c r="C178" s="290"/>
      <c r="D178" s="288"/>
      <c r="E178" s="218"/>
      <c r="F178" s="219"/>
      <c r="G178" s="219"/>
      <c r="H178" s="219"/>
      <c r="I178" s="220"/>
      <c r="J178" s="218"/>
      <c r="K178" s="219"/>
      <c r="L178" s="219"/>
      <c r="M178" s="219"/>
      <c r="N178" s="220"/>
      <c r="O178" s="218"/>
      <c r="P178" s="220"/>
      <c r="Q178" s="218"/>
      <c r="R178" s="219"/>
      <c r="S178" s="247"/>
      <c r="T178" s="219"/>
      <c r="U178" s="219"/>
      <c r="V178" s="246"/>
      <c r="W178" s="220"/>
      <c r="X178" s="4"/>
      <c r="Y178" s="4"/>
      <c r="Z178" s="4"/>
      <c r="AA178" s="4"/>
      <c r="AB178" s="4"/>
      <c r="AC178" s="4"/>
      <c r="AK178" s="81"/>
      <c r="AR178" s="4"/>
    </row>
    <row r="179" spans="1:44" ht="15" customHeight="1">
      <c r="A179" s="277"/>
      <c r="B179" s="289"/>
      <c r="C179" s="290"/>
      <c r="D179" s="288"/>
      <c r="E179" s="218"/>
      <c r="F179" s="219"/>
      <c r="G179" s="291"/>
      <c r="H179" s="219"/>
      <c r="I179" s="220"/>
      <c r="J179" s="218"/>
      <c r="K179" s="219"/>
      <c r="L179" s="219"/>
      <c r="M179" s="219"/>
      <c r="N179" s="220"/>
      <c r="O179" s="218"/>
      <c r="P179" s="220"/>
      <c r="Q179" s="218"/>
      <c r="R179" s="219"/>
      <c r="S179" s="247"/>
      <c r="T179" s="219"/>
      <c r="U179" s="219"/>
      <c r="V179" s="246"/>
      <c r="W179" s="220"/>
      <c r="X179" s="4"/>
      <c r="Y179" s="4"/>
      <c r="Z179" s="4"/>
      <c r="AA179" s="4"/>
      <c r="AB179" s="4"/>
      <c r="AC179" s="4"/>
      <c r="AR179" s="4"/>
    </row>
    <row r="180" spans="1:44" ht="15" customHeight="1">
      <c r="A180" s="277"/>
      <c r="B180" s="289"/>
      <c r="C180" s="290"/>
      <c r="D180" s="288"/>
      <c r="E180" s="218"/>
      <c r="F180" s="219"/>
      <c r="G180" s="219"/>
      <c r="H180" s="219"/>
      <c r="I180" s="220"/>
      <c r="J180" s="218"/>
      <c r="K180" s="219"/>
      <c r="L180" s="219"/>
      <c r="M180" s="219"/>
      <c r="N180" s="220"/>
      <c r="O180" s="218"/>
      <c r="P180" s="220"/>
      <c r="Q180" s="218"/>
      <c r="R180" s="219"/>
      <c r="S180" s="247"/>
      <c r="T180" s="219"/>
      <c r="U180" s="219"/>
      <c r="V180" s="246"/>
      <c r="W180" s="220"/>
      <c r="X180" s="4"/>
      <c r="Y180" s="4"/>
      <c r="Z180" s="4"/>
      <c r="AA180" s="4"/>
      <c r="AB180" s="4"/>
      <c r="AC180" s="4"/>
      <c r="AR180" s="4"/>
    </row>
    <row r="181" spans="1:44" ht="15" customHeight="1">
      <c r="A181" s="277"/>
      <c r="B181" s="289"/>
      <c r="C181" s="290"/>
      <c r="D181" s="288"/>
      <c r="E181" s="218"/>
      <c r="F181" s="219"/>
      <c r="G181" s="219"/>
      <c r="H181" s="219"/>
      <c r="I181" s="220"/>
      <c r="J181" s="218"/>
      <c r="K181" s="219"/>
      <c r="L181" s="219"/>
      <c r="M181" s="219"/>
      <c r="N181" s="220"/>
      <c r="O181" s="218"/>
      <c r="P181" s="220"/>
      <c r="Q181" s="218"/>
      <c r="R181" s="219"/>
      <c r="S181" s="247"/>
      <c r="T181" s="219"/>
      <c r="U181" s="219"/>
      <c r="V181" s="246"/>
      <c r="W181" s="220"/>
      <c r="X181" s="4"/>
      <c r="Y181" s="4"/>
      <c r="Z181" s="4"/>
      <c r="AA181" s="4"/>
      <c r="AB181" s="4"/>
      <c r="AC181" s="4"/>
      <c r="AR181" s="4"/>
    </row>
    <row r="182" spans="1:44" ht="15" customHeight="1">
      <c r="A182" s="277"/>
      <c r="B182" s="289"/>
      <c r="C182" s="290"/>
      <c r="D182" s="288"/>
      <c r="E182" s="218"/>
      <c r="F182" s="219"/>
      <c r="G182" s="219"/>
      <c r="H182" s="219"/>
      <c r="I182" s="220"/>
      <c r="J182" s="218"/>
      <c r="K182" s="219"/>
      <c r="L182" s="219"/>
      <c r="M182" s="219"/>
      <c r="N182" s="220"/>
      <c r="O182" s="218"/>
      <c r="P182" s="220"/>
      <c r="Q182" s="218"/>
      <c r="R182" s="219"/>
      <c r="S182" s="247"/>
      <c r="T182" s="219"/>
      <c r="U182" s="219"/>
      <c r="V182" s="246"/>
      <c r="W182" s="220"/>
      <c r="X182" s="4"/>
      <c r="Y182" s="4"/>
      <c r="Z182" s="4"/>
      <c r="AA182" s="4"/>
      <c r="AB182" s="4"/>
      <c r="AC182" s="4"/>
      <c r="AR182" s="4"/>
    </row>
    <row r="183" spans="1:44" ht="15" customHeight="1">
      <c r="A183" s="277"/>
      <c r="B183" s="289"/>
      <c r="C183" s="290"/>
      <c r="D183" s="288"/>
      <c r="E183" s="218"/>
      <c r="F183" s="219"/>
      <c r="G183" s="219"/>
      <c r="H183" s="219"/>
      <c r="I183" s="220"/>
      <c r="J183" s="218"/>
      <c r="K183" s="219"/>
      <c r="L183" s="219"/>
      <c r="M183" s="219"/>
      <c r="N183" s="220"/>
      <c r="O183" s="218"/>
      <c r="P183" s="220"/>
      <c r="Q183" s="218"/>
      <c r="R183" s="219"/>
      <c r="S183" s="247"/>
      <c r="T183" s="219"/>
      <c r="U183" s="219"/>
      <c r="V183" s="246"/>
      <c r="W183" s="220"/>
      <c r="X183" s="4"/>
      <c r="Y183" s="4"/>
      <c r="Z183" s="4"/>
      <c r="AA183" s="4"/>
      <c r="AB183" s="4"/>
      <c r="AC183" s="4"/>
      <c r="AR183" s="4"/>
    </row>
    <row r="184" spans="1:44" ht="15" customHeight="1">
      <c r="A184" s="277"/>
      <c r="B184" s="289"/>
      <c r="C184" s="290"/>
      <c r="D184" s="288"/>
      <c r="E184" s="218"/>
      <c r="F184" s="219"/>
      <c r="G184" s="219"/>
      <c r="H184" s="219"/>
      <c r="I184" s="220"/>
      <c r="J184" s="218"/>
      <c r="K184" s="219"/>
      <c r="L184" s="219"/>
      <c r="M184" s="219"/>
      <c r="N184" s="220"/>
      <c r="O184" s="218"/>
      <c r="P184" s="220"/>
      <c r="Q184" s="218"/>
      <c r="R184" s="219"/>
      <c r="S184" s="247"/>
      <c r="T184" s="219"/>
      <c r="U184" s="219"/>
      <c r="V184" s="246"/>
      <c r="W184" s="220"/>
      <c r="X184" s="4"/>
      <c r="Y184" s="4"/>
      <c r="Z184" s="4"/>
      <c r="AA184" s="4"/>
      <c r="AB184" s="4"/>
      <c r="AC184" s="4"/>
      <c r="AR184" s="4"/>
    </row>
    <row r="185" spans="1:44" ht="15" customHeight="1">
      <c r="A185" s="292"/>
      <c r="B185" s="289"/>
      <c r="C185" s="290"/>
      <c r="D185" s="288"/>
      <c r="E185" s="218"/>
      <c r="F185" s="219"/>
      <c r="G185" s="219"/>
      <c r="H185" s="219"/>
      <c r="I185" s="220"/>
      <c r="J185" s="218"/>
      <c r="K185" s="219"/>
      <c r="L185" s="219"/>
      <c r="M185" s="219"/>
      <c r="N185" s="220"/>
      <c r="O185" s="218"/>
      <c r="P185" s="220"/>
      <c r="Q185" s="218"/>
      <c r="R185" s="219"/>
      <c r="S185" s="247"/>
      <c r="T185" s="219"/>
      <c r="U185" s="219"/>
      <c r="V185" s="246"/>
      <c r="W185" s="220"/>
      <c r="X185" s="4"/>
      <c r="Y185" s="4"/>
      <c r="Z185" s="4"/>
      <c r="AA185" s="4"/>
      <c r="AB185" s="4"/>
      <c r="AC185" s="4"/>
      <c r="AR185" s="4"/>
    </row>
    <row r="186" spans="1:44" ht="15" customHeight="1">
      <c r="A186" s="292"/>
      <c r="B186" s="289"/>
      <c r="C186" s="290"/>
      <c r="D186" s="288"/>
      <c r="E186" s="218"/>
      <c r="F186" s="219"/>
      <c r="G186" s="219"/>
      <c r="H186" s="219"/>
      <c r="I186" s="220"/>
      <c r="J186" s="218"/>
      <c r="K186" s="219"/>
      <c r="L186" s="219"/>
      <c r="M186" s="219"/>
      <c r="N186" s="220"/>
      <c r="O186" s="218"/>
      <c r="P186" s="220"/>
      <c r="Q186" s="218"/>
      <c r="R186" s="219"/>
      <c r="S186" s="247"/>
      <c r="T186" s="219"/>
      <c r="U186" s="219"/>
      <c r="V186" s="246"/>
      <c r="W186" s="220"/>
      <c r="X186" s="4"/>
      <c r="Y186" s="4"/>
      <c r="Z186" s="4"/>
      <c r="AA186" s="4"/>
      <c r="AB186" s="4"/>
      <c r="AC186" s="4"/>
      <c r="AR186" s="4"/>
    </row>
    <row r="187" spans="1:44" ht="15" customHeight="1">
      <c r="A187" s="292"/>
      <c r="B187" s="289"/>
      <c r="C187" s="290"/>
      <c r="D187" s="288"/>
      <c r="E187" s="218"/>
      <c r="F187" s="219"/>
      <c r="G187" s="219"/>
      <c r="H187" s="219"/>
      <c r="I187" s="220"/>
      <c r="J187" s="218"/>
      <c r="K187" s="219"/>
      <c r="L187" s="219"/>
      <c r="M187" s="219"/>
      <c r="N187" s="220"/>
      <c r="O187" s="218"/>
      <c r="P187" s="220"/>
      <c r="Q187" s="218"/>
      <c r="R187" s="219"/>
      <c r="S187" s="247"/>
      <c r="T187" s="219"/>
      <c r="U187" s="219"/>
      <c r="V187" s="246"/>
      <c r="W187" s="220"/>
      <c r="X187" s="4"/>
      <c r="Y187" s="4"/>
      <c r="Z187" s="4"/>
      <c r="AA187" s="4"/>
      <c r="AB187" s="4"/>
      <c r="AC187" s="4"/>
      <c r="AR187" s="4"/>
    </row>
    <row r="188" spans="1:44" ht="15" customHeight="1">
      <c r="A188" s="292"/>
      <c r="B188" s="289"/>
      <c r="C188" s="290"/>
      <c r="D188" s="288"/>
      <c r="E188" s="218"/>
      <c r="F188" s="219"/>
      <c r="G188" s="219"/>
      <c r="H188" s="219"/>
      <c r="I188" s="220"/>
      <c r="J188" s="218"/>
      <c r="K188" s="219"/>
      <c r="L188" s="219"/>
      <c r="M188" s="219"/>
      <c r="N188" s="220"/>
      <c r="O188" s="218"/>
      <c r="P188" s="220"/>
      <c r="Q188" s="218"/>
      <c r="R188" s="219"/>
      <c r="S188" s="247"/>
      <c r="T188" s="219"/>
      <c r="U188" s="219"/>
      <c r="V188" s="246"/>
      <c r="W188" s="220"/>
      <c r="X188" s="4"/>
      <c r="Y188" s="4"/>
      <c r="Z188" s="4"/>
      <c r="AA188" s="4"/>
      <c r="AB188" s="4"/>
      <c r="AC188" s="4"/>
      <c r="AR188" s="4"/>
    </row>
    <row r="189" spans="1:44" ht="15" customHeight="1">
      <c r="A189" s="292"/>
      <c r="B189" s="289"/>
      <c r="C189" s="290"/>
      <c r="D189" s="288"/>
      <c r="E189" s="218"/>
      <c r="F189" s="219"/>
      <c r="G189" s="219"/>
      <c r="H189" s="219"/>
      <c r="I189" s="220"/>
      <c r="J189" s="218"/>
      <c r="K189" s="219"/>
      <c r="L189" s="219"/>
      <c r="M189" s="219"/>
      <c r="N189" s="220"/>
      <c r="O189" s="218"/>
      <c r="P189" s="220"/>
      <c r="Q189" s="218"/>
      <c r="R189" s="219"/>
      <c r="S189" s="247"/>
      <c r="T189" s="219"/>
      <c r="U189" s="219"/>
      <c r="V189" s="246"/>
      <c r="W189" s="220"/>
      <c r="X189" s="4"/>
      <c r="Y189" s="4"/>
      <c r="Z189" s="4"/>
      <c r="AA189" s="4"/>
      <c r="AB189" s="4"/>
      <c r="AC189" s="4"/>
      <c r="AR189" s="4"/>
    </row>
    <row r="190" spans="1:44" ht="15" customHeight="1">
      <c r="A190" s="292"/>
      <c r="B190" s="289"/>
      <c r="C190" s="290"/>
      <c r="D190" s="288"/>
      <c r="E190" s="218"/>
      <c r="F190" s="219"/>
      <c r="G190" s="219"/>
      <c r="H190" s="219"/>
      <c r="I190" s="220"/>
      <c r="J190" s="218"/>
      <c r="K190" s="219"/>
      <c r="L190" s="219"/>
      <c r="M190" s="219"/>
      <c r="N190" s="220"/>
      <c r="O190" s="218"/>
      <c r="P190" s="220"/>
      <c r="Q190" s="218"/>
      <c r="R190" s="219"/>
      <c r="S190" s="247"/>
      <c r="T190" s="219"/>
      <c r="U190" s="219"/>
      <c r="V190" s="246"/>
      <c r="W190" s="220"/>
      <c r="X190" s="4"/>
      <c r="Y190" s="4"/>
      <c r="Z190" s="4"/>
      <c r="AA190" s="4"/>
      <c r="AB190" s="4"/>
      <c r="AC190" s="4"/>
      <c r="AR190" s="4"/>
    </row>
    <row r="191" spans="1:44" ht="14.25" customHeight="1" thickBot="1">
      <c r="A191" s="292"/>
      <c r="B191" s="293"/>
      <c r="C191" s="294"/>
      <c r="D191" s="295"/>
      <c r="E191" s="157"/>
      <c r="F191" s="221"/>
      <c r="G191" s="221"/>
      <c r="H191" s="221"/>
      <c r="I191" s="222"/>
      <c r="J191" s="157"/>
      <c r="K191" s="221"/>
      <c r="L191" s="221"/>
      <c r="M191" s="221"/>
      <c r="N191" s="222"/>
      <c r="O191" s="157"/>
      <c r="P191" s="222"/>
      <c r="Q191" s="157"/>
      <c r="R191" s="221"/>
      <c r="S191" s="239"/>
      <c r="T191" s="221"/>
      <c r="U191" s="221"/>
      <c r="V191" s="240"/>
      <c r="W191" s="222"/>
      <c r="X191" s="4"/>
      <c r="Y191" s="4"/>
      <c r="Z191" s="4"/>
      <c r="AA191" s="4"/>
      <c r="AB191" s="4"/>
      <c r="AC191" s="4"/>
      <c r="AR191" s="4"/>
    </row>
    <row r="192" spans="1:44">
      <c r="A192" s="96"/>
      <c r="B192" s="96"/>
      <c r="C192" s="96"/>
      <c r="D192" s="9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32" ht="19.5" customHeight="1">
      <c r="A193" s="96"/>
      <c r="B193" s="96"/>
      <c r="C193" s="96"/>
      <c r="D193" s="23" t="s">
        <v>74</v>
      </c>
      <c r="E193" s="40">
        <f t="shared" ref="E193:W193" si="7">SUM(E43:E191)</f>
        <v>0</v>
      </c>
      <c r="F193" s="40">
        <f t="shared" si="7"/>
        <v>0</v>
      </c>
      <c r="G193" s="40">
        <f t="shared" si="7"/>
        <v>0</v>
      </c>
      <c r="H193" s="40">
        <f t="shared" si="7"/>
        <v>0</v>
      </c>
      <c r="I193" s="40">
        <f t="shared" si="7"/>
        <v>0</v>
      </c>
      <c r="J193" s="40">
        <f t="shared" si="7"/>
        <v>79</v>
      </c>
      <c r="K193" s="40">
        <f t="shared" si="7"/>
        <v>884</v>
      </c>
      <c r="L193" s="40">
        <f t="shared" si="7"/>
        <v>856</v>
      </c>
      <c r="M193" s="40">
        <f t="shared" si="7"/>
        <v>6</v>
      </c>
      <c r="N193" s="40">
        <f t="shared" si="7"/>
        <v>22</v>
      </c>
      <c r="O193" s="40">
        <f t="shared" si="7"/>
        <v>189</v>
      </c>
      <c r="P193" s="40">
        <f t="shared" si="7"/>
        <v>695</v>
      </c>
      <c r="Q193" s="40">
        <f t="shared" si="7"/>
        <v>167</v>
      </c>
      <c r="R193" s="40">
        <f t="shared" si="7"/>
        <v>134</v>
      </c>
      <c r="S193" s="40">
        <f t="shared" si="7"/>
        <v>214</v>
      </c>
      <c r="T193" s="40">
        <f t="shared" si="7"/>
        <v>124</v>
      </c>
      <c r="U193" s="40">
        <f t="shared" si="7"/>
        <v>117</v>
      </c>
      <c r="V193" s="40">
        <f t="shared" si="7"/>
        <v>69</v>
      </c>
      <c r="W193" s="40">
        <f t="shared" si="7"/>
        <v>59</v>
      </c>
      <c r="X193" s="4"/>
      <c r="Y193" s="4"/>
    </row>
    <row r="194" spans="1:3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32" ht="29.25" customHeight="1">
      <c r="D195" s="725" t="s">
        <v>89</v>
      </c>
      <c r="E195" s="248" t="s">
        <v>92</v>
      </c>
      <c r="F195" s="248" t="s">
        <v>72</v>
      </c>
      <c r="G195" s="248" t="s">
        <v>93</v>
      </c>
      <c r="H195" s="248" t="s">
        <v>70</v>
      </c>
      <c r="I195" s="248" t="s">
        <v>71</v>
      </c>
      <c r="J195" s="249" t="s">
        <v>94</v>
      </c>
      <c r="K195" s="248" t="s">
        <v>95</v>
      </c>
      <c r="L195" s="250" t="s">
        <v>189</v>
      </c>
      <c r="M195" s="250" t="s">
        <v>190</v>
      </c>
      <c r="N195" s="250" t="s">
        <v>191</v>
      </c>
      <c r="O195" s="250" t="s">
        <v>192</v>
      </c>
      <c r="P195" s="250" t="s">
        <v>193</v>
      </c>
      <c r="Q195" s="251" t="s">
        <v>194</v>
      </c>
      <c r="R195" s="251" t="s">
        <v>195</v>
      </c>
      <c r="S195"/>
      <c r="T195" s="4"/>
      <c r="U195" s="4"/>
      <c r="V195" s="4"/>
      <c r="W195" s="4"/>
      <c r="X195" s="4"/>
      <c r="Y195" s="4"/>
    </row>
    <row r="196" spans="1:32" ht="22.5" customHeight="1">
      <c r="D196" s="726"/>
      <c r="E196" s="241">
        <f>SUM(E193+J193+E38+J38)</f>
        <v>79</v>
      </c>
      <c r="F196" s="241">
        <f>SUM(F193+K193+F38+K38+O38+S38+AG38)</f>
        <v>884</v>
      </c>
      <c r="G196" s="241">
        <f t="shared" ref="G196:I196" si="8">SUM(G193+L193+G38+L38+P38+T38+AH38)</f>
        <v>856</v>
      </c>
      <c r="H196" s="241">
        <f t="shared" si="8"/>
        <v>6</v>
      </c>
      <c r="I196" s="241">
        <f t="shared" si="8"/>
        <v>22</v>
      </c>
      <c r="J196" s="241">
        <f>SUM(O193+W38+AK38)</f>
        <v>189</v>
      </c>
      <c r="K196" s="241">
        <f t="shared" ref="K196:R196" si="9">SUM(P193+X38+AL38)</f>
        <v>695</v>
      </c>
      <c r="L196" s="241">
        <f t="shared" si="9"/>
        <v>167</v>
      </c>
      <c r="M196" s="241">
        <f t="shared" si="9"/>
        <v>134</v>
      </c>
      <c r="N196" s="241">
        <f t="shared" si="9"/>
        <v>214</v>
      </c>
      <c r="O196" s="241">
        <f t="shared" si="9"/>
        <v>124</v>
      </c>
      <c r="P196" s="241">
        <f t="shared" si="9"/>
        <v>117</v>
      </c>
      <c r="Q196" s="241">
        <f t="shared" si="9"/>
        <v>69</v>
      </c>
      <c r="R196" s="241">
        <f t="shared" si="9"/>
        <v>59</v>
      </c>
      <c r="S196"/>
      <c r="T196" s="4"/>
      <c r="U196" s="4"/>
      <c r="V196" s="4"/>
      <c r="W196" s="4"/>
      <c r="X196" s="4"/>
      <c r="Y196" s="4"/>
    </row>
    <row r="197" spans="1:3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3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32">
      <c r="A199" s="1" t="s">
        <v>97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3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32">
      <c r="A201" s="1" t="s">
        <v>98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32" ht="15.75">
      <c r="AF202" s="81"/>
    </row>
    <row r="208" spans="1:32" ht="15.75">
      <c r="AF208" s="81"/>
    </row>
    <row r="213" spans="32:32" ht="15.75">
      <c r="AF213" s="81"/>
    </row>
    <row r="220" spans="32:32" ht="15.75">
      <c r="AF220" s="81"/>
    </row>
    <row r="226" spans="32:32" ht="15.75">
      <c r="AF226" s="81"/>
    </row>
    <row r="279" spans="36:36">
      <c r="AJ279" s="4"/>
    </row>
    <row r="280" spans="36:36">
      <c r="AJ280" s="4"/>
    </row>
    <row r="281" spans="36:36">
      <c r="AJ281" s="4"/>
    </row>
    <row r="282" spans="36:36">
      <c r="AJ282" s="4"/>
    </row>
    <row r="283" spans="36:36">
      <c r="AJ283" s="4"/>
    </row>
    <row r="284" spans="36:36">
      <c r="AJ284" s="4"/>
    </row>
    <row r="285" spans="36:36">
      <c r="AJ285" s="4"/>
    </row>
    <row r="286" spans="36:36">
      <c r="AJ286" s="4"/>
    </row>
    <row r="287" spans="36:36">
      <c r="AJ287" s="4"/>
    </row>
    <row r="288" spans="36:36">
      <c r="AJ288" s="4"/>
    </row>
    <row r="289" spans="36:36">
      <c r="AJ289" s="4"/>
    </row>
    <row r="290" spans="36:36">
      <c r="AJ290" s="4"/>
    </row>
    <row r="291" spans="36:36">
      <c r="AJ291" s="4"/>
    </row>
    <row r="292" spans="36:36">
      <c r="AJ292" s="4"/>
    </row>
    <row r="293" spans="36:36">
      <c r="AJ293" s="4"/>
    </row>
    <row r="294" spans="36:36">
      <c r="AJ294" s="4"/>
    </row>
    <row r="295" spans="36:36">
      <c r="AJ295" s="4"/>
    </row>
  </sheetData>
  <sheetProtection algorithmName="SHA-512" hashValue="b4w5X86+28k+cEi5uxywzX5mfm7lAxIzzH9UaWPblk0B6diWxksdPpChH130H+qArUax1eBRI0c+lhCgBfpmYA==" saltValue="r4OaoZloFrH00/Abqedegw==" spinCount="100000" sheet="1" formatCells="0" formatRows="0" selectLockedCells="1"/>
  <mergeCells count="79">
    <mergeCell ref="AS31:AS35"/>
    <mergeCell ref="B40:B42"/>
    <mergeCell ref="C40:C42"/>
    <mergeCell ref="AL31:AL35"/>
    <mergeCell ref="AM31:AM35"/>
    <mergeCell ref="AN31:AN35"/>
    <mergeCell ref="AH31:AH35"/>
    <mergeCell ref="AI31:AI35"/>
    <mergeCell ref="AJ31:AJ35"/>
    <mergeCell ref="AK31:AK35"/>
    <mergeCell ref="A36:D36"/>
    <mergeCell ref="A40:A42"/>
    <mergeCell ref="D40:D42"/>
    <mergeCell ref="E40:W40"/>
    <mergeCell ref="E41:I41"/>
    <mergeCell ref="J41:N41"/>
    <mergeCell ref="AG31:AG35"/>
    <mergeCell ref="AO31:AO35"/>
    <mergeCell ref="AP31:AP35"/>
    <mergeCell ref="AQ31:AQ35"/>
    <mergeCell ref="Q41:W41"/>
    <mergeCell ref="O41:P41"/>
    <mergeCell ref="AR31:AR35"/>
    <mergeCell ref="AS24:AS28"/>
    <mergeCell ref="A11:A21"/>
    <mergeCell ref="B11:B21"/>
    <mergeCell ref="C11:C21"/>
    <mergeCell ref="AG11:AG21"/>
    <mergeCell ref="AH11:AH21"/>
    <mergeCell ref="AI11:AI21"/>
    <mergeCell ref="A22:D22"/>
    <mergeCell ref="A24:A28"/>
    <mergeCell ref="B24:B28"/>
    <mergeCell ref="C24:C28"/>
    <mergeCell ref="AG24:AG28"/>
    <mergeCell ref="AH24:AH28"/>
    <mergeCell ref="AI24:AI28"/>
    <mergeCell ref="AL24:AL28"/>
    <mergeCell ref="A1:AL1"/>
    <mergeCell ref="A2:AL2"/>
    <mergeCell ref="A3:AL3"/>
    <mergeCell ref="A7:A9"/>
    <mergeCell ref="B7:B9"/>
    <mergeCell ref="C7:C9"/>
    <mergeCell ref="D7:D9"/>
    <mergeCell ref="E7:AE7"/>
    <mergeCell ref="AG7:AS7"/>
    <mergeCell ref="Y8:AE8"/>
    <mergeCell ref="AM8:AS8"/>
    <mergeCell ref="S8:V8"/>
    <mergeCell ref="W8:X8"/>
    <mergeCell ref="AG8:AJ8"/>
    <mergeCell ref="AK8:AL8"/>
    <mergeCell ref="E8:I8"/>
    <mergeCell ref="J8:N8"/>
    <mergeCell ref="O8:R8"/>
    <mergeCell ref="AO11:AO21"/>
    <mergeCell ref="AS11:AS21"/>
    <mergeCell ref="AJ11:AJ21"/>
    <mergeCell ref="AK11:AK21"/>
    <mergeCell ref="AL11:AL21"/>
    <mergeCell ref="AM11:AM21"/>
    <mergeCell ref="AN11:AN21"/>
    <mergeCell ref="D195:D196"/>
    <mergeCell ref="AP11:AP21"/>
    <mergeCell ref="AQ11:AQ21"/>
    <mergeCell ref="AR11:AR21"/>
    <mergeCell ref="AJ24:AJ28"/>
    <mergeCell ref="AK24:AK28"/>
    <mergeCell ref="AQ24:AQ28"/>
    <mergeCell ref="AR24:AR28"/>
    <mergeCell ref="AN24:AN28"/>
    <mergeCell ref="AO24:AO28"/>
    <mergeCell ref="AP24:AP28"/>
    <mergeCell ref="A29:D29"/>
    <mergeCell ref="A31:A35"/>
    <mergeCell ref="B31:B35"/>
    <mergeCell ref="C31:C35"/>
    <mergeCell ref="AM24:AM28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</sheetPr>
  <dimension ref="A1:B80"/>
  <sheetViews>
    <sheetView view="pageBreakPreview" zoomScale="85" zoomScaleNormal="100" zoomScaleSheetLayoutView="85" workbookViewId="0">
      <selection sqref="A1:XFD1048576"/>
    </sheetView>
  </sheetViews>
  <sheetFormatPr baseColWidth="10" defaultColWidth="11.42578125" defaultRowHeight="15"/>
  <cols>
    <col min="1" max="1" width="34.85546875" customWidth="1"/>
    <col min="2" max="2" width="95" customWidth="1"/>
    <col min="3" max="3" width="11.42578125" customWidth="1"/>
  </cols>
  <sheetData>
    <row r="1" spans="1:2" ht="15.75">
      <c r="A1" s="432" t="s">
        <v>327</v>
      </c>
      <c r="B1" s="433"/>
    </row>
    <row r="2" spans="1:2" ht="15.75">
      <c r="A2" s="432" t="s">
        <v>328</v>
      </c>
      <c r="B2" s="433"/>
    </row>
    <row r="3" spans="1:2" ht="15.75">
      <c r="A3" s="432"/>
      <c r="B3" s="434"/>
    </row>
    <row r="4" spans="1:2" ht="15.75">
      <c r="A4" s="432" t="s">
        <v>329</v>
      </c>
      <c r="B4" s="432"/>
    </row>
    <row r="5" spans="1:2" ht="15.75">
      <c r="A5" s="432" t="s">
        <v>330</v>
      </c>
      <c r="B5" s="432"/>
    </row>
    <row r="6" spans="1:2" ht="15.75">
      <c r="A6" s="432" t="s">
        <v>331</v>
      </c>
      <c r="B6" s="432"/>
    </row>
    <row r="7" spans="1:2" ht="15.75" thickBot="1">
      <c r="A7" s="435"/>
      <c r="B7" s="435"/>
    </row>
    <row r="8" spans="1:2" ht="30.75" thickBot="1">
      <c r="A8" s="265" t="s">
        <v>45</v>
      </c>
      <c r="B8" s="265" t="s">
        <v>144</v>
      </c>
    </row>
    <row r="9" spans="1:2" ht="15" customHeight="1" thickBot="1">
      <c r="A9" s="266" t="s">
        <v>332</v>
      </c>
      <c r="B9" s="267" t="s">
        <v>333</v>
      </c>
    </row>
    <row r="10" spans="1:2" ht="15" customHeight="1" thickBot="1">
      <c r="A10" s="311" t="s">
        <v>334</v>
      </c>
      <c r="B10" s="312" t="s">
        <v>335</v>
      </c>
    </row>
    <row r="11" spans="1:2" ht="15" customHeight="1" thickBot="1">
      <c r="A11" s="266" t="s">
        <v>336</v>
      </c>
      <c r="B11" s="267" t="s">
        <v>232</v>
      </c>
    </row>
    <row r="12" spans="1:2" ht="15" customHeight="1" thickBot="1">
      <c r="A12" s="313" t="s">
        <v>337</v>
      </c>
      <c r="B12" s="314" t="s">
        <v>338</v>
      </c>
    </row>
    <row r="13" spans="1:2" ht="15" customHeight="1" thickBot="1">
      <c r="A13" s="268" t="s">
        <v>339</v>
      </c>
      <c r="B13" s="269" t="s">
        <v>340</v>
      </c>
    </row>
    <row r="14" spans="1:2" ht="15" customHeight="1">
      <c r="A14" s="424" t="s">
        <v>339</v>
      </c>
      <c r="B14" s="315" t="s">
        <v>341</v>
      </c>
    </row>
    <row r="15" spans="1:2" ht="15" customHeight="1" thickBot="1">
      <c r="A15" s="428"/>
      <c r="B15" s="316" t="s">
        <v>342</v>
      </c>
    </row>
    <row r="16" spans="1:2" ht="15" customHeight="1">
      <c r="A16" s="426" t="s">
        <v>343</v>
      </c>
      <c r="B16" s="270" t="s">
        <v>344</v>
      </c>
    </row>
    <row r="17" spans="1:2" ht="15" customHeight="1">
      <c r="A17" s="429"/>
      <c r="B17" s="271" t="s">
        <v>345</v>
      </c>
    </row>
    <row r="18" spans="1:2" ht="15" customHeight="1">
      <c r="A18" s="429"/>
      <c r="B18" s="271" t="s">
        <v>346</v>
      </c>
    </row>
    <row r="19" spans="1:2" ht="15" customHeight="1">
      <c r="A19" s="429"/>
      <c r="B19" s="271" t="s">
        <v>132</v>
      </c>
    </row>
    <row r="20" spans="1:2" ht="15" customHeight="1">
      <c r="A20" s="429"/>
      <c r="B20" s="271" t="s">
        <v>347</v>
      </c>
    </row>
    <row r="21" spans="1:2" ht="15" customHeight="1" thickBot="1">
      <c r="A21" s="427"/>
      <c r="B21" s="272" t="s">
        <v>348</v>
      </c>
    </row>
    <row r="22" spans="1:2" ht="15" customHeight="1" thickBot="1">
      <c r="A22" s="318" t="s">
        <v>349</v>
      </c>
      <c r="B22" s="319" t="s">
        <v>350</v>
      </c>
    </row>
    <row r="23" spans="1:2" ht="15" customHeight="1">
      <c r="A23" s="424" t="s">
        <v>351</v>
      </c>
      <c r="B23" s="315" t="s">
        <v>352</v>
      </c>
    </row>
    <row r="24" spans="1:2" ht="15" customHeight="1">
      <c r="A24" s="425"/>
      <c r="B24" s="321" t="s">
        <v>353</v>
      </c>
    </row>
    <row r="25" spans="1:2" ht="15" customHeight="1">
      <c r="A25" s="425"/>
      <c r="B25" s="322" t="s">
        <v>354</v>
      </c>
    </row>
    <row r="26" spans="1:2" ht="15" customHeight="1">
      <c r="A26" s="425"/>
      <c r="B26" s="323" t="s">
        <v>355</v>
      </c>
    </row>
    <row r="27" spans="1:2" ht="15" customHeight="1" thickBot="1">
      <c r="A27" s="428"/>
      <c r="B27" s="316" t="s">
        <v>356</v>
      </c>
    </row>
    <row r="28" spans="1:2" ht="15" customHeight="1">
      <c r="A28" s="426" t="s">
        <v>357</v>
      </c>
      <c r="B28" s="270" t="s">
        <v>358</v>
      </c>
    </row>
    <row r="29" spans="1:2" ht="15" customHeight="1">
      <c r="A29" s="429"/>
      <c r="B29" s="271" t="s">
        <v>53</v>
      </c>
    </row>
    <row r="30" spans="1:2" ht="15" customHeight="1" thickBot="1">
      <c r="A30" s="427"/>
      <c r="B30" s="272" t="s">
        <v>58</v>
      </c>
    </row>
    <row r="31" spans="1:2" ht="15" customHeight="1">
      <c r="A31" s="424" t="s">
        <v>359</v>
      </c>
      <c r="B31" s="324" t="s">
        <v>360</v>
      </c>
    </row>
    <row r="32" spans="1:2" ht="15" customHeight="1">
      <c r="A32" s="425"/>
      <c r="B32" s="324" t="s">
        <v>157</v>
      </c>
    </row>
    <row r="33" spans="1:2" ht="15" customHeight="1">
      <c r="A33" s="425"/>
      <c r="B33" s="324" t="s">
        <v>158</v>
      </c>
    </row>
    <row r="34" spans="1:2" ht="15" customHeight="1">
      <c r="A34" s="425"/>
      <c r="B34" s="324" t="s">
        <v>361</v>
      </c>
    </row>
    <row r="35" spans="1:2" ht="15" customHeight="1">
      <c r="A35" s="425"/>
      <c r="B35" s="324" t="s">
        <v>362</v>
      </c>
    </row>
    <row r="36" spans="1:2" ht="15" customHeight="1" thickBot="1">
      <c r="A36" s="428"/>
      <c r="B36" s="324" t="s">
        <v>363</v>
      </c>
    </row>
    <row r="37" spans="1:2" ht="15" customHeight="1">
      <c r="A37" s="426" t="s">
        <v>359</v>
      </c>
      <c r="B37" s="270" t="s">
        <v>364</v>
      </c>
    </row>
    <row r="38" spans="1:2" ht="15" customHeight="1" thickBot="1">
      <c r="A38" s="427"/>
      <c r="B38" s="271" t="s">
        <v>365</v>
      </c>
    </row>
    <row r="39" spans="1:2" ht="15" customHeight="1">
      <c r="A39" s="424" t="s">
        <v>366</v>
      </c>
      <c r="B39" s="315" t="s">
        <v>161</v>
      </c>
    </row>
    <row r="40" spans="1:2" ht="15" customHeight="1" thickBot="1">
      <c r="A40" s="428"/>
      <c r="B40" s="325" t="s">
        <v>367</v>
      </c>
    </row>
    <row r="41" spans="1:2" ht="15" customHeight="1" thickBot="1">
      <c r="A41" s="266" t="s">
        <v>368</v>
      </c>
      <c r="B41" s="326" t="s">
        <v>369</v>
      </c>
    </row>
    <row r="42" spans="1:2" ht="15" customHeight="1" thickBot="1">
      <c r="A42" s="320" t="s">
        <v>370</v>
      </c>
      <c r="B42" s="327" t="s">
        <v>371</v>
      </c>
    </row>
    <row r="43" spans="1:2" ht="15" customHeight="1">
      <c r="A43" s="426" t="s">
        <v>370</v>
      </c>
      <c r="B43" s="328" t="s">
        <v>372</v>
      </c>
    </row>
    <row r="44" spans="1:2" ht="15" customHeight="1" thickBot="1">
      <c r="A44" s="427"/>
      <c r="B44" s="272" t="s">
        <v>373</v>
      </c>
    </row>
    <row r="45" spans="1:2" ht="15" customHeight="1" thickBot="1">
      <c r="A45" s="320" t="s">
        <v>374</v>
      </c>
      <c r="B45" s="327" t="s">
        <v>375</v>
      </c>
    </row>
    <row r="46" spans="1:2" ht="15" customHeight="1">
      <c r="A46" s="426" t="s">
        <v>374</v>
      </c>
      <c r="B46" s="270" t="s">
        <v>376</v>
      </c>
    </row>
    <row r="47" spans="1:2" ht="15" customHeight="1">
      <c r="A47" s="429"/>
      <c r="B47" s="273" t="s">
        <v>162</v>
      </c>
    </row>
    <row r="48" spans="1:2" ht="15" customHeight="1" thickBot="1">
      <c r="A48" s="427"/>
      <c r="B48" s="272" t="s">
        <v>377</v>
      </c>
    </row>
    <row r="49" spans="1:2" ht="15" customHeight="1">
      <c r="A49" s="424" t="s">
        <v>378</v>
      </c>
      <c r="B49" s="324" t="s">
        <v>379</v>
      </c>
    </row>
    <row r="50" spans="1:2" ht="15" customHeight="1">
      <c r="A50" s="430"/>
      <c r="B50" s="324" t="s">
        <v>380</v>
      </c>
    </row>
    <row r="51" spans="1:2" ht="15" customHeight="1" thickBot="1">
      <c r="A51" s="431"/>
      <c r="B51" s="324" t="s">
        <v>381</v>
      </c>
    </row>
    <row r="52" spans="1:2" ht="15" customHeight="1" thickBot="1">
      <c r="A52" s="426" t="s">
        <v>382</v>
      </c>
      <c r="B52" s="326" t="s">
        <v>383</v>
      </c>
    </row>
    <row r="53" spans="1:2" ht="15" customHeight="1" thickBot="1">
      <c r="A53" s="429"/>
      <c r="B53" s="329" t="s">
        <v>384</v>
      </c>
    </row>
    <row r="54" spans="1:2" ht="15" customHeight="1" thickBot="1">
      <c r="A54" s="429"/>
      <c r="B54" s="329" t="s">
        <v>385</v>
      </c>
    </row>
    <row r="55" spans="1:2" ht="15" customHeight="1" thickBot="1">
      <c r="A55" s="429"/>
      <c r="B55" s="329" t="s">
        <v>386</v>
      </c>
    </row>
    <row r="56" spans="1:2" ht="15" customHeight="1" thickBot="1">
      <c r="A56" s="427"/>
      <c r="B56" s="329" t="s">
        <v>387</v>
      </c>
    </row>
    <row r="57" spans="1:2" ht="15" customHeight="1">
      <c r="A57" s="424" t="s">
        <v>382</v>
      </c>
      <c r="B57" s="315" t="s">
        <v>216</v>
      </c>
    </row>
    <row r="58" spans="1:2" ht="15" customHeight="1">
      <c r="A58" s="425"/>
      <c r="B58" s="322" t="s">
        <v>388</v>
      </c>
    </row>
    <row r="59" spans="1:2" ht="15" customHeight="1" thickBot="1">
      <c r="A59" s="425"/>
      <c r="B59" s="322" t="s">
        <v>389</v>
      </c>
    </row>
    <row r="60" spans="1:2" ht="15" customHeight="1" thickBot="1">
      <c r="A60" s="266" t="s">
        <v>390</v>
      </c>
      <c r="B60" s="267" t="s">
        <v>391</v>
      </c>
    </row>
    <row r="61" spans="1:2" ht="15" customHeight="1" thickBot="1">
      <c r="A61" s="318" t="s">
        <v>392</v>
      </c>
      <c r="B61" s="319" t="s">
        <v>393</v>
      </c>
    </row>
    <row r="62" spans="1:2" ht="15" customHeight="1">
      <c r="A62" s="426" t="s">
        <v>212</v>
      </c>
      <c r="B62" s="270" t="s">
        <v>212</v>
      </c>
    </row>
    <row r="63" spans="1:2" ht="15" customHeight="1">
      <c r="A63" s="429"/>
      <c r="B63" s="271" t="s">
        <v>249</v>
      </c>
    </row>
    <row r="64" spans="1:2" ht="15.75" customHeight="1" thickBot="1">
      <c r="A64" s="427"/>
      <c r="B64" s="272" t="s">
        <v>394</v>
      </c>
    </row>
    <row r="65" spans="1:2" ht="15" customHeight="1" thickBot="1">
      <c r="A65" s="318" t="s">
        <v>395</v>
      </c>
      <c r="B65" s="319" t="s">
        <v>396</v>
      </c>
    </row>
    <row r="66" spans="1:2" ht="15" customHeight="1">
      <c r="A66" s="426" t="s">
        <v>397</v>
      </c>
      <c r="B66" s="330" t="s">
        <v>398</v>
      </c>
    </row>
    <row r="67" spans="1:2" ht="15" customHeight="1">
      <c r="A67" s="429"/>
      <c r="B67" s="331" t="s">
        <v>399</v>
      </c>
    </row>
    <row r="68" spans="1:2" ht="15" customHeight="1" thickBot="1">
      <c r="A68" s="427"/>
      <c r="B68" s="332" t="s">
        <v>400</v>
      </c>
    </row>
    <row r="69" spans="1:2" ht="15" customHeight="1">
      <c r="A69" s="424" t="s">
        <v>401</v>
      </c>
      <c r="B69" s="333" t="s">
        <v>402</v>
      </c>
    </row>
    <row r="70" spans="1:2" ht="15" customHeight="1">
      <c r="A70" s="425"/>
      <c r="B70" s="334" t="s">
        <v>403</v>
      </c>
    </row>
    <row r="71" spans="1:2" ht="15" customHeight="1">
      <c r="A71" s="425"/>
      <c r="B71" s="334" t="s">
        <v>404</v>
      </c>
    </row>
    <row r="72" spans="1:2" ht="15" customHeight="1" thickBot="1">
      <c r="A72" s="428"/>
      <c r="B72" s="335" t="s">
        <v>405</v>
      </c>
    </row>
    <row r="73" spans="1:2" ht="15" customHeight="1">
      <c r="A73" s="426" t="s">
        <v>406</v>
      </c>
      <c r="B73" s="274" t="s">
        <v>256</v>
      </c>
    </row>
    <row r="74" spans="1:2" ht="15" customHeight="1">
      <c r="A74" s="429"/>
      <c r="B74" s="275" t="s">
        <v>254</v>
      </c>
    </row>
    <row r="75" spans="1:2" ht="15" customHeight="1" thickBot="1">
      <c r="A75" s="427"/>
      <c r="B75" s="276" t="s">
        <v>407</v>
      </c>
    </row>
    <row r="76" spans="1:2" ht="15" customHeight="1">
      <c r="A76" s="424" t="s">
        <v>408</v>
      </c>
      <c r="B76" s="315" t="s">
        <v>113</v>
      </c>
    </row>
    <row r="77" spans="1:2" ht="15" customHeight="1">
      <c r="A77" s="425"/>
      <c r="B77" s="322" t="s">
        <v>121</v>
      </c>
    </row>
    <row r="78" spans="1:2" ht="15" customHeight="1" thickBot="1">
      <c r="A78" s="425"/>
      <c r="B78" s="323" t="s">
        <v>409</v>
      </c>
    </row>
    <row r="79" spans="1:2" ht="15" customHeight="1">
      <c r="A79" s="317" t="s">
        <v>410</v>
      </c>
      <c r="B79" s="328" t="s">
        <v>411</v>
      </c>
    </row>
    <row r="80" spans="1:2" ht="15" customHeight="1" thickBot="1">
      <c r="A80" s="310"/>
      <c r="B80" s="336" t="s">
        <v>412</v>
      </c>
    </row>
  </sheetData>
  <sheetProtection algorithmName="SHA-512" hashValue="sca869HG/kCkcMzebExcKqkfcCeVLbZ8UTcY4LqNiCSPcAd/kS2SI6njWIfJliSECG47NX7tjpcT1q9AKsgwFw==" saltValue="e3PShJiWLlmYKte+mKIhow==" spinCount="100000" sheet="1" objects="1" scenarios="1"/>
  <mergeCells count="24">
    <mergeCell ref="A31:A36"/>
    <mergeCell ref="A1:B1"/>
    <mergeCell ref="A2:B2"/>
    <mergeCell ref="A3:B3"/>
    <mergeCell ref="A4:B4"/>
    <mergeCell ref="A5:B5"/>
    <mergeCell ref="A6:B6"/>
    <mergeCell ref="A7:B7"/>
    <mergeCell ref="A14:A15"/>
    <mergeCell ref="A16:A21"/>
    <mergeCell ref="A23:A27"/>
    <mergeCell ref="A28:A30"/>
    <mergeCell ref="A76:A78"/>
    <mergeCell ref="A37:A38"/>
    <mergeCell ref="A39:A40"/>
    <mergeCell ref="A43:A44"/>
    <mergeCell ref="A46:A48"/>
    <mergeCell ref="A49:A51"/>
    <mergeCell ref="A52:A56"/>
    <mergeCell ref="A57:A59"/>
    <mergeCell ref="A62:A64"/>
    <mergeCell ref="A66:A68"/>
    <mergeCell ref="A69:A72"/>
    <mergeCell ref="A73:A75"/>
  </mergeCells>
  <printOptions horizontalCentered="1" verticalCentered="1"/>
  <pageMargins left="0" right="0" top="0.19685039370078741" bottom="0.19685039370078741" header="0.31496062992125984" footer="0.31496062992125984"/>
  <pageSetup scale="51" orientation="portrait" r:id="rId1"/>
  <headerFooter>
    <oddHeader>&amp;L&amp;G&amp;R&amp;G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4">
    <tabColor theme="3" tint="0.59999389629810485"/>
  </sheetPr>
  <dimension ref="A2:AC43"/>
  <sheetViews>
    <sheetView view="pageBreakPreview" topLeftCell="C7" zoomScale="85" zoomScaleNormal="55" zoomScaleSheetLayoutView="85" zoomScalePageLayoutView="55" workbookViewId="0">
      <selection activeCell="L9" sqref="L9"/>
    </sheetView>
  </sheetViews>
  <sheetFormatPr baseColWidth="10" defaultColWidth="10.85546875" defaultRowHeight="15"/>
  <cols>
    <col min="1" max="1" width="4" style="128" bestFit="1" customWidth="1"/>
    <col min="2" max="2" width="38.42578125" style="128" bestFit="1" customWidth="1"/>
    <col min="3" max="4" width="7.42578125" style="128" customWidth="1"/>
    <col min="5" max="5" width="38.28515625" style="128" bestFit="1" customWidth="1"/>
    <col min="6" max="13" width="15.7109375" style="128" customWidth="1"/>
    <col min="14" max="14" width="22" style="128" customWidth="1"/>
    <col min="15" max="29" width="15.7109375" style="128" customWidth="1"/>
    <col min="30" max="16384" width="10.85546875" style="128"/>
  </cols>
  <sheetData>
    <row r="2" spans="1:29" ht="15.75" thickBot="1"/>
    <row r="3" spans="1:29" ht="17.25" customHeight="1" thickTop="1">
      <c r="A3" s="459" t="s">
        <v>82</v>
      </c>
      <c r="B3" s="67" t="s">
        <v>188</v>
      </c>
      <c r="C3" s="461" t="str">
        <f>Encabezados!A6</f>
        <v>MATRÍCULA 2023 3° Trimestre (Julio, Agosto y Septiembre)</v>
      </c>
      <c r="D3" s="462"/>
      <c r="E3" s="467" t="s">
        <v>185</v>
      </c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9"/>
      <c r="Z3" s="469"/>
      <c r="AA3" s="469"/>
      <c r="AB3" s="469"/>
      <c r="AC3" s="470"/>
    </row>
    <row r="4" spans="1:29" ht="15.75" thickBot="1">
      <c r="A4" s="460"/>
      <c r="B4" s="473"/>
      <c r="C4" s="463"/>
      <c r="D4" s="464"/>
      <c r="E4" s="471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57"/>
      <c r="Z4" s="457"/>
      <c r="AA4" s="457"/>
      <c r="AB4" s="457"/>
      <c r="AC4" s="458"/>
    </row>
    <row r="5" spans="1:29" ht="16.5" thickTop="1" thickBot="1">
      <c r="A5" s="460"/>
      <c r="B5" s="473"/>
      <c r="C5" s="463"/>
      <c r="D5" s="464"/>
      <c r="E5" s="474" t="s">
        <v>197</v>
      </c>
      <c r="F5" s="475"/>
      <c r="G5" s="475"/>
      <c r="H5" s="475"/>
      <c r="I5" s="475"/>
      <c r="J5" s="475"/>
      <c r="K5" s="475"/>
      <c r="L5" s="475"/>
      <c r="M5" s="476"/>
      <c r="N5" s="477" t="s">
        <v>198</v>
      </c>
      <c r="O5" s="478"/>
      <c r="P5" s="478"/>
      <c r="Q5" s="478"/>
      <c r="R5" s="478"/>
      <c r="S5" s="478"/>
      <c r="T5" s="478"/>
      <c r="U5" s="478"/>
      <c r="V5" s="479"/>
      <c r="W5" s="480" t="s">
        <v>13</v>
      </c>
      <c r="X5" s="481"/>
      <c r="Y5" s="481"/>
      <c r="Z5" s="481"/>
      <c r="AA5" s="481"/>
      <c r="AB5" s="481"/>
      <c r="AC5" s="482"/>
    </row>
    <row r="6" spans="1:29" ht="59.25" customHeight="1" thickTop="1" thickBot="1">
      <c r="A6" s="460"/>
      <c r="B6" s="473"/>
      <c r="C6" s="465"/>
      <c r="D6" s="466"/>
      <c r="E6" s="483" t="s">
        <v>199</v>
      </c>
      <c r="F6" s="483" t="s">
        <v>200</v>
      </c>
      <c r="G6" s="483" t="s">
        <v>201</v>
      </c>
      <c r="H6" s="485" t="s">
        <v>202</v>
      </c>
      <c r="I6" s="475"/>
      <c r="J6" s="475"/>
      <c r="K6" s="475"/>
      <c r="L6" s="475"/>
      <c r="M6" s="476"/>
      <c r="N6" s="486" t="s">
        <v>199</v>
      </c>
      <c r="O6" s="486" t="s">
        <v>200</v>
      </c>
      <c r="P6" s="486" t="s">
        <v>201</v>
      </c>
      <c r="Q6" s="487" t="s">
        <v>202</v>
      </c>
      <c r="R6" s="488"/>
      <c r="S6" s="488"/>
      <c r="T6" s="488"/>
      <c r="U6" s="488"/>
      <c r="V6" s="476"/>
      <c r="W6" s="456" t="s">
        <v>203</v>
      </c>
      <c r="X6" s="457"/>
      <c r="Y6" s="457"/>
      <c r="Z6" s="457"/>
      <c r="AA6" s="457"/>
      <c r="AB6" s="457"/>
      <c r="AC6" s="458"/>
    </row>
    <row r="7" spans="1:29" ht="59.25" customHeight="1" thickTop="1" thickBot="1">
      <c r="A7" s="460"/>
      <c r="B7" s="473"/>
      <c r="C7" s="94" t="s">
        <v>26</v>
      </c>
      <c r="D7" s="94" t="s">
        <v>27</v>
      </c>
      <c r="E7" s="484"/>
      <c r="F7" s="484"/>
      <c r="G7" s="484"/>
      <c r="H7" s="162" t="s">
        <v>92</v>
      </c>
      <c r="I7" s="162" t="s">
        <v>72</v>
      </c>
      <c r="J7" s="162" t="s">
        <v>93</v>
      </c>
      <c r="K7" s="129" t="s">
        <v>204</v>
      </c>
      <c r="L7" s="129" t="s">
        <v>71</v>
      </c>
      <c r="M7" s="129" t="s">
        <v>205</v>
      </c>
      <c r="N7" s="486"/>
      <c r="O7" s="486"/>
      <c r="P7" s="486"/>
      <c r="Q7" s="163" t="s">
        <v>92</v>
      </c>
      <c r="R7" s="163" t="s">
        <v>72</v>
      </c>
      <c r="S7" s="163" t="s">
        <v>93</v>
      </c>
      <c r="T7" s="130" t="s">
        <v>204</v>
      </c>
      <c r="U7" s="130" t="s">
        <v>71</v>
      </c>
      <c r="V7" s="130" t="s">
        <v>205</v>
      </c>
      <c r="W7" s="131" t="s">
        <v>206</v>
      </c>
      <c r="X7" s="132" t="s">
        <v>92</v>
      </c>
      <c r="Y7" s="132" t="s">
        <v>72</v>
      </c>
      <c r="Z7" s="132" t="s">
        <v>93</v>
      </c>
      <c r="AA7" s="131" t="s">
        <v>204</v>
      </c>
      <c r="AB7" s="131" t="s">
        <v>71</v>
      </c>
      <c r="AC7" s="131" t="s">
        <v>205</v>
      </c>
    </row>
    <row r="8" spans="1:29" ht="16.5" thickTop="1" thickBot="1">
      <c r="A8" s="13"/>
      <c r="B8" s="55"/>
      <c r="C8" s="55"/>
      <c r="D8" s="55"/>
    </row>
    <row r="9" spans="1:29" ht="16.5" thickTop="1" thickBot="1">
      <c r="A9" s="440"/>
      <c r="B9" s="444" t="s">
        <v>99</v>
      </c>
      <c r="C9" s="448"/>
      <c r="D9" s="449"/>
      <c r="E9" s="210" t="s">
        <v>552</v>
      </c>
      <c r="F9" s="187">
        <v>1</v>
      </c>
      <c r="G9" s="211">
        <v>45112</v>
      </c>
      <c r="H9" s="187"/>
      <c r="I9" s="187"/>
      <c r="J9" s="187"/>
      <c r="K9" s="187"/>
      <c r="L9" s="187"/>
      <c r="M9" s="436">
        <f>SUM(I9:I17)</f>
        <v>0</v>
      </c>
      <c r="N9" s="205"/>
      <c r="O9" s="175"/>
      <c r="P9" s="175"/>
      <c r="Q9" s="175"/>
      <c r="R9" s="175"/>
      <c r="S9" s="175"/>
      <c r="T9" s="175"/>
      <c r="U9" s="175"/>
      <c r="V9" s="436">
        <f>SUM(R9:R17)</f>
        <v>0</v>
      </c>
      <c r="W9" s="202">
        <f>SUM(O9+F9)</f>
        <v>1</v>
      </c>
      <c r="X9" s="168">
        <f>SUM(H9:H9,Q9:Q9)</f>
        <v>0</v>
      </c>
      <c r="Y9" s="168">
        <f>SUM(I9:I9,R9:R9)</f>
        <v>0</v>
      </c>
      <c r="Z9" s="168">
        <f>SUM(J9:J9,S9:S9)</f>
        <v>0</v>
      </c>
      <c r="AA9" s="168">
        <f>SUM(K9:K9,T9:T9)</f>
        <v>0</v>
      </c>
      <c r="AB9" s="168">
        <f>SUM(L9:L9,U9:U9)</f>
        <v>0</v>
      </c>
      <c r="AC9" s="436">
        <f>SUM(M9,V9)</f>
        <v>0</v>
      </c>
    </row>
    <row r="10" spans="1:29" ht="15.75" thickBot="1">
      <c r="A10" s="441"/>
      <c r="B10" s="445"/>
      <c r="C10" s="450"/>
      <c r="D10" s="451"/>
      <c r="E10" s="256" t="s">
        <v>553</v>
      </c>
      <c r="F10" s="257">
        <v>1</v>
      </c>
      <c r="G10" s="258">
        <v>45131</v>
      </c>
      <c r="H10" s="257"/>
      <c r="I10" s="257"/>
      <c r="J10" s="257"/>
      <c r="K10" s="257"/>
      <c r="L10" s="257"/>
      <c r="M10" s="437"/>
      <c r="N10" s="259"/>
      <c r="O10" s="260"/>
      <c r="P10" s="260"/>
      <c r="Q10" s="260"/>
      <c r="R10" s="260"/>
      <c r="S10" s="260"/>
      <c r="T10" s="260"/>
      <c r="U10" s="260"/>
      <c r="V10" s="437"/>
      <c r="W10" s="203">
        <f t="shared" ref="W10" si="0">SUM(O10+F10)</f>
        <v>1</v>
      </c>
      <c r="X10" s="197">
        <f t="shared" ref="X10" si="1">SUM(H10:H10,Q10:Q10)</f>
        <v>0</v>
      </c>
      <c r="Y10" s="197">
        <f t="shared" ref="Y10" si="2">SUM(I10:I10,R10:R10)</f>
        <v>0</v>
      </c>
      <c r="Z10" s="197">
        <f t="shared" ref="Z10" si="3">SUM(J10:J10,S10:S10)</f>
        <v>0</v>
      </c>
      <c r="AA10" s="197">
        <f t="shared" ref="AA10" si="4">SUM(K10:K10,T10:T10)</f>
        <v>0</v>
      </c>
      <c r="AB10" s="197">
        <f t="shared" ref="AB10" si="5">SUM(L10:L10,U10:U10)</f>
        <v>0</v>
      </c>
      <c r="AC10" s="437"/>
    </row>
    <row r="11" spans="1:29" ht="15.75" thickBot="1">
      <c r="A11" s="442"/>
      <c r="B11" s="446"/>
      <c r="C11" s="452"/>
      <c r="D11" s="453"/>
      <c r="E11" s="208"/>
      <c r="F11" s="194"/>
      <c r="G11" s="195"/>
      <c r="H11" s="194"/>
      <c r="I11" s="194"/>
      <c r="J11" s="194"/>
      <c r="K11" s="194"/>
      <c r="L11" s="194"/>
      <c r="M11" s="438"/>
      <c r="N11" s="206"/>
      <c r="O11" s="196"/>
      <c r="P11" s="196"/>
      <c r="Q11" s="196"/>
      <c r="R11" s="196"/>
      <c r="S11" s="196"/>
      <c r="T11" s="196"/>
      <c r="U11" s="196"/>
      <c r="V11" s="438"/>
      <c r="W11" s="203">
        <f t="shared" ref="W11:W16" si="6">SUM(O11+F11)</f>
        <v>0</v>
      </c>
      <c r="X11" s="197">
        <f t="shared" ref="X11:X16" si="7">SUM(H11:H11,Q11:Q11)</f>
        <v>0</v>
      </c>
      <c r="Y11" s="197">
        <f t="shared" ref="Y11:Y16" si="8">SUM(I11:I11,R11:R11)</f>
        <v>0</v>
      </c>
      <c r="Z11" s="197">
        <f t="shared" ref="Z11:Z16" si="9">SUM(J11:J11,S11:S11)</f>
        <v>0</v>
      </c>
      <c r="AA11" s="197">
        <f t="shared" ref="AA11:AA16" si="10">SUM(K11:K11,T11:T11)</f>
        <v>0</v>
      </c>
      <c r="AB11" s="197">
        <f t="shared" ref="AB11:AB16" si="11">SUM(L11:L11,U11:U11)</f>
        <v>0</v>
      </c>
      <c r="AC11" s="438"/>
    </row>
    <row r="12" spans="1:29" ht="15.75" thickBot="1">
      <c r="A12" s="442"/>
      <c r="B12" s="446"/>
      <c r="C12" s="452"/>
      <c r="D12" s="453"/>
      <c r="E12" s="208"/>
      <c r="F12" s="194"/>
      <c r="G12" s="195"/>
      <c r="H12" s="194"/>
      <c r="I12" s="194"/>
      <c r="J12" s="194"/>
      <c r="K12" s="194"/>
      <c r="L12" s="194"/>
      <c r="M12" s="438"/>
      <c r="N12" s="206"/>
      <c r="O12" s="196"/>
      <c r="P12" s="196"/>
      <c r="Q12" s="196"/>
      <c r="R12" s="196"/>
      <c r="S12" s="196"/>
      <c r="T12" s="196"/>
      <c r="U12" s="196"/>
      <c r="V12" s="438"/>
      <c r="W12" s="203">
        <f t="shared" si="6"/>
        <v>0</v>
      </c>
      <c r="X12" s="197">
        <f t="shared" si="7"/>
        <v>0</v>
      </c>
      <c r="Y12" s="197">
        <f t="shared" si="8"/>
        <v>0</v>
      </c>
      <c r="Z12" s="197">
        <f t="shared" si="9"/>
        <v>0</v>
      </c>
      <c r="AA12" s="197">
        <f t="shared" si="10"/>
        <v>0</v>
      </c>
      <c r="AB12" s="197">
        <f t="shared" si="11"/>
        <v>0</v>
      </c>
      <c r="AC12" s="438"/>
    </row>
    <row r="13" spans="1:29" ht="15.75" thickBot="1">
      <c r="A13" s="442"/>
      <c r="B13" s="446"/>
      <c r="C13" s="452"/>
      <c r="D13" s="453"/>
      <c r="E13" s="208"/>
      <c r="F13" s="194"/>
      <c r="G13" s="195"/>
      <c r="H13" s="194"/>
      <c r="I13" s="194"/>
      <c r="J13" s="194"/>
      <c r="K13" s="194"/>
      <c r="L13" s="194"/>
      <c r="M13" s="438"/>
      <c r="N13" s="206"/>
      <c r="O13" s="196"/>
      <c r="P13" s="196"/>
      <c r="Q13" s="196"/>
      <c r="R13" s="196"/>
      <c r="S13" s="196"/>
      <c r="T13" s="196"/>
      <c r="U13" s="196"/>
      <c r="V13" s="438"/>
      <c r="W13" s="203">
        <f t="shared" si="6"/>
        <v>0</v>
      </c>
      <c r="X13" s="197">
        <f t="shared" si="7"/>
        <v>0</v>
      </c>
      <c r="Y13" s="197">
        <f t="shared" si="8"/>
        <v>0</v>
      </c>
      <c r="Z13" s="197">
        <f t="shared" si="9"/>
        <v>0</v>
      </c>
      <c r="AA13" s="197">
        <f t="shared" si="10"/>
        <v>0</v>
      </c>
      <c r="AB13" s="197">
        <f t="shared" si="11"/>
        <v>0</v>
      </c>
      <c r="AC13" s="438"/>
    </row>
    <row r="14" spans="1:29" ht="15.75" thickBot="1">
      <c r="A14" s="442"/>
      <c r="B14" s="446"/>
      <c r="C14" s="452"/>
      <c r="D14" s="453"/>
      <c r="E14" s="208"/>
      <c r="F14" s="194"/>
      <c r="G14" s="198"/>
      <c r="H14" s="194"/>
      <c r="I14" s="194"/>
      <c r="J14" s="194"/>
      <c r="K14" s="194"/>
      <c r="L14" s="194"/>
      <c r="M14" s="438"/>
      <c r="N14" s="206"/>
      <c r="O14" s="196"/>
      <c r="P14" s="196"/>
      <c r="Q14" s="196"/>
      <c r="R14" s="196"/>
      <c r="S14" s="196"/>
      <c r="T14" s="196"/>
      <c r="U14" s="196"/>
      <c r="V14" s="438"/>
      <c r="W14" s="203">
        <f t="shared" si="6"/>
        <v>0</v>
      </c>
      <c r="X14" s="197">
        <f t="shared" si="7"/>
        <v>0</v>
      </c>
      <c r="Y14" s="197">
        <f t="shared" si="8"/>
        <v>0</v>
      </c>
      <c r="Z14" s="197">
        <f t="shared" si="9"/>
        <v>0</v>
      </c>
      <c r="AA14" s="197">
        <f t="shared" si="10"/>
        <v>0</v>
      </c>
      <c r="AB14" s="197">
        <f t="shared" si="11"/>
        <v>0</v>
      </c>
      <c r="AC14" s="438"/>
    </row>
    <row r="15" spans="1:29" ht="15.75" thickBot="1">
      <c r="A15" s="442"/>
      <c r="B15" s="446"/>
      <c r="C15" s="452"/>
      <c r="D15" s="453"/>
      <c r="E15" s="208"/>
      <c r="F15" s="194"/>
      <c r="G15" s="194"/>
      <c r="H15" s="194"/>
      <c r="I15" s="194"/>
      <c r="J15" s="194"/>
      <c r="K15" s="194"/>
      <c r="L15" s="194"/>
      <c r="M15" s="438"/>
      <c r="N15" s="206"/>
      <c r="O15" s="196"/>
      <c r="P15" s="196"/>
      <c r="Q15" s="196"/>
      <c r="R15" s="196"/>
      <c r="S15" s="196"/>
      <c r="T15" s="196"/>
      <c r="U15" s="196"/>
      <c r="V15" s="438"/>
      <c r="W15" s="203">
        <f t="shared" si="6"/>
        <v>0</v>
      </c>
      <c r="X15" s="197">
        <f t="shared" si="7"/>
        <v>0</v>
      </c>
      <c r="Y15" s="197">
        <f t="shared" si="8"/>
        <v>0</v>
      </c>
      <c r="Z15" s="197">
        <f t="shared" si="9"/>
        <v>0</v>
      </c>
      <c r="AA15" s="197">
        <f t="shared" si="10"/>
        <v>0</v>
      </c>
      <c r="AB15" s="197">
        <f t="shared" si="11"/>
        <v>0</v>
      </c>
      <c r="AC15" s="438"/>
    </row>
    <row r="16" spans="1:29" ht="15.75" thickBot="1">
      <c r="A16" s="442"/>
      <c r="B16" s="446"/>
      <c r="C16" s="452"/>
      <c r="D16" s="453"/>
      <c r="E16" s="208"/>
      <c r="F16" s="194"/>
      <c r="G16" s="194"/>
      <c r="H16" s="194"/>
      <c r="I16" s="194"/>
      <c r="J16" s="194"/>
      <c r="K16" s="194"/>
      <c r="L16" s="194"/>
      <c r="M16" s="438"/>
      <c r="N16" s="206"/>
      <c r="O16" s="196"/>
      <c r="P16" s="196"/>
      <c r="Q16" s="196"/>
      <c r="R16" s="196"/>
      <c r="S16" s="196"/>
      <c r="T16" s="196"/>
      <c r="U16" s="196"/>
      <c r="V16" s="438"/>
      <c r="W16" s="203">
        <f t="shared" si="6"/>
        <v>0</v>
      </c>
      <c r="X16" s="197">
        <f t="shared" si="7"/>
        <v>0</v>
      </c>
      <c r="Y16" s="197">
        <f t="shared" si="8"/>
        <v>0</v>
      </c>
      <c r="Z16" s="197">
        <f t="shared" si="9"/>
        <v>0</v>
      </c>
      <c r="AA16" s="197">
        <f t="shared" si="10"/>
        <v>0</v>
      </c>
      <c r="AB16" s="197">
        <f t="shared" si="11"/>
        <v>0</v>
      </c>
      <c r="AC16" s="438"/>
    </row>
    <row r="17" spans="1:29" ht="15.75" thickBot="1">
      <c r="A17" s="443"/>
      <c r="B17" s="447"/>
      <c r="C17" s="454"/>
      <c r="D17" s="455"/>
      <c r="E17" s="209"/>
      <c r="F17" s="199"/>
      <c r="G17" s="199"/>
      <c r="H17" s="199"/>
      <c r="I17" s="199"/>
      <c r="J17" s="199"/>
      <c r="K17" s="199"/>
      <c r="L17" s="199"/>
      <c r="M17" s="439"/>
      <c r="N17" s="207"/>
      <c r="O17" s="200"/>
      <c r="P17" s="200"/>
      <c r="Q17" s="200"/>
      <c r="R17" s="200"/>
      <c r="S17" s="200"/>
      <c r="T17" s="200"/>
      <c r="U17" s="200"/>
      <c r="V17" s="439"/>
      <c r="W17" s="204">
        <f t="shared" ref="W17:W23" si="12">SUM(O17+F17)</f>
        <v>0</v>
      </c>
      <c r="X17" s="201">
        <f>SUM(H17:H17,Q17:Q17)</f>
        <v>0</v>
      </c>
      <c r="Y17" s="201">
        <f>SUM(I17:I17,R17:R17)</f>
        <v>0</v>
      </c>
      <c r="Z17" s="201">
        <f>SUM(J17:J17,S17:S17)</f>
        <v>0</v>
      </c>
      <c r="AA17" s="201">
        <f>SUM(K17:K17,T17:T17)</f>
        <v>0</v>
      </c>
      <c r="AB17" s="201">
        <f>SUM(L17:L17,U17:U17)</f>
        <v>0</v>
      </c>
      <c r="AC17" s="439"/>
    </row>
    <row r="18" spans="1:29" ht="16.5" thickTop="1" thickBot="1">
      <c r="A18" s="489">
        <v>1</v>
      </c>
      <c r="B18" s="491" t="s">
        <v>37</v>
      </c>
      <c r="C18" s="493">
        <v>1</v>
      </c>
      <c r="D18" s="494"/>
      <c r="E18" s="189"/>
      <c r="F18" s="165"/>
      <c r="G18" s="166"/>
      <c r="H18" s="164"/>
      <c r="I18" s="164"/>
      <c r="J18" s="164"/>
      <c r="K18" s="164"/>
      <c r="L18" s="164"/>
      <c r="M18" s="507">
        <f>SUM(I18:I19)</f>
        <v>0</v>
      </c>
      <c r="N18" s="189"/>
      <c r="O18" s="165"/>
      <c r="P18" s="166"/>
      <c r="Q18" s="164"/>
      <c r="R18" s="164"/>
      <c r="S18" s="164"/>
      <c r="T18" s="164"/>
      <c r="U18" s="164"/>
      <c r="V18" s="507">
        <f>SUM(R18:R19)</f>
        <v>0</v>
      </c>
      <c r="W18" s="190">
        <f t="shared" si="12"/>
        <v>0</v>
      </c>
      <c r="X18" s="141">
        <f t="shared" ref="X18:AB22" si="13">SUM(H18:H18,Q18:Q18)</f>
        <v>0</v>
      </c>
      <c r="Y18" s="141">
        <f t="shared" si="13"/>
        <v>0</v>
      </c>
      <c r="Z18" s="141">
        <f t="shared" si="13"/>
        <v>0</v>
      </c>
      <c r="AA18" s="141">
        <f t="shared" si="13"/>
        <v>0</v>
      </c>
      <c r="AB18" s="141">
        <f t="shared" si="13"/>
        <v>0</v>
      </c>
      <c r="AC18" s="512">
        <f>SUM(V18+M18)</f>
        <v>0</v>
      </c>
    </row>
    <row r="19" spans="1:29" ht="15.75" thickBot="1">
      <c r="A19" s="490"/>
      <c r="B19" s="492"/>
      <c r="C19" s="492"/>
      <c r="D19" s="495"/>
      <c r="E19" s="176"/>
      <c r="F19" s="177"/>
      <c r="G19" s="166"/>
      <c r="H19" s="179"/>
      <c r="I19" s="179"/>
      <c r="J19" s="179"/>
      <c r="K19" s="179"/>
      <c r="L19" s="179"/>
      <c r="M19" s="508"/>
      <c r="N19" s="176"/>
      <c r="O19" s="177"/>
      <c r="P19" s="178"/>
      <c r="Q19" s="179"/>
      <c r="R19" s="179"/>
      <c r="S19" s="179"/>
      <c r="T19" s="179"/>
      <c r="U19" s="179"/>
      <c r="V19" s="508"/>
      <c r="W19" s="171">
        <f t="shared" si="12"/>
        <v>0</v>
      </c>
      <c r="X19" s="172">
        <f>SUM(H19:H19,Q19:Q19)</f>
        <v>0</v>
      </c>
      <c r="Y19" s="172">
        <f>SUM(I19:I19,R19:R19)</f>
        <v>0</v>
      </c>
      <c r="Z19" s="172">
        <f>SUM(J19:J19,S19:S19)</f>
        <v>0</v>
      </c>
      <c r="AA19" s="172">
        <f>SUM(K19:K19,T19:T19)</f>
        <v>0</v>
      </c>
      <c r="AB19" s="172">
        <f>SUM(L19:L19,U19:U19)</f>
        <v>0</v>
      </c>
      <c r="AC19" s="513"/>
    </row>
    <row r="20" spans="1:29" ht="15.75" thickBot="1">
      <c r="A20" s="496">
        <v>2</v>
      </c>
      <c r="B20" s="497" t="s">
        <v>69</v>
      </c>
      <c r="C20" s="498">
        <v>1</v>
      </c>
      <c r="D20" s="499"/>
      <c r="E20" s="180"/>
      <c r="F20" s="181"/>
      <c r="G20" s="182"/>
      <c r="H20" s="182"/>
      <c r="I20" s="182"/>
      <c r="J20" s="182"/>
      <c r="K20" s="182"/>
      <c r="L20" s="182"/>
      <c r="M20" s="509">
        <f>SUM(I20:I21)</f>
        <v>0</v>
      </c>
      <c r="N20" s="180"/>
      <c r="O20" s="181"/>
      <c r="P20" s="182"/>
      <c r="Q20" s="182"/>
      <c r="R20" s="182"/>
      <c r="S20" s="182"/>
      <c r="T20" s="182"/>
      <c r="U20" s="182"/>
      <c r="V20" s="509">
        <f>SUM(R20:R21)</f>
        <v>0</v>
      </c>
      <c r="W20" s="169">
        <f t="shared" si="12"/>
        <v>0</v>
      </c>
      <c r="X20" s="170">
        <f t="shared" si="13"/>
        <v>0</v>
      </c>
      <c r="Y20" s="170">
        <f t="shared" si="13"/>
        <v>0</v>
      </c>
      <c r="Z20" s="170">
        <f t="shared" si="13"/>
        <v>0</v>
      </c>
      <c r="AA20" s="170">
        <f t="shared" si="13"/>
        <v>0</v>
      </c>
      <c r="AB20" s="170">
        <f t="shared" si="13"/>
        <v>0</v>
      </c>
      <c r="AC20" s="514">
        <f t="shared" ref="AC20:AC38" si="14">SUM(V20+M20)</f>
        <v>0</v>
      </c>
    </row>
    <row r="21" spans="1:29" ht="15.75" thickBot="1">
      <c r="A21" s="490"/>
      <c r="B21" s="492"/>
      <c r="C21" s="492"/>
      <c r="D21" s="495"/>
      <c r="E21" s="180"/>
      <c r="F21" s="181"/>
      <c r="G21" s="182"/>
      <c r="H21" s="182"/>
      <c r="I21" s="182"/>
      <c r="J21" s="182"/>
      <c r="K21" s="182"/>
      <c r="L21" s="182"/>
      <c r="M21" s="508"/>
      <c r="N21" s="180"/>
      <c r="O21" s="181"/>
      <c r="P21" s="182"/>
      <c r="Q21" s="182"/>
      <c r="R21" s="182"/>
      <c r="S21" s="182"/>
      <c r="T21" s="182"/>
      <c r="U21" s="182"/>
      <c r="V21" s="508"/>
      <c r="W21" s="169">
        <f t="shared" si="12"/>
        <v>0</v>
      </c>
      <c r="X21" s="170">
        <f>SUM(H21:H21,Q21:Q21)</f>
        <v>0</v>
      </c>
      <c r="Y21" s="170">
        <f>SUM(I21:I21,R21:R21)</f>
        <v>0</v>
      </c>
      <c r="Z21" s="170">
        <f>SUM(J21:J21,S21:S21)</f>
        <v>0</v>
      </c>
      <c r="AA21" s="170">
        <f>SUM(K21:K21,T21:T21)</f>
        <v>0</v>
      </c>
      <c r="AB21" s="170">
        <f>SUM(L21:L21,U21:U21)</f>
        <v>0</v>
      </c>
      <c r="AC21" s="513"/>
    </row>
    <row r="22" spans="1:29" ht="15.75" thickBot="1">
      <c r="A22" s="500">
        <v>3</v>
      </c>
      <c r="B22" s="501" t="s">
        <v>38</v>
      </c>
      <c r="C22" s="502">
        <v>1</v>
      </c>
      <c r="D22" s="503"/>
      <c r="E22" s="176"/>
      <c r="F22" s="177"/>
      <c r="G22" s="183"/>
      <c r="H22" s="179"/>
      <c r="I22" s="179"/>
      <c r="J22" s="179"/>
      <c r="K22" s="179"/>
      <c r="L22" s="179"/>
      <c r="M22" s="510">
        <f>SUM(I22:I23)</f>
        <v>0</v>
      </c>
      <c r="N22" s="176"/>
      <c r="O22" s="177"/>
      <c r="P22" s="183"/>
      <c r="Q22" s="179"/>
      <c r="R22" s="179"/>
      <c r="S22" s="179"/>
      <c r="T22" s="179"/>
      <c r="U22" s="179"/>
      <c r="V22" s="510">
        <f>SUM(R22:R23)</f>
        <v>0</v>
      </c>
      <c r="W22" s="171">
        <f t="shared" si="12"/>
        <v>0</v>
      </c>
      <c r="X22" s="172">
        <f t="shared" si="13"/>
        <v>0</v>
      </c>
      <c r="Y22" s="172">
        <f t="shared" si="13"/>
        <v>0</v>
      </c>
      <c r="Z22" s="172">
        <f t="shared" si="13"/>
        <v>0</v>
      </c>
      <c r="AA22" s="172">
        <f t="shared" si="13"/>
        <v>0</v>
      </c>
      <c r="AB22" s="172">
        <f t="shared" si="13"/>
        <v>0</v>
      </c>
      <c r="AC22" s="515">
        <f t="shared" si="14"/>
        <v>0</v>
      </c>
    </row>
    <row r="23" spans="1:29" ht="15.75" thickBot="1">
      <c r="A23" s="490"/>
      <c r="B23" s="492"/>
      <c r="C23" s="492"/>
      <c r="D23" s="495"/>
      <c r="E23" s="176"/>
      <c r="F23" s="177"/>
      <c r="G23" s="183"/>
      <c r="H23" s="179"/>
      <c r="I23" s="179"/>
      <c r="J23" s="179"/>
      <c r="K23" s="179"/>
      <c r="L23" s="179"/>
      <c r="M23" s="508"/>
      <c r="N23" s="176"/>
      <c r="O23" s="177"/>
      <c r="P23" s="183"/>
      <c r="Q23" s="179"/>
      <c r="R23" s="179"/>
      <c r="S23" s="179"/>
      <c r="T23" s="179"/>
      <c r="U23" s="179"/>
      <c r="V23" s="508"/>
      <c r="W23" s="171">
        <f t="shared" si="12"/>
        <v>0</v>
      </c>
      <c r="X23" s="172">
        <f>SUM(H23:H23,Q23:Q23)</f>
        <v>0</v>
      </c>
      <c r="Y23" s="172">
        <f>SUM(I23:I23,R23:R23)</f>
        <v>0</v>
      </c>
      <c r="Z23" s="172">
        <f>SUM(J23:J23,S23:S23)</f>
        <v>0</v>
      </c>
      <c r="AA23" s="172">
        <f>SUM(K23:K23,T23:T23)</f>
        <v>0</v>
      </c>
      <c r="AB23" s="172">
        <f>SUM(L23:L23,U23:U23)</f>
        <v>0</v>
      </c>
      <c r="AC23" s="513"/>
    </row>
    <row r="24" spans="1:29" ht="15.75" thickBot="1">
      <c r="A24" s="496">
        <v>4</v>
      </c>
      <c r="B24" s="497" t="s">
        <v>39</v>
      </c>
      <c r="C24" s="498">
        <v>1</v>
      </c>
      <c r="D24" s="499"/>
      <c r="E24" s="180"/>
      <c r="F24" s="181"/>
      <c r="G24" s="182"/>
      <c r="H24" s="182"/>
      <c r="I24" s="182"/>
      <c r="J24" s="182"/>
      <c r="K24" s="182"/>
      <c r="L24" s="182"/>
      <c r="M24" s="509">
        <f>SUM(I24:I25)</f>
        <v>0</v>
      </c>
      <c r="N24" s="180"/>
      <c r="O24" s="181"/>
      <c r="P24" s="182"/>
      <c r="Q24" s="182"/>
      <c r="R24" s="182"/>
      <c r="S24" s="182"/>
      <c r="T24" s="182"/>
      <c r="U24" s="182"/>
      <c r="V24" s="509">
        <f>SUM(R24:R25)</f>
        <v>0</v>
      </c>
      <c r="W24" s="169">
        <f t="shared" ref="W24:W39" si="15">SUM(O24+F24)</f>
        <v>0</v>
      </c>
      <c r="X24" s="170">
        <f t="shared" ref="X24:X39" si="16">SUM(H24:H24,Q24:Q24)</f>
        <v>0</v>
      </c>
      <c r="Y24" s="170">
        <f t="shared" ref="Y24:Y39" si="17">SUM(I24:I24,R24:R24)</f>
        <v>0</v>
      </c>
      <c r="Z24" s="170">
        <f t="shared" ref="Z24:Z39" si="18">SUM(J24:J24,S24:S24)</f>
        <v>0</v>
      </c>
      <c r="AA24" s="170">
        <f t="shared" ref="AA24:AA39" si="19">SUM(K24:K24,T24:T24)</f>
        <v>0</v>
      </c>
      <c r="AB24" s="170">
        <f t="shared" ref="AB24:AB39" si="20">SUM(L24:L24,U24:U24)</f>
        <v>0</v>
      </c>
      <c r="AC24" s="514">
        <f t="shared" si="14"/>
        <v>0</v>
      </c>
    </row>
    <row r="25" spans="1:29" ht="15.75" thickBot="1">
      <c r="A25" s="490"/>
      <c r="B25" s="492"/>
      <c r="C25" s="492"/>
      <c r="D25" s="495"/>
      <c r="E25" s="180"/>
      <c r="F25" s="181"/>
      <c r="G25" s="188"/>
      <c r="H25" s="182"/>
      <c r="I25" s="182"/>
      <c r="J25" s="182"/>
      <c r="K25" s="182"/>
      <c r="L25" s="182"/>
      <c r="M25" s="508"/>
      <c r="N25" s="180"/>
      <c r="O25" s="181"/>
      <c r="P25" s="182"/>
      <c r="Q25" s="182"/>
      <c r="R25" s="182"/>
      <c r="S25" s="182"/>
      <c r="T25" s="182"/>
      <c r="U25" s="182"/>
      <c r="V25" s="508"/>
      <c r="W25" s="169">
        <f t="shared" si="15"/>
        <v>0</v>
      </c>
      <c r="X25" s="170">
        <f t="shared" si="16"/>
        <v>0</v>
      </c>
      <c r="Y25" s="170">
        <f t="shared" si="17"/>
        <v>0</v>
      </c>
      <c r="Z25" s="170">
        <f t="shared" si="18"/>
        <v>0</v>
      </c>
      <c r="AA25" s="170">
        <f t="shared" si="19"/>
        <v>0</v>
      </c>
      <c r="AB25" s="170">
        <f t="shared" si="20"/>
        <v>0</v>
      </c>
      <c r="AC25" s="513"/>
    </row>
    <row r="26" spans="1:29" ht="15.75" thickBot="1">
      <c r="A26" s="500">
        <v>5</v>
      </c>
      <c r="B26" s="501" t="s">
        <v>68</v>
      </c>
      <c r="C26" s="502">
        <v>1</v>
      </c>
      <c r="D26" s="503"/>
      <c r="E26" s="176"/>
      <c r="F26" s="177"/>
      <c r="G26" s="179"/>
      <c r="H26" s="179"/>
      <c r="I26" s="179"/>
      <c r="J26" s="179"/>
      <c r="K26" s="179"/>
      <c r="L26" s="179"/>
      <c r="M26" s="510">
        <f>SUM(I26:I27)</f>
        <v>0</v>
      </c>
      <c r="N26" s="176"/>
      <c r="O26" s="177"/>
      <c r="P26" s="179"/>
      <c r="Q26" s="179"/>
      <c r="R26" s="179"/>
      <c r="S26" s="179"/>
      <c r="T26" s="179"/>
      <c r="U26" s="179"/>
      <c r="V26" s="510">
        <f>SUM(R26:R27)</f>
        <v>0</v>
      </c>
      <c r="W26" s="171">
        <f t="shared" si="15"/>
        <v>0</v>
      </c>
      <c r="X26" s="172">
        <f t="shared" si="16"/>
        <v>0</v>
      </c>
      <c r="Y26" s="172">
        <f t="shared" si="17"/>
        <v>0</v>
      </c>
      <c r="Z26" s="172">
        <f t="shared" si="18"/>
        <v>0</v>
      </c>
      <c r="AA26" s="172">
        <f t="shared" si="19"/>
        <v>0</v>
      </c>
      <c r="AB26" s="172">
        <f t="shared" si="20"/>
        <v>0</v>
      </c>
      <c r="AC26" s="515">
        <f t="shared" si="14"/>
        <v>0</v>
      </c>
    </row>
    <row r="27" spans="1:29" ht="15.75" thickBot="1">
      <c r="A27" s="490"/>
      <c r="B27" s="492"/>
      <c r="C27" s="492"/>
      <c r="D27" s="495"/>
      <c r="E27" s="176"/>
      <c r="F27" s="177"/>
      <c r="G27" s="179"/>
      <c r="H27" s="179"/>
      <c r="I27" s="179"/>
      <c r="J27" s="179"/>
      <c r="K27" s="179"/>
      <c r="L27" s="179"/>
      <c r="M27" s="508"/>
      <c r="N27" s="176"/>
      <c r="O27" s="177"/>
      <c r="P27" s="179"/>
      <c r="Q27" s="179"/>
      <c r="R27" s="179"/>
      <c r="S27" s="179"/>
      <c r="T27" s="179"/>
      <c r="U27" s="179"/>
      <c r="V27" s="508"/>
      <c r="W27" s="171">
        <f t="shared" si="15"/>
        <v>0</v>
      </c>
      <c r="X27" s="172">
        <f t="shared" si="16"/>
        <v>0</v>
      </c>
      <c r="Y27" s="172">
        <f t="shared" si="17"/>
        <v>0</v>
      </c>
      <c r="Z27" s="172">
        <f t="shared" si="18"/>
        <v>0</v>
      </c>
      <c r="AA27" s="172">
        <f t="shared" si="19"/>
        <v>0</v>
      </c>
      <c r="AB27" s="172">
        <f t="shared" si="20"/>
        <v>0</v>
      </c>
      <c r="AC27" s="513"/>
    </row>
    <row r="28" spans="1:29" ht="15.75" thickBot="1">
      <c r="A28" s="496">
        <v>6</v>
      </c>
      <c r="B28" s="497" t="s">
        <v>40</v>
      </c>
      <c r="C28" s="498">
        <v>1</v>
      </c>
      <c r="D28" s="499"/>
      <c r="E28" s="180"/>
      <c r="F28" s="181"/>
      <c r="G28" s="182"/>
      <c r="H28" s="182"/>
      <c r="I28" s="182"/>
      <c r="J28" s="182"/>
      <c r="K28" s="182"/>
      <c r="L28" s="182"/>
      <c r="M28" s="509">
        <f>SUM(I28:I29)</f>
        <v>0</v>
      </c>
      <c r="N28" s="180"/>
      <c r="O28" s="181"/>
      <c r="P28" s="182"/>
      <c r="Q28" s="182"/>
      <c r="R28" s="182"/>
      <c r="S28" s="182"/>
      <c r="T28" s="182"/>
      <c r="U28" s="182"/>
      <c r="V28" s="509">
        <f>SUM(R28:R29)</f>
        <v>0</v>
      </c>
      <c r="W28" s="169">
        <f t="shared" si="15"/>
        <v>0</v>
      </c>
      <c r="X28" s="170">
        <f t="shared" si="16"/>
        <v>0</v>
      </c>
      <c r="Y28" s="170">
        <f t="shared" si="17"/>
        <v>0</v>
      </c>
      <c r="Z28" s="170">
        <f t="shared" si="18"/>
        <v>0</v>
      </c>
      <c r="AA28" s="170">
        <f t="shared" si="19"/>
        <v>0</v>
      </c>
      <c r="AB28" s="170">
        <f t="shared" si="20"/>
        <v>0</v>
      </c>
      <c r="AC28" s="514">
        <f t="shared" si="14"/>
        <v>0</v>
      </c>
    </row>
    <row r="29" spans="1:29" ht="15.75" thickBot="1">
      <c r="A29" s="490"/>
      <c r="B29" s="492"/>
      <c r="C29" s="492"/>
      <c r="D29" s="495"/>
      <c r="E29" s="180"/>
      <c r="F29" s="181"/>
      <c r="G29" s="188"/>
      <c r="H29" s="182"/>
      <c r="I29" s="182"/>
      <c r="J29" s="182"/>
      <c r="K29" s="182"/>
      <c r="L29" s="182"/>
      <c r="M29" s="508"/>
      <c r="N29" s="180"/>
      <c r="O29" s="181"/>
      <c r="P29" s="182"/>
      <c r="Q29" s="182"/>
      <c r="R29" s="182"/>
      <c r="S29" s="182"/>
      <c r="T29" s="182"/>
      <c r="U29" s="182"/>
      <c r="V29" s="508"/>
      <c r="W29" s="169">
        <f t="shared" si="15"/>
        <v>0</v>
      </c>
      <c r="X29" s="170">
        <f t="shared" si="16"/>
        <v>0</v>
      </c>
      <c r="Y29" s="170">
        <f t="shared" si="17"/>
        <v>0</v>
      </c>
      <c r="Z29" s="170">
        <f t="shared" si="18"/>
        <v>0</v>
      </c>
      <c r="AA29" s="170">
        <f t="shared" si="19"/>
        <v>0</v>
      </c>
      <c r="AB29" s="170">
        <f t="shared" si="20"/>
        <v>0</v>
      </c>
      <c r="AC29" s="513"/>
    </row>
    <row r="30" spans="1:29" ht="15.75" thickBot="1">
      <c r="A30" s="500">
        <v>7</v>
      </c>
      <c r="B30" s="501" t="s">
        <v>181</v>
      </c>
      <c r="C30" s="502"/>
      <c r="D30" s="503">
        <v>1</v>
      </c>
      <c r="E30" s="176"/>
      <c r="F30" s="177"/>
      <c r="G30" s="183"/>
      <c r="H30" s="179"/>
      <c r="I30" s="179"/>
      <c r="J30" s="179"/>
      <c r="K30" s="179"/>
      <c r="L30" s="179"/>
      <c r="M30" s="510">
        <f>SUM(I30:I31)</f>
        <v>0</v>
      </c>
      <c r="N30" s="176"/>
      <c r="O30" s="177"/>
      <c r="P30" s="183"/>
      <c r="Q30" s="179"/>
      <c r="R30" s="179"/>
      <c r="S30" s="179"/>
      <c r="T30" s="179"/>
      <c r="U30" s="179"/>
      <c r="V30" s="510">
        <f>SUM(R30:R31)</f>
        <v>0</v>
      </c>
      <c r="W30" s="171">
        <f t="shared" si="15"/>
        <v>0</v>
      </c>
      <c r="X30" s="172">
        <f t="shared" si="16"/>
        <v>0</v>
      </c>
      <c r="Y30" s="172">
        <f t="shared" si="17"/>
        <v>0</v>
      </c>
      <c r="Z30" s="172">
        <f t="shared" si="18"/>
        <v>0</v>
      </c>
      <c r="AA30" s="172">
        <f t="shared" si="19"/>
        <v>0</v>
      </c>
      <c r="AB30" s="172">
        <f t="shared" si="20"/>
        <v>0</v>
      </c>
      <c r="AC30" s="515">
        <f t="shared" si="14"/>
        <v>0</v>
      </c>
    </row>
    <row r="31" spans="1:29" ht="15.75" thickBot="1">
      <c r="A31" s="490"/>
      <c r="B31" s="492"/>
      <c r="C31" s="492"/>
      <c r="D31" s="495"/>
      <c r="E31" s="176"/>
      <c r="F31" s="177"/>
      <c r="G31" s="183"/>
      <c r="H31" s="179"/>
      <c r="I31" s="179"/>
      <c r="J31" s="179"/>
      <c r="K31" s="179"/>
      <c r="L31" s="179"/>
      <c r="M31" s="508"/>
      <c r="N31" s="176"/>
      <c r="O31" s="177"/>
      <c r="P31" s="183"/>
      <c r="Q31" s="179"/>
      <c r="R31" s="179"/>
      <c r="S31" s="179"/>
      <c r="T31" s="179"/>
      <c r="U31" s="179"/>
      <c r="V31" s="508"/>
      <c r="W31" s="171">
        <f t="shared" si="15"/>
        <v>0</v>
      </c>
      <c r="X31" s="172">
        <f t="shared" si="16"/>
        <v>0</v>
      </c>
      <c r="Y31" s="172">
        <f t="shared" si="17"/>
        <v>0</v>
      </c>
      <c r="Z31" s="172">
        <f t="shared" si="18"/>
        <v>0</v>
      </c>
      <c r="AA31" s="172">
        <f t="shared" si="19"/>
        <v>0</v>
      </c>
      <c r="AB31" s="172">
        <f t="shared" si="20"/>
        <v>0</v>
      </c>
      <c r="AC31" s="513"/>
    </row>
    <row r="32" spans="1:29" ht="15.75" thickBot="1">
      <c r="A32" s="496">
        <v>8</v>
      </c>
      <c r="B32" s="497" t="s">
        <v>163</v>
      </c>
      <c r="C32" s="498"/>
      <c r="D32" s="499">
        <v>1</v>
      </c>
      <c r="E32" s="180"/>
      <c r="F32" s="181"/>
      <c r="G32" s="182"/>
      <c r="H32" s="182"/>
      <c r="I32" s="182"/>
      <c r="J32" s="182"/>
      <c r="K32" s="182"/>
      <c r="L32" s="182"/>
      <c r="M32" s="509">
        <f>SUM(I32:I33)</f>
        <v>0</v>
      </c>
      <c r="N32" s="180"/>
      <c r="O32" s="181"/>
      <c r="P32" s="182"/>
      <c r="Q32" s="182"/>
      <c r="R32" s="182"/>
      <c r="S32" s="182"/>
      <c r="T32" s="182"/>
      <c r="U32" s="182"/>
      <c r="V32" s="509">
        <f>SUM(R32:R33)</f>
        <v>0</v>
      </c>
      <c r="W32" s="169">
        <f t="shared" si="15"/>
        <v>0</v>
      </c>
      <c r="X32" s="170">
        <f t="shared" si="16"/>
        <v>0</v>
      </c>
      <c r="Y32" s="170">
        <f t="shared" si="17"/>
        <v>0</v>
      </c>
      <c r="Z32" s="170">
        <f t="shared" si="18"/>
        <v>0</v>
      </c>
      <c r="AA32" s="170">
        <f t="shared" si="19"/>
        <v>0</v>
      </c>
      <c r="AB32" s="170">
        <f t="shared" si="20"/>
        <v>0</v>
      </c>
      <c r="AC32" s="514">
        <f t="shared" si="14"/>
        <v>0</v>
      </c>
    </row>
    <row r="33" spans="1:29" ht="15.75" thickBot="1">
      <c r="A33" s="490"/>
      <c r="B33" s="492"/>
      <c r="C33" s="492"/>
      <c r="D33" s="495"/>
      <c r="E33" s="180"/>
      <c r="F33" s="181"/>
      <c r="G33" s="182"/>
      <c r="H33" s="182"/>
      <c r="I33" s="182"/>
      <c r="J33" s="182"/>
      <c r="K33" s="182"/>
      <c r="L33" s="182"/>
      <c r="M33" s="508"/>
      <c r="N33" s="180"/>
      <c r="O33" s="181"/>
      <c r="P33" s="182"/>
      <c r="Q33" s="182"/>
      <c r="R33" s="182"/>
      <c r="S33" s="182"/>
      <c r="T33" s="182"/>
      <c r="U33" s="182"/>
      <c r="V33" s="508"/>
      <c r="W33" s="169">
        <f t="shared" si="15"/>
        <v>0</v>
      </c>
      <c r="X33" s="170">
        <f t="shared" si="16"/>
        <v>0</v>
      </c>
      <c r="Y33" s="170">
        <f t="shared" si="17"/>
        <v>0</v>
      </c>
      <c r="Z33" s="170">
        <f t="shared" si="18"/>
        <v>0</v>
      </c>
      <c r="AA33" s="170">
        <f t="shared" si="19"/>
        <v>0</v>
      </c>
      <c r="AB33" s="170">
        <f t="shared" si="20"/>
        <v>0</v>
      </c>
      <c r="AC33" s="513"/>
    </row>
    <row r="34" spans="1:29" ht="15.75" thickBot="1">
      <c r="A34" s="500">
        <v>9</v>
      </c>
      <c r="B34" s="501" t="s">
        <v>164</v>
      </c>
      <c r="C34" s="502"/>
      <c r="D34" s="503">
        <v>1</v>
      </c>
      <c r="E34" s="176"/>
      <c r="F34" s="177"/>
      <c r="G34" s="183"/>
      <c r="H34" s="179"/>
      <c r="I34" s="179"/>
      <c r="J34" s="179"/>
      <c r="K34" s="179"/>
      <c r="L34" s="179"/>
      <c r="M34" s="510">
        <f>SUM(I34:I35)</f>
        <v>0</v>
      </c>
      <c r="N34" s="176"/>
      <c r="O34" s="177"/>
      <c r="P34" s="183"/>
      <c r="Q34" s="179"/>
      <c r="R34" s="179"/>
      <c r="S34" s="179"/>
      <c r="T34" s="179"/>
      <c r="U34" s="179"/>
      <c r="V34" s="510">
        <f>SUM(R34:R35)</f>
        <v>0</v>
      </c>
      <c r="W34" s="171">
        <f t="shared" si="15"/>
        <v>0</v>
      </c>
      <c r="X34" s="172">
        <f t="shared" si="16"/>
        <v>0</v>
      </c>
      <c r="Y34" s="172">
        <f t="shared" si="17"/>
        <v>0</v>
      </c>
      <c r="Z34" s="172">
        <f t="shared" si="18"/>
        <v>0</v>
      </c>
      <c r="AA34" s="172">
        <f t="shared" si="19"/>
        <v>0</v>
      </c>
      <c r="AB34" s="172">
        <f t="shared" si="20"/>
        <v>0</v>
      </c>
      <c r="AC34" s="515">
        <f t="shared" si="14"/>
        <v>0</v>
      </c>
    </row>
    <row r="35" spans="1:29" ht="15.75" thickBot="1">
      <c r="A35" s="490"/>
      <c r="B35" s="492"/>
      <c r="C35" s="492"/>
      <c r="D35" s="495"/>
      <c r="E35" s="176"/>
      <c r="F35" s="177"/>
      <c r="G35" s="183"/>
      <c r="H35" s="179"/>
      <c r="I35" s="179"/>
      <c r="J35" s="179"/>
      <c r="K35" s="179"/>
      <c r="L35" s="179"/>
      <c r="M35" s="508"/>
      <c r="N35" s="176"/>
      <c r="O35" s="177"/>
      <c r="P35" s="183"/>
      <c r="Q35" s="179"/>
      <c r="R35" s="179"/>
      <c r="S35" s="179"/>
      <c r="T35" s="179"/>
      <c r="U35" s="179"/>
      <c r="V35" s="508"/>
      <c r="W35" s="171">
        <f t="shared" si="15"/>
        <v>0</v>
      </c>
      <c r="X35" s="172">
        <f t="shared" si="16"/>
        <v>0</v>
      </c>
      <c r="Y35" s="172">
        <f t="shared" si="17"/>
        <v>0</v>
      </c>
      <c r="Z35" s="172">
        <f t="shared" si="18"/>
        <v>0</v>
      </c>
      <c r="AA35" s="172">
        <f t="shared" si="19"/>
        <v>0</v>
      </c>
      <c r="AB35" s="172">
        <f t="shared" si="20"/>
        <v>0</v>
      </c>
      <c r="AC35" s="513"/>
    </row>
    <row r="36" spans="1:29" ht="15.75" thickBot="1">
      <c r="A36" s="496">
        <v>10</v>
      </c>
      <c r="B36" s="497" t="s">
        <v>182</v>
      </c>
      <c r="C36" s="498"/>
      <c r="D36" s="499">
        <v>1</v>
      </c>
      <c r="E36" s="180"/>
      <c r="F36" s="181"/>
      <c r="G36" s="182"/>
      <c r="H36" s="182"/>
      <c r="I36" s="182"/>
      <c r="J36" s="182"/>
      <c r="K36" s="182"/>
      <c r="L36" s="182"/>
      <c r="M36" s="509">
        <f>SUM(I36:I37)</f>
        <v>0</v>
      </c>
      <c r="N36" s="180"/>
      <c r="O36" s="181"/>
      <c r="P36" s="182"/>
      <c r="Q36" s="182"/>
      <c r="R36" s="182"/>
      <c r="S36" s="182"/>
      <c r="T36" s="182"/>
      <c r="U36" s="182"/>
      <c r="V36" s="509">
        <f>SUM(R36:R37)</f>
        <v>0</v>
      </c>
      <c r="W36" s="169">
        <f t="shared" si="15"/>
        <v>0</v>
      </c>
      <c r="X36" s="170">
        <f t="shared" si="16"/>
        <v>0</v>
      </c>
      <c r="Y36" s="170">
        <f t="shared" si="17"/>
        <v>0</v>
      </c>
      <c r="Z36" s="170">
        <f t="shared" si="18"/>
        <v>0</v>
      </c>
      <c r="AA36" s="170">
        <f t="shared" si="19"/>
        <v>0</v>
      </c>
      <c r="AB36" s="170">
        <f t="shared" si="20"/>
        <v>0</v>
      </c>
      <c r="AC36" s="514">
        <f t="shared" si="14"/>
        <v>0</v>
      </c>
    </row>
    <row r="37" spans="1:29" ht="15.75" thickBot="1">
      <c r="A37" s="490"/>
      <c r="B37" s="492"/>
      <c r="C37" s="492"/>
      <c r="D37" s="495"/>
      <c r="E37" s="180"/>
      <c r="F37" s="181"/>
      <c r="G37" s="182"/>
      <c r="H37" s="182"/>
      <c r="I37" s="182"/>
      <c r="J37" s="182"/>
      <c r="K37" s="182"/>
      <c r="L37" s="182"/>
      <c r="M37" s="508"/>
      <c r="N37" s="180"/>
      <c r="O37" s="181"/>
      <c r="P37" s="182"/>
      <c r="Q37" s="182"/>
      <c r="R37" s="182"/>
      <c r="S37" s="182"/>
      <c r="T37" s="182"/>
      <c r="U37" s="182"/>
      <c r="V37" s="508"/>
      <c r="W37" s="169">
        <f t="shared" si="15"/>
        <v>0</v>
      </c>
      <c r="X37" s="170">
        <f t="shared" si="16"/>
        <v>0</v>
      </c>
      <c r="Y37" s="170">
        <f t="shared" si="17"/>
        <v>0</v>
      </c>
      <c r="Z37" s="170">
        <f t="shared" si="18"/>
        <v>0</v>
      </c>
      <c r="AA37" s="170">
        <f t="shared" si="19"/>
        <v>0</v>
      </c>
      <c r="AB37" s="170">
        <f t="shared" si="20"/>
        <v>0</v>
      </c>
      <c r="AC37" s="513"/>
    </row>
    <row r="38" spans="1:29" ht="15.75" thickBot="1">
      <c r="A38" s="500">
        <v>11</v>
      </c>
      <c r="B38" s="501" t="s">
        <v>143</v>
      </c>
      <c r="C38" s="502"/>
      <c r="D38" s="503">
        <v>1</v>
      </c>
      <c r="E38" s="176"/>
      <c r="F38" s="177"/>
      <c r="G38" s="179"/>
      <c r="H38" s="179"/>
      <c r="I38" s="179"/>
      <c r="J38" s="179"/>
      <c r="K38" s="179"/>
      <c r="L38" s="179"/>
      <c r="M38" s="510">
        <f>SUM(I38:I39)</f>
        <v>0</v>
      </c>
      <c r="N38" s="176"/>
      <c r="O38" s="177"/>
      <c r="P38" s="179"/>
      <c r="Q38" s="179"/>
      <c r="R38" s="179"/>
      <c r="S38" s="179"/>
      <c r="T38" s="179"/>
      <c r="U38" s="179"/>
      <c r="V38" s="510">
        <f>SUM(R38:R39)</f>
        <v>0</v>
      </c>
      <c r="W38" s="171">
        <f t="shared" si="15"/>
        <v>0</v>
      </c>
      <c r="X38" s="172">
        <f t="shared" si="16"/>
        <v>0</v>
      </c>
      <c r="Y38" s="172">
        <f t="shared" si="17"/>
        <v>0</v>
      </c>
      <c r="Z38" s="172">
        <f t="shared" si="18"/>
        <v>0</v>
      </c>
      <c r="AA38" s="172">
        <f t="shared" si="19"/>
        <v>0</v>
      </c>
      <c r="AB38" s="172">
        <f t="shared" si="20"/>
        <v>0</v>
      </c>
      <c r="AC38" s="515">
        <f t="shared" si="14"/>
        <v>0</v>
      </c>
    </row>
    <row r="39" spans="1:29" ht="15.75" thickBot="1">
      <c r="A39" s="504"/>
      <c r="B39" s="505"/>
      <c r="C39" s="505"/>
      <c r="D39" s="506"/>
      <c r="E39" s="184"/>
      <c r="F39" s="185"/>
      <c r="G39" s="186"/>
      <c r="H39" s="186"/>
      <c r="I39" s="186"/>
      <c r="J39" s="186"/>
      <c r="K39" s="186"/>
      <c r="L39" s="186"/>
      <c r="M39" s="511"/>
      <c r="N39" s="184"/>
      <c r="O39" s="185"/>
      <c r="P39" s="186"/>
      <c r="Q39" s="186"/>
      <c r="R39" s="186"/>
      <c r="S39" s="186"/>
      <c r="T39" s="186"/>
      <c r="U39" s="186"/>
      <c r="V39" s="511"/>
      <c r="W39" s="173">
        <f t="shared" si="15"/>
        <v>0</v>
      </c>
      <c r="X39" s="174">
        <f t="shared" si="16"/>
        <v>0</v>
      </c>
      <c r="Y39" s="174">
        <f t="shared" si="17"/>
        <v>0</v>
      </c>
      <c r="Z39" s="174">
        <f t="shared" si="18"/>
        <v>0</v>
      </c>
      <c r="AA39" s="174">
        <f t="shared" si="19"/>
        <v>0</v>
      </c>
      <c r="AB39" s="174">
        <f t="shared" si="20"/>
        <v>0</v>
      </c>
      <c r="AC39" s="516"/>
    </row>
    <row r="40" spans="1:29" ht="16.5" thickTop="1" thickBot="1">
      <c r="A40" s="133"/>
      <c r="B40" s="133"/>
      <c r="C40" s="133"/>
      <c r="D40" s="133"/>
    </row>
    <row r="41" spans="1:29" ht="16.5" thickTop="1" thickBot="1">
      <c r="A41" s="134"/>
      <c r="B41" s="135" t="s">
        <v>13</v>
      </c>
      <c r="C41" s="136">
        <f>SUM(C18:C39)</f>
        <v>6</v>
      </c>
      <c r="D41" s="137">
        <f>SUM(D18:D39)</f>
        <v>5</v>
      </c>
      <c r="E41" s="138"/>
      <c r="F41" s="139">
        <f>SUM(F9:F39)</f>
        <v>2</v>
      </c>
      <c r="G41" s="140"/>
      <c r="H41" s="139">
        <f t="shared" ref="H41:M41" si="21">SUM(H9:H39)</f>
        <v>0</v>
      </c>
      <c r="I41" s="139">
        <f t="shared" si="21"/>
        <v>0</v>
      </c>
      <c r="J41" s="139">
        <f t="shared" si="21"/>
        <v>0</v>
      </c>
      <c r="K41" s="139">
        <f t="shared" si="21"/>
        <v>0</v>
      </c>
      <c r="L41" s="139">
        <f t="shared" si="21"/>
        <v>0</v>
      </c>
      <c r="M41" s="139">
        <f t="shared" si="21"/>
        <v>0</v>
      </c>
      <c r="N41" s="140"/>
      <c r="O41" s="139">
        <f>SUM(O9:O39)</f>
        <v>0</v>
      </c>
      <c r="P41" s="140"/>
      <c r="Q41" s="139">
        <f t="shared" ref="Q41:AC41" si="22">SUM(Q9:Q39)</f>
        <v>0</v>
      </c>
      <c r="R41" s="139">
        <f t="shared" si="22"/>
        <v>0</v>
      </c>
      <c r="S41" s="139">
        <f t="shared" si="22"/>
        <v>0</v>
      </c>
      <c r="T41" s="139">
        <f t="shared" si="22"/>
        <v>0</v>
      </c>
      <c r="U41" s="139">
        <f t="shared" si="22"/>
        <v>0</v>
      </c>
      <c r="V41" s="139">
        <f t="shared" si="22"/>
        <v>0</v>
      </c>
      <c r="W41" s="139">
        <f t="shared" si="22"/>
        <v>2</v>
      </c>
      <c r="X41" s="139">
        <f t="shared" si="22"/>
        <v>0</v>
      </c>
      <c r="Y41" s="139">
        <f t="shared" si="22"/>
        <v>0</v>
      </c>
      <c r="Z41" s="139">
        <f t="shared" si="22"/>
        <v>0</v>
      </c>
      <c r="AA41" s="139">
        <f t="shared" si="22"/>
        <v>0</v>
      </c>
      <c r="AB41" s="139">
        <f t="shared" si="22"/>
        <v>0</v>
      </c>
      <c r="AC41" s="139">
        <f t="shared" si="22"/>
        <v>0</v>
      </c>
    </row>
    <row r="42" spans="1:29" ht="15.75" thickTop="1"/>
    <row r="43" spans="1:29">
      <c r="E43" s="12"/>
    </row>
  </sheetData>
  <sheetProtection algorithmName="SHA-512" hashValue="DNX6QeN3ndvWlu1hYvO92cdqPJT0LBqlFIY+dlmrUJGhsb1iwFsXhwNy2FqVNamMhI1hpcfCaKW39wdvaFoXKw==" saltValue="W935PKX/h5vd3rVWHNZ4Rw==" spinCount="100000" sheet="1" objects="1" scenarios="1" insertRows="0"/>
  <mergeCells count="99">
    <mergeCell ref="AC38:AC39"/>
    <mergeCell ref="AC28:AC29"/>
    <mergeCell ref="AC30:AC31"/>
    <mergeCell ref="AC32:AC33"/>
    <mergeCell ref="AC34:AC35"/>
    <mergeCell ref="AC36:AC37"/>
    <mergeCell ref="AC18:AC19"/>
    <mergeCell ref="AC20:AC21"/>
    <mergeCell ref="AC22:AC23"/>
    <mergeCell ref="AC24:AC25"/>
    <mergeCell ref="AC26:AC27"/>
    <mergeCell ref="V38:V39"/>
    <mergeCell ref="V28:V29"/>
    <mergeCell ref="V30:V31"/>
    <mergeCell ref="V32:V33"/>
    <mergeCell ref="V34:V35"/>
    <mergeCell ref="V36:V37"/>
    <mergeCell ref="V18:V19"/>
    <mergeCell ref="V20:V21"/>
    <mergeCell ref="V22:V23"/>
    <mergeCell ref="V24:V25"/>
    <mergeCell ref="V26:V27"/>
    <mergeCell ref="A38:A39"/>
    <mergeCell ref="B38:B39"/>
    <mergeCell ref="C38:C39"/>
    <mergeCell ref="D38:D39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A34:A35"/>
    <mergeCell ref="A36:A37"/>
    <mergeCell ref="A30:A31"/>
    <mergeCell ref="B30:B31"/>
    <mergeCell ref="C30:C31"/>
    <mergeCell ref="D30:D31"/>
    <mergeCell ref="A32:A33"/>
    <mergeCell ref="B32:B33"/>
    <mergeCell ref="C32:C33"/>
    <mergeCell ref="D32:D33"/>
    <mergeCell ref="B34:B35"/>
    <mergeCell ref="C34:C35"/>
    <mergeCell ref="D34:D35"/>
    <mergeCell ref="D36:D37"/>
    <mergeCell ref="C36:C37"/>
    <mergeCell ref="B36:B37"/>
    <mergeCell ref="A26:A27"/>
    <mergeCell ref="B26:B27"/>
    <mergeCell ref="C26:C27"/>
    <mergeCell ref="D26:D27"/>
    <mergeCell ref="A28:A29"/>
    <mergeCell ref="B28:B29"/>
    <mergeCell ref="C28:C29"/>
    <mergeCell ref="D28:D29"/>
    <mergeCell ref="A22:A23"/>
    <mergeCell ref="B22:B23"/>
    <mergeCell ref="C22:C23"/>
    <mergeCell ref="D22:D23"/>
    <mergeCell ref="A24:A25"/>
    <mergeCell ref="B24:B25"/>
    <mergeCell ref="C24:C25"/>
    <mergeCell ref="D24:D25"/>
    <mergeCell ref="A18:A19"/>
    <mergeCell ref="B18:B19"/>
    <mergeCell ref="C18:C19"/>
    <mergeCell ref="D18:D19"/>
    <mergeCell ref="A20:A21"/>
    <mergeCell ref="B20:B21"/>
    <mergeCell ref="C20:C21"/>
    <mergeCell ref="D20:D21"/>
    <mergeCell ref="W6:AC6"/>
    <mergeCell ref="A3:A7"/>
    <mergeCell ref="C3:D6"/>
    <mergeCell ref="E3:AC4"/>
    <mergeCell ref="B4:B7"/>
    <mergeCell ref="E5:M5"/>
    <mergeCell ref="N5:V5"/>
    <mergeCell ref="W5:AC5"/>
    <mergeCell ref="E6:E7"/>
    <mergeCell ref="F6:F7"/>
    <mergeCell ref="G6:G7"/>
    <mergeCell ref="H6:M6"/>
    <mergeCell ref="N6:N7"/>
    <mergeCell ref="O6:O7"/>
    <mergeCell ref="P6:P7"/>
    <mergeCell ref="Q6:V6"/>
    <mergeCell ref="AC9:AC17"/>
    <mergeCell ref="A9:A17"/>
    <mergeCell ref="B9:B17"/>
    <mergeCell ref="C9:D17"/>
    <mergeCell ref="M9:M17"/>
    <mergeCell ref="V9:V17"/>
  </mergeCells>
  <pageMargins left="0.7" right="0.7" top="0.75" bottom="0.75" header="0.3" footer="0.3"/>
  <pageSetup paperSize="9" scale="18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theme="3" tint="0.59999389629810485"/>
  </sheetPr>
  <dimension ref="A1:ED70"/>
  <sheetViews>
    <sheetView showGridLines="0" tabSelected="1" zoomScale="80" zoomScaleNormal="80" zoomScaleSheetLayoutView="20" workbookViewId="0">
      <pane xSplit="5" ySplit="11" topLeftCell="F12" activePane="bottomRight" state="frozen"/>
      <selection activeCell="G23" sqref="G23"/>
      <selection pane="topRight" activeCell="G23" sqref="G23"/>
      <selection pane="bottomLeft" activeCell="G23" sqref="G23"/>
      <selection pane="bottomRight" activeCell="F12" sqref="F12"/>
    </sheetView>
  </sheetViews>
  <sheetFormatPr baseColWidth="10" defaultColWidth="11.42578125" defaultRowHeight="12.75"/>
  <cols>
    <col min="1" max="1" width="10.5703125" style="6" customWidth="1"/>
    <col min="2" max="2" width="32" style="8" bestFit="1" customWidth="1"/>
    <col min="3" max="3" width="15.7109375" style="349" bestFit="1" customWidth="1"/>
    <col min="4" max="4" width="5.85546875" style="7" bestFit="1" customWidth="1"/>
    <col min="5" max="5" width="6.42578125" style="7" customWidth="1"/>
    <col min="6" max="6" width="8.5703125" style="7" bestFit="1" customWidth="1"/>
    <col min="7" max="7" width="12.28515625" style="7" bestFit="1" customWidth="1"/>
    <col min="8" max="8" width="13" style="7" customWidth="1"/>
    <col min="9" max="9" width="13" style="7" bestFit="1" customWidth="1"/>
    <col min="10" max="10" width="12.42578125" style="7" bestFit="1" customWidth="1"/>
    <col min="11" max="11" width="8.5703125" style="9" bestFit="1" customWidth="1"/>
    <col min="12" max="12" width="9.7109375" style="9" bestFit="1" customWidth="1"/>
    <col min="13" max="14" width="13" style="9" bestFit="1" customWidth="1"/>
    <col min="15" max="15" width="12.42578125" style="9" bestFit="1" customWidth="1"/>
    <col min="16" max="16" width="9.7109375" style="9" bestFit="1" customWidth="1"/>
    <col min="17" max="17" width="13" style="9" bestFit="1" customWidth="1"/>
    <col min="18" max="18" width="13" style="7" bestFit="1" customWidth="1"/>
    <col min="19" max="19" width="12.42578125" style="7" bestFit="1" customWidth="1"/>
    <col min="20" max="20" width="9.7109375" style="7" bestFit="1" customWidth="1"/>
    <col min="21" max="22" width="13" style="7" bestFit="1" customWidth="1"/>
    <col min="23" max="23" width="13" style="7" customWidth="1"/>
    <col min="24" max="32" width="10.140625" style="7" customWidth="1"/>
    <col min="33" max="33" width="1.140625" style="7" customWidth="1"/>
    <col min="34" max="34" width="8.5703125" style="7" bestFit="1" customWidth="1"/>
    <col min="35" max="35" width="9.7109375" style="7" bestFit="1" customWidth="1"/>
    <col min="36" max="37" width="13" style="7" bestFit="1" customWidth="1"/>
    <col min="38" max="38" width="12.42578125" style="7" bestFit="1" customWidth="1"/>
    <col min="39" max="39" width="10.7109375" style="7" bestFit="1" customWidth="1"/>
    <col min="40" max="40" width="9.7109375" style="7" bestFit="1" customWidth="1"/>
    <col min="41" max="42" width="13" style="7" bestFit="1" customWidth="1"/>
    <col min="43" max="43" width="12.42578125" style="7" bestFit="1" customWidth="1"/>
    <col min="44" max="44" width="10.7109375" style="7" bestFit="1" customWidth="1"/>
    <col min="45" max="45" width="9.28515625" style="7" bestFit="1" customWidth="1"/>
    <col min="46" max="47" width="9.28515625" style="7" customWidth="1"/>
    <col min="48" max="48" width="10.5703125" style="7" customWidth="1"/>
    <col min="49" max="52" width="9.28515625" style="7" customWidth="1"/>
    <col min="53" max="53" width="1.140625" style="12" customWidth="1"/>
    <col min="54" max="54" width="10.7109375" style="12" customWidth="1"/>
    <col min="55" max="55" width="13" style="12" customWidth="1"/>
    <col min="56" max="56" width="14.42578125" style="12" customWidth="1"/>
    <col min="57" max="57" width="12.28515625" style="12" customWidth="1"/>
    <col min="58" max="58" width="12.7109375" style="12" customWidth="1"/>
    <col min="59" max="66" width="9.28515625" style="12" customWidth="1"/>
    <col min="67" max="67" width="1.140625" style="12" customWidth="1"/>
    <col min="68" max="71" width="12.42578125" style="7" customWidth="1"/>
    <col min="72" max="72" width="13" style="7" bestFit="1" customWidth="1"/>
    <col min="73" max="73" width="13" style="7" customWidth="1"/>
    <col min="74" max="83" width="12.42578125" style="7" customWidth="1"/>
    <col min="84" max="84" width="1.140625" style="12" customWidth="1"/>
    <col min="85" max="85" width="7.85546875" style="7" bestFit="1" customWidth="1"/>
    <col min="86" max="86" width="9.140625" style="7" customWidth="1"/>
    <col min="87" max="87" width="8.28515625" style="7" bestFit="1" customWidth="1"/>
    <col min="88" max="90" width="6.42578125" style="7" customWidth="1"/>
    <col min="91" max="91" width="9" style="7" customWidth="1"/>
    <col min="92" max="93" width="10" style="7" customWidth="1"/>
    <col min="94" max="94" width="6.42578125" style="7" customWidth="1"/>
    <col min="95" max="103" width="9.5703125" style="7" customWidth="1"/>
    <col min="104" max="104" width="6.5703125" style="7" customWidth="1"/>
    <col min="105" max="105" width="9" style="7" bestFit="1" customWidth="1"/>
    <col min="106" max="106" width="12.85546875" style="7" bestFit="1" customWidth="1"/>
    <col min="107" max="107" width="11.85546875" style="7" customWidth="1"/>
    <col min="108" max="109" width="10" style="7" customWidth="1"/>
    <col min="110" max="110" width="11.28515625" style="7" customWidth="1"/>
    <col min="111" max="111" width="8" style="7" customWidth="1"/>
    <col min="112" max="112" width="14.140625" style="7" customWidth="1"/>
    <col min="113" max="113" width="9.140625" style="7" customWidth="1"/>
    <col min="114" max="114" width="10.85546875" style="7" bestFit="1" customWidth="1"/>
    <col min="115" max="115" width="9" style="7" bestFit="1" customWidth="1"/>
    <col min="116" max="116" width="11.140625" style="7" bestFit="1" customWidth="1"/>
    <col min="117" max="118" width="9.5703125" style="7" bestFit="1" customWidth="1"/>
    <col min="119" max="119" width="9" style="7" customWidth="1"/>
    <col min="120" max="120" width="7.5703125" style="7" bestFit="1" customWidth="1"/>
    <col min="121" max="121" width="9.85546875" style="7" bestFit="1" customWidth="1"/>
    <col min="122" max="122" width="10.28515625" style="7" bestFit="1" customWidth="1"/>
    <col min="123" max="131" width="6.85546875" style="7" customWidth="1"/>
    <col min="132" max="132" width="65.7109375" style="7" customWidth="1"/>
    <col min="133" max="134" width="21.7109375" style="7" customWidth="1"/>
    <col min="135" max="16384" width="11.42578125" style="7"/>
  </cols>
  <sheetData>
    <row r="1" spans="1:134" s="12" customFormat="1" ht="20.25">
      <c r="A1" s="636" t="s">
        <v>44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</row>
    <row r="2" spans="1:134" s="12" customFormat="1" ht="20.25" customHeight="1">
      <c r="A2" s="636" t="s">
        <v>110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</row>
    <row r="3" spans="1:134" s="12" customFormat="1" ht="15" customHeight="1">
      <c r="A3" s="637"/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109"/>
      <c r="AA3" s="109"/>
      <c r="AB3" s="109"/>
      <c r="AC3" s="109"/>
      <c r="AD3" s="109"/>
      <c r="AE3" s="109"/>
      <c r="AF3" s="109"/>
      <c r="AG3" s="61"/>
      <c r="AH3" s="61"/>
      <c r="AI3" s="61"/>
      <c r="AJ3" s="61"/>
      <c r="AK3" s="61"/>
    </row>
    <row r="4" spans="1:134" s="12" customFormat="1" ht="20.25" customHeight="1">
      <c r="A4" s="636" t="str">
        <f>Encabezados!A2</f>
        <v>INFORMACIÓN ESTADÍSTICA DE ICAT 2023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  <c r="N4" s="636"/>
      <c r="O4" s="636"/>
      <c r="P4" s="636"/>
      <c r="Q4" s="636"/>
      <c r="R4" s="636"/>
      <c r="S4" s="636"/>
      <c r="T4" s="636"/>
      <c r="U4" s="636"/>
      <c r="V4" s="636"/>
      <c r="W4" s="636"/>
      <c r="X4" s="636"/>
      <c r="Y4" s="636"/>
      <c r="Z4" s="636"/>
      <c r="AA4" s="636"/>
      <c r="AB4" s="636"/>
      <c r="AC4" s="636"/>
      <c r="AD4" s="636"/>
      <c r="AE4" s="636"/>
      <c r="AF4" s="636"/>
      <c r="AG4" s="636"/>
      <c r="AH4" s="636"/>
      <c r="AI4" s="636"/>
      <c r="AJ4" s="636"/>
      <c r="AK4" s="63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</row>
    <row r="5" spans="1:134" s="12" customFormat="1" ht="15" customHeight="1" thickBot="1">
      <c r="A5" s="47"/>
      <c r="B5" s="47"/>
      <c r="C5" s="342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</row>
    <row r="6" spans="1:134" s="12" customFormat="1" ht="24" customHeight="1" thickTop="1" thickBot="1">
      <c r="A6" s="459" t="s">
        <v>82</v>
      </c>
      <c r="B6" s="67" t="s">
        <v>188</v>
      </c>
      <c r="C6" s="551" t="s">
        <v>413</v>
      </c>
      <c r="D6" s="530"/>
      <c r="E6" s="530"/>
      <c r="F6" s="538" t="str">
        <f>Encabezados!A6</f>
        <v>MATRÍCULA 2023 3° Trimestre (Julio, Agosto y Septiembre)</v>
      </c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121"/>
      <c r="AA6" s="121"/>
      <c r="AB6" s="121"/>
      <c r="AC6" s="121"/>
      <c r="AD6" s="121"/>
      <c r="AE6" s="121"/>
      <c r="AF6" s="121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4"/>
      <c r="CF6" s="90"/>
      <c r="CG6" s="562" t="s">
        <v>8</v>
      </c>
      <c r="CH6" s="563"/>
      <c r="CI6" s="564"/>
      <c r="CJ6" s="568" t="s">
        <v>9</v>
      </c>
      <c r="CK6" s="568" t="s">
        <v>10</v>
      </c>
      <c r="CL6" s="467" t="s">
        <v>185</v>
      </c>
      <c r="CM6" s="571"/>
      <c r="CN6" s="571"/>
      <c r="CO6" s="571"/>
      <c r="CP6" s="479"/>
      <c r="CQ6" s="584" t="s">
        <v>75</v>
      </c>
      <c r="CR6" s="584"/>
      <c r="CS6" s="584"/>
      <c r="CT6" s="584"/>
      <c r="CU6" s="584"/>
      <c r="CV6" s="584"/>
      <c r="CW6" s="584"/>
      <c r="CX6" s="584"/>
      <c r="CY6" s="584"/>
      <c r="CZ6" s="586" t="s">
        <v>167</v>
      </c>
      <c r="DA6" s="575" t="s">
        <v>168</v>
      </c>
      <c r="DB6" s="576"/>
      <c r="DC6" s="577"/>
      <c r="DD6" s="581" t="s">
        <v>169</v>
      </c>
      <c r="DE6" s="582"/>
      <c r="DF6" s="619" t="s">
        <v>76</v>
      </c>
      <c r="DG6" s="620"/>
      <c r="DH6" s="576" t="s">
        <v>173</v>
      </c>
      <c r="DI6" s="628"/>
      <c r="DJ6" s="628"/>
      <c r="DK6" s="628"/>
      <c r="DL6" s="628"/>
      <c r="DM6" s="628"/>
      <c r="DN6" s="628"/>
      <c r="DO6" s="628"/>
      <c r="DP6" s="628"/>
      <c r="DQ6" s="628"/>
      <c r="DR6" s="628"/>
      <c r="DS6" s="526" t="s">
        <v>11</v>
      </c>
      <c r="DT6" s="527"/>
      <c r="DU6" s="527"/>
      <c r="DV6" s="527"/>
      <c r="DW6" s="527"/>
      <c r="DX6" s="527"/>
      <c r="DY6" s="528"/>
      <c r="DZ6" s="630" t="s">
        <v>77</v>
      </c>
      <c r="EA6" s="563" t="s">
        <v>174</v>
      </c>
      <c r="EB6" s="633"/>
      <c r="EC6" s="612" t="s">
        <v>175</v>
      </c>
      <c r="ED6" s="612" t="s">
        <v>78</v>
      </c>
    </row>
    <row r="7" spans="1:134" s="12" customFormat="1" ht="24" customHeight="1" thickBot="1">
      <c r="A7" s="460"/>
      <c r="B7" s="473"/>
      <c r="C7" s="530"/>
      <c r="D7" s="530"/>
      <c r="E7" s="530"/>
      <c r="F7" s="646" t="s">
        <v>86</v>
      </c>
      <c r="G7" s="647"/>
      <c r="H7" s="647"/>
      <c r="I7" s="647"/>
      <c r="J7" s="647"/>
      <c r="K7" s="647"/>
      <c r="L7" s="647"/>
      <c r="M7" s="647"/>
      <c r="N7" s="647"/>
      <c r="O7" s="647"/>
      <c r="P7" s="647"/>
      <c r="Q7" s="647"/>
      <c r="R7" s="647"/>
      <c r="S7" s="647"/>
      <c r="T7" s="647"/>
      <c r="U7" s="647"/>
      <c r="V7" s="647"/>
      <c r="W7" s="647"/>
      <c r="X7" s="647"/>
      <c r="Y7" s="647"/>
      <c r="Z7" s="542"/>
      <c r="AA7" s="542"/>
      <c r="AB7" s="542"/>
      <c r="AC7" s="542"/>
      <c r="AD7" s="542"/>
      <c r="AE7" s="542"/>
      <c r="AF7" s="543"/>
      <c r="AG7" s="44"/>
      <c r="AH7" s="648" t="s">
        <v>88</v>
      </c>
      <c r="AI7" s="649"/>
      <c r="AJ7" s="649"/>
      <c r="AK7" s="649"/>
      <c r="AL7" s="649"/>
      <c r="AM7" s="649"/>
      <c r="AN7" s="649"/>
      <c r="AO7" s="649"/>
      <c r="AP7" s="649"/>
      <c r="AQ7" s="649"/>
      <c r="AR7" s="649"/>
      <c r="AS7" s="649"/>
      <c r="AT7" s="650"/>
      <c r="AU7" s="650"/>
      <c r="AV7" s="650"/>
      <c r="AW7" s="650"/>
      <c r="AX7" s="650"/>
      <c r="AY7" s="650"/>
      <c r="AZ7" s="651"/>
      <c r="BA7" s="74"/>
      <c r="BB7" s="559" t="s">
        <v>144</v>
      </c>
      <c r="BC7" s="560"/>
      <c r="BD7" s="560"/>
      <c r="BE7" s="560"/>
      <c r="BF7" s="560"/>
      <c r="BG7" s="561"/>
      <c r="BH7" s="112"/>
      <c r="BI7" s="112"/>
      <c r="BJ7" s="112"/>
      <c r="BK7" s="112"/>
      <c r="BL7" s="112"/>
      <c r="BM7" s="112"/>
      <c r="BN7" s="112"/>
      <c r="BO7" s="74"/>
      <c r="BP7" s="554" t="s">
        <v>147</v>
      </c>
      <c r="BQ7" s="542"/>
      <c r="BR7" s="542"/>
      <c r="BS7" s="542"/>
      <c r="BT7" s="542"/>
      <c r="BU7" s="542"/>
      <c r="BV7" s="542"/>
      <c r="BW7" s="542"/>
      <c r="BX7" s="542"/>
      <c r="BY7" s="694" t="s">
        <v>186</v>
      </c>
      <c r="BZ7" s="695"/>
      <c r="CA7" s="695"/>
      <c r="CB7" s="695"/>
      <c r="CC7" s="542"/>
      <c r="CD7" s="542"/>
      <c r="CE7" s="543"/>
      <c r="CF7" s="91"/>
      <c r="CG7" s="565"/>
      <c r="CH7" s="566"/>
      <c r="CI7" s="567"/>
      <c r="CJ7" s="569"/>
      <c r="CK7" s="569"/>
      <c r="CL7" s="572"/>
      <c r="CM7" s="573"/>
      <c r="CN7" s="573"/>
      <c r="CO7" s="573"/>
      <c r="CP7" s="574"/>
      <c r="CQ7" s="585"/>
      <c r="CR7" s="585"/>
      <c r="CS7" s="585"/>
      <c r="CT7" s="585"/>
      <c r="CU7" s="585"/>
      <c r="CV7" s="585"/>
      <c r="CW7" s="585"/>
      <c r="CX7" s="585"/>
      <c r="CY7" s="585"/>
      <c r="CZ7" s="587"/>
      <c r="DA7" s="578"/>
      <c r="DB7" s="579"/>
      <c r="DC7" s="580"/>
      <c r="DD7" s="583"/>
      <c r="DE7" s="583"/>
      <c r="DF7" s="621"/>
      <c r="DG7" s="622"/>
      <c r="DH7" s="629"/>
      <c r="DI7" s="629"/>
      <c r="DJ7" s="629"/>
      <c r="DK7" s="629"/>
      <c r="DL7" s="629"/>
      <c r="DM7" s="629"/>
      <c r="DN7" s="629"/>
      <c r="DO7" s="629"/>
      <c r="DP7" s="629"/>
      <c r="DQ7" s="629"/>
      <c r="DR7" s="629"/>
      <c r="DS7" s="529"/>
      <c r="DT7" s="530"/>
      <c r="DU7" s="530"/>
      <c r="DV7" s="530"/>
      <c r="DW7" s="530"/>
      <c r="DX7" s="530"/>
      <c r="DY7" s="531"/>
      <c r="DZ7" s="631"/>
      <c r="EA7" s="634"/>
      <c r="EB7" s="635"/>
      <c r="EC7" s="613"/>
      <c r="ED7" s="623"/>
    </row>
    <row r="8" spans="1:134" s="13" customFormat="1" ht="48" customHeight="1" thickTop="1" thickBot="1">
      <c r="A8" s="460"/>
      <c r="B8" s="473"/>
      <c r="C8" s="530"/>
      <c r="D8" s="530"/>
      <c r="E8" s="530"/>
      <c r="F8" s="638" t="s">
        <v>96</v>
      </c>
      <c r="G8" s="639"/>
      <c r="H8" s="639"/>
      <c r="I8" s="639"/>
      <c r="J8" s="640"/>
      <c r="K8" s="638" t="s">
        <v>42</v>
      </c>
      <c r="L8" s="639"/>
      <c r="M8" s="639"/>
      <c r="N8" s="639"/>
      <c r="O8" s="640"/>
      <c r="P8" s="638" t="s">
        <v>90</v>
      </c>
      <c r="Q8" s="639"/>
      <c r="R8" s="639"/>
      <c r="S8" s="640"/>
      <c r="T8" s="638" t="s">
        <v>91</v>
      </c>
      <c r="U8" s="639"/>
      <c r="V8" s="639"/>
      <c r="W8" s="640"/>
      <c r="X8" s="638" t="s">
        <v>43</v>
      </c>
      <c r="Y8" s="640"/>
      <c r="Z8" s="652" t="s">
        <v>186</v>
      </c>
      <c r="AA8" s="652"/>
      <c r="AB8" s="652"/>
      <c r="AC8" s="652"/>
      <c r="AD8" s="653"/>
      <c r="AE8" s="653"/>
      <c r="AF8" s="653"/>
      <c r="AG8" s="32"/>
      <c r="AH8" s="547" t="s">
        <v>0</v>
      </c>
      <c r="AI8" s="644"/>
      <c r="AJ8" s="644"/>
      <c r="AK8" s="644"/>
      <c r="AL8" s="548"/>
      <c r="AM8" s="547" t="s">
        <v>1</v>
      </c>
      <c r="AN8" s="644"/>
      <c r="AO8" s="644"/>
      <c r="AP8" s="644"/>
      <c r="AQ8" s="548"/>
      <c r="AR8" s="547" t="s">
        <v>43</v>
      </c>
      <c r="AS8" s="548"/>
      <c r="AT8" s="540" t="s">
        <v>186</v>
      </c>
      <c r="AU8" s="541"/>
      <c r="AV8" s="541"/>
      <c r="AW8" s="541"/>
      <c r="AX8" s="542"/>
      <c r="AY8" s="542"/>
      <c r="AZ8" s="543"/>
      <c r="BA8" s="75"/>
      <c r="BB8" s="654" t="s">
        <v>145</v>
      </c>
      <c r="BC8" s="655"/>
      <c r="BD8" s="655"/>
      <c r="BE8" s="656"/>
      <c r="BF8" s="654" t="s">
        <v>43</v>
      </c>
      <c r="BG8" s="656"/>
      <c r="BH8" s="552" t="s">
        <v>186</v>
      </c>
      <c r="BI8" s="552"/>
      <c r="BJ8" s="552"/>
      <c r="BK8" s="552"/>
      <c r="BL8" s="553"/>
      <c r="BM8" s="553"/>
      <c r="BN8" s="553"/>
      <c r="BO8" s="75"/>
      <c r="BP8" s="555"/>
      <c r="BQ8" s="556"/>
      <c r="BR8" s="556"/>
      <c r="BS8" s="556"/>
      <c r="BT8" s="556"/>
      <c r="BU8" s="556"/>
      <c r="BV8" s="556"/>
      <c r="BW8" s="556"/>
      <c r="BX8" s="556"/>
      <c r="BY8" s="555"/>
      <c r="BZ8" s="556"/>
      <c r="CA8" s="556"/>
      <c r="CB8" s="556"/>
      <c r="CC8" s="556"/>
      <c r="CD8" s="556"/>
      <c r="CE8" s="696"/>
      <c r="CF8" s="91"/>
      <c r="CG8" s="665" t="s">
        <v>14</v>
      </c>
      <c r="CH8" s="669" t="s">
        <v>15</v>
      </c>
      <c r="CI8" s="667" t="s">
        <v>16</v>
      </c>
      <c r="CJ8" s="569"/>
      <c r="CK8" s="569"/>
      <c r="CL8" s="474" t="s">
        <v>197</v>
      </c>
      <c r="CM8" s="687"/>
      <c r="CN8" s="679" t="s">
        <v>198</v>
      </c>
      <c r="CO8" s="476"/>
      <c r="CP8" s="697" t="s">
        <v>187</v>
      </c>
      <c r="CQ8" s="671" t="s">
        <v>99</v>
      </c>
      <c r="CR8" s="661"/>
      <c r="CS8" s="661"/>
      <c r="CT8" s="672"/>
      <c r="CU8" s="660" t="s">
        <v>83</v>
      </c>
      <c r="CV8" s="661"/>
      <c r="CW8" s="661"/>
      <c r="CX8" s="661"/>
      <c r="CY8" s="662"/>
      <c r="CZ8" s="587"/>
      <c r="DA8" s="589" t="s">
        <v>17</v>
      </c>
      <c r="DB8" s="532" t="s">
        <v>79</v>
      </c>
      <c r="DC8" s="592" t="s">
        <v>100</v>
      </c>
      <c r="DD8" s="589" t="s">
        <v>101</v>
      </c>
      <c r="DE8" s="595" t="s">
        <v>12</v>
      </c>
      <c r="DF8" s="603" t="s">
        <v>80</v>
      </c>
      <c r="DG8" s="605" t="s">
        <v>81</v>
      </c>
      <c r="DH8" s="589" t="s">
        <v>170</v>
      </c>
      <c r="DI8" s="532" t="s">
        <v>18</v>
      </c>
      <c r="DJ8" s="532" t="s">
        <v>41</v>
      </c>
      <c r="DK8" s="532" t="s">
        <v>19</v>
      </c>
      <c r="DL8" s="532" t="s">
        <v>20</v>
      </c>
      <c r="DM8" s="595" t="s">
        <v>21</v>
      </c>
      <c r="DN8" s="589" t="s">
        <v>171</v>
      </c>
      <c r="DO8" s="532"/>
      <c r="DP8" s="532"/>
      <c r="DQ8" s="532"/>
      <c r="DR8" s="595"/>
      <c r="DS8" s="615" t="s">
        <v>23</v>
      </c>
      <c r="DT8" s="616"/>
      <c r="DU8" s="616"/>
      <c r="DV8" s="617" t="s">
        <v>176</v>
      </c>
      <c r="DW8" s="617" t="s">
        <v>25</v>
      </c>
      <c r="DX8" s="617" t="s">
        <v>24</v>
      </c>
      <c r="DY8" s="607" t="s">
        <v>22</v>
      </c>
      <c r="DZ8" s="631"/>
      <c r="EA8" s="609" t="s">
        <v>177</v>
      </c>
      <c r="EB8" s="625" t="s">
        <v>178</v>
      </c>
      <c r="EC8" s="613"/>
      <c r="ED8" s="623"/>
    </row>
    <row r="9" spans="1:134" s="13" customFormat="1" ht="25.5" customHeight="1" thickBot="1">
      <c r="A9" s="460"/>
      <c r="B9" s="473"/>
      <c r="C9" s="530"/>
      <c r="D9" s="530"/>
      <c r="E9" s="530"/>
      <c r="F9" s="641"/>
      <c r="G9" s="642"/>
      <c r="H9" s="642"/>
      <c r="I9" s="642"/>
      <c r="J9" s="643"/>
      <c r="K9" s="641"/>
      <c r="L9" s="642"/>
      <c r="M9" s="642"/>
      <c r="N9" s="642"/>
      <c r="O9" s="643"/>
      <c r="P9" s="641"/>
      <c r="Q9" s="642"/>
      <c r="R9" s="642"/>
      <c r="S9" s="643"/>
      <c r="T9" s="641"/>
      <c r="U9" s="642"/>
      <c r="V9" s="642"/>
      <c r="W9" s="643"/>
      <c r="X9" s="641"/>
      <c r="Y9" s="643"/>
      <c r="Z9" s="653"/>
      <c r="AA9" s="653"/>
      <c r="AB9" s="653"/>
      <c r="AC9" s="653"/>
      <c r="AD9" s="653"/>
      <c r="AE9" s="653"/>
      <c r="AF9" s="653"/>
      <c r="AG9" s="32"/>
      <c r="AH9" s="549"/>
      <c r="AI9" s="645"/>
      <c r="AJ9" s="645"/>
      <c r="AK9" s="645"/>
      <c r="AL9" s="550"/>
      <c r="AM9" s="549"/>
      <c r="AN9" s="645"/>
      <c r="AO9" s="645"/>
      <c r="AP9" s="645"/>
      <c r="AQ9" s="550"/>
      <c r="AR9" s="549"/>
      <c r="AS9" s="550"/>
      <c r="AT9" s="544"/>
      <c r="AU9" s="545"/>
      <c r="AV9" s="545"/>
      <c r="AW9" s="545"/>
      <c r="AX9" s="545"/>
      <c r="AY9" s="545"/>
      <c r="AZ9" s="546"/>
      <c r="BA9" s="75"/>
      <c r="BB9" s="657"/>
      <c r="BC9" s="658"/>
      <c r="BD9" s="658"/>
      <c r="BE9" s="659"/>
      <c r="BF9" s="657"/>
      <c r="BG9" s="659"/>
      <c r="BH9" s="553"/>
      <c r="BI9" s="553"/>
      <c r="BJ9" s="553"/>
      <c r="BK9" s="553"/>
      <c r="BL9" s="553"/>
      <c r="BM9" s="553"/>
      <c r="BN9" s="553"/>
      <c r="BO9" s="75"/>
      <c r="BP9" s="557"/>
      <c r="BQ9" s="558"/>
      <c r="BR9" s="558"/>
      <c r="BS9" s="558"/>
      <c r="BT9" s="558"/>
      <c r="BU9" s="558"/>
      <c r="BV9" s="558"/>
      <c r="BW9" s="558"/>
      <c r="BX9" s="558"/>
      <c r="BY9" s="544"/>
      <c r="BZ9" s="545"/>
      <c r="CA9" s="545"/>
      <c r="CB9" s="545"/>
      <c r="CC9" s="545"/>
      <c r="CD9" s="545"/>
      <c r="CE9" s="546"/>
      <c r="CF9" s="91"/>
      <c r="CG9" s="665"/>
      <c r="CH9" s="669"/>
      <c r="CI9" s="667"/>
      <c r="CJ9" s="569"/>
      <c r="CK9" s="569"/>
      <c r="CL9" s="686" t="s">
        <v>207</v>
      </c>
      <c r="CM9" s="680" t="s">
        <v>208</v>
      </c>
      <c r="CN9" s="682" t="s">
        <v>207</v>
      </c>
      <c r="CO9" s="684" t="s">
        <v>208</v>
      </c>
      <c r="CP9" s="698"/>
      <c r="CQ9" s="677" t="s">
        <v>102</v>
      </c>
      <c r="CR9" s="673" t="s">
        <v>103</v>
      </c>
      <c r="CS9" s="675" t="s">
        <v>104</v>
      </c>
      <c r="CT9" s="677" t="s">
        <v>105</v>
      </c>
      <c r="CU9" s="692" t="s">
        <v>106</v>
      </c>
      <c r="CV9" s="663" t="s">
        <v>107</v>
      </c>
      <c r="CW9" s="690" t="s">
        <v>108</v>
      </c>
      <c r="CX9" s="663" t="s">
        <v>105</v>
      </c>
      <c r="CY9" s="688" t="s">
        <v>172</v>
      </c>
      <c r="CZ9" s="587"/>
      <c r="DA9" s="590"/>
      <c r="DB9" s="533"/>
      <c r="DC9" s="593"/>
      <c r="DD9" s="590"/>
      <c r="DE9" s="596"/>
      <c r="DF9" s="603"/>
      <c r="DG9" s="605"/>
      <c r="DH9" s="590"/>
      <c r="DI9" s="533"/>
      <c r="DJ9" s="533"/>
      <c r="DK9" s="533"/>
      <c r="DL9" s="533"/>
      <c r="DM9" s="596"/>
      <c r="DN9" s="590"/>
      <c r="DO9" s="533"/>
      <c r="DP9" s="533"/>
      <c r="DQ9" s="533"/>
      <c r="DR9" s="596"/>
      <c r="DS9" s="615"/>
      <c r="DT9" s="616"/>
      <c r="DU9" s="616"/>
      <c r="DV9" s="617"/>
      <c r="DW9" s="617"/>
      <c r="DX9" s="617"/>
      <c r="DY9" s="607"/>
      <c r="DZ9" s="631"/>
      <c r="EA9" s="610"/>
      <c r="EB9" s="626"/>
      <c r="EC9" s="613"/>
      <c r="ED9" s="623"/>
    </row>
    <row r="10" spans="1:134" s="13" customFormat="1" ht="51" customHeight="1" thickBot="1">
      <c r="A10" s="460"/>
      <c r="B10" s="473"/>
      <c r="C10" s="337" t="s">
        <v>466</v>
      </c>
      <c r="D10" s="94" t="s">
        <v>26</v>
      </c>
      <c r="E10" s="94" t="s">
        <v>27</v>
      </c>
      <c r="F10" s="48" t="s">
        <v>92</v>
      </c>
      <c r="G10" s="49" t="s">
        <v>72</v>
      </c>
      <c r="H10" s="49" t="s">
        <v>93</v>
      </c>
      <c r="I10" s="49" t="s">
        <v>70</v>
      </c>
      <c r="J10" s="49" t="s">
        <v>71</v>
      </c>
      <c r="K10" s="49" t="s">
        <v>92</v>
      </c>
      <c r="L10" s="49" t="s">
        <v>72</v>
      </c>
      <c r="M10" s="31" t="s">
        <v>93</v>
      </c>
      <c r="N10" s="31" t="s">
        <v>70</v>
      </c>
      <c r="O10" s="31" t="s">
        <v>71</v>
      </c>
      <c r="P10" s="49" t="s">
        <v>72</v>
      </c>
      <c r="Q10" s="49" t="s">
        <v>93</v>
      </c>
      <c r="R10" s="49" t="s">
        <v>70</v>
      </c>
      <c r="S10" s="49" t="s">
        <v>71</v>
      </c>
      <c r="T10" s="31" t="s">
        <v>72</v>
      </c>
      <c r="U10" s="49" t="s">
        <v>93</v>
      </c>
      <c r="V10" s="49" t="s">
        <v>70</v>
      </c>
      <c r="W10" s="49" t="s">
        <v>71</v>
      </c>
      <c r="X10" s="49" t="s">
        <v>94</v>
      </c>
      <c r="Y10" s="49" t="s">
        <v>95</v>
      </c>
      <c r="Z10" s="113" t="s">
        <v>189</v>
      </c>
      <c r="AA10" s="113" t="s">
        <v>190</v>
      </c>
      <c r="AB10" s="113" t="s">
        <v>191</v>
      </c>
      <c r="AC10" s="113" t="s">
        <v>192</v>
      </c>
      <c r="AD10" s="113" t="s">
        <v>193</v>
      </c>
      <c r="AE10" s="113" t="s">
        <v>194</v>
      </c>
      <c r="AF10" s="113" t="s">
        <v>195</v>
      </c>
      <c r="AG10" s="56"/>
      <c r="AH10" s="50" t="s">
        <v>92</v>
      </c>
      <c r="AI10" s="50" t="s">
        <v>72</v>
      </c>
      <c r="AJ10" s="34" t="s">
        <v>93</v>
      </c>
      <c r="AK10" s="34" t="s">
        <v>70</v>
      </c>
      <c r="AL10" s="34" t="s">
        <v>71</v>
      </c>
      <c r="AM10" s="51" t="s">
        <v>92</v>
      </c>
      <c r="AN10" s="50" t="s">
        <v>72</v>
      </c>
      <c r="AO10" s="34" t="s">
        <v>93</v>
      </c>
      <c r="AP10" s="34" t="s">
        <v>70</v>
      </c>
      <c r="AQ10" s="34" t="s">
        <v>71</v>
      </c>
      <c r="AR10" s="34" t="s">
        <v>94</v>
      </c>
      <c r="AS10" s="34" t="s">
        <v>95</v>
      </c>
      <c r="AT10" s="34" t="s">
        <v>189</v>
      </c>
      <c r="AU10" s="34" t="s">
        <v>190</v>
      </c>
      <c r="AV10" s="34" t="s">
        <v>191</v>
      </c>
      <c r="AW10" s="34" t="s">
        <v>192</v>
      </c>
      <c r="AX10" s="34" t="s">
        <v>193</v>
      </c>
      <c r="AY10" s="34" t="s">
        <v>194</v>
      </c>
      <c r="AZ10" s="34" t="s">
        <v>195</v>
      </c>
      <c r="BA10" s="33"/>
      <c r="BB10" s="76" t="s">
        <v>72</v>
      </c>
      <c r="BC10" s="76" t="s">
        <v>93</v>
      </c>
      <c r="BD10" s="76" t="s">
        <v>70</v>
      </c>
      <c r="BE10" s="76" t="s">
        <v>71</v>
      </c>
      <c r="BF10" s="77" t="s">
        <v>94</v>
      </c>
      <c r="BG10" s="77" t="s">
        <v>95</v>
      </c>
      <c r="BH10" s="76" t="s">
        <v>189</v>
      </c>
      <c r="BI10" s="76" t="s">
        <v>190</v>
      </c>
      <c r="BJ10" s="76" t="s">
        <v>191</v>
      </c>
      <c r="BK10" s="76" t="s">
        <v>192</v>
      </c>
      <c r="BL10" s="76" t="s">
        <v>193</v>
      </c>
      <c r="BM10" s="76" t="s">
        <v>194</v>
      </c>
      <c r="BN10" s="76" t="s">
        <v>195</v>
      </c>
      <c r="BO10" s="56"/>
      <c r="BP10" s="85" t="s">
        <v>92</v>
      </c>
      <c r="BQ10" s="86" t="s">
        <v>72</v>
      </c>
      <c r="BR10" s="255" t="s">
        <v>209</v>
      </c>
      <c r="BS10" s="255" t="s">
        <v>210</v>
      </c>
      <c r="BT10" s="87" t="s">
        <v>93</v>
      </c>
      <c r="BU10" s="86" t="s">
        <v>70</v>
      </c>
      <c r="BV10" s="88" t="s">
        <v>71</v>
      </c>
      <c r="BW10" s="86" t="s">
        <v>148</v>
      </c>
      <c r="BX10" s="89" t="s">
        <v>95</v>
      </c>
      <c r="BY10" s="114" t="s">
        <v>189</v>
      </c>
      <c r="BZ10" s="114" t="s">
        <v>190</v>
      </c>
      <c r="CA10" s="114" t="s">
        <v>191</v>
      </c>
      <c r="CB10" s="114" t="s">
        <v>192</v>
      </c>
      <c r="CC10" s="114" t="s">
        <v>193</v>
      </c>
      <c r="CD10" s="114" t="s">
        <v>194</v>
      </c>
      <c r="CE10" s="114" t="s">
        <v>195</v>
      </c>
      <c r="CF10" s="55"/>
      <c r="CG10" s="666"/>
      <c r="CH10" s="670"/>
      <c r="CI10" s="668"/>
      <c r="CJ10" s="570"/>
      <c r="CK10" s="570"/>
      <c r="CL10" s="683"/>
      <c r="CM10" s="681"/>
      <c r="CN10" s="683"/>
      <c r="CO10" s="685"/>
      <c r="CP10" s="699"/>
      <c r="CQ10" s="678"/>
      <c r="CR10" s="674"/>
      <c r="CS10" s="676"/>
      <c r="CT10" s="678"/>
      <c r="CU10" s="693"/>
      <c r="CV10" s="664"/>
      <c r="CW10" s="691"/>
      <c r="CX10" s="664"/>
      <c r="CY10" s="689"/>
      <c r="CZ10" s="588"/>
      <c r="DA10" s="591"/>
      <c r="DB10" s="534"/>
      <c r="DC10" s="594"/>
      <c r="DD10" s="591"/>
      <c r="DE10" s="597"/>
      <c r="DF10" s="604"/>
      <c r="DG10" s="606"/>
      <c r="DH10" s="591"/>
      <c r="DI10" s="534"/>
      <c r="DJ10" s="534"/>
      <c r="DK10" s="534"/>
      <c r="DL10" s="534"/>
      <c r="DM10" s="597"/>
      <c r="DN10" s="124" t="s">
        <v>29</v>
      </c>
      <c r="DO10" s="125" t="s">
        <v>30</v>
      </c>
      <c r="DP10" s="125" t="s">
        <v>31</v>
      </c>
      <c r="DQ10" s="125" t="s">
        <v>32</v>
      </c>
      <c r="DR10" s="126" t="s">
        <v>33</v>
      </c>
      <c r="DS10" s="351" t="s">
        <v>34</v>
      </c>
      <c r="DT10" s="352" t="s">
        <v>35</v>
      </c>
      <c r="DU10" s="352" t="s">
        <v>36</v>
      </c>
      <c r="DV10" s="618"/>
      <c r="DW10" s="618"/>
      <c r="DX10" s="618"/>
      <c r="DY10" s="608"/>
      <c r="DZ10" s="632"/>
      <c r="EA10" s="611"/>
      <c r="EB10" s="627"/>
      <c r="EC10" s="614"/>
      <c r="ED10" s="624"/>
    </row>
    <row r="11" spans="1:134" s="13" customFormat="1" ht="7.5" customHeight="1" thickBot="1">
      <c r="A11" s="52"/>
      <c r="B11" s="53"/>
      <c r="C11" s="338"/>
      <c r="D11" s="53"/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6"/>
      <c r="AA11" s="56"/>
      <c r="AB11" s="56"/>
      <c r="AC11" s="56"/>
      <c r="AD11" s="56"/>
      <c r="AE11" s="56"/>
      <c r="AF11" s="56"/>
      <c r="AG11" s="56"/>
      <c r="AH11" s="253"/>
      <c r="AI11" s="253"/>
      <c r="AJ11" s="223"/>
      <c r="AK11" s="223"/>
      <c r="AL11" s="223"/>
      <c r="AM11" s="223"/>
      <c r="AN11" s="253"/>
      <c r="AO11" s="223"/>
      <c r="AP11" s="223"/>
      <c r="AQ11" s="223"/>
      <c r="AR11" s="223"/>
      <c r="AS11" s="223"/>
      <c r="AT11" s="56"/>
      <c r="AU11" s="56"/>
      <c r="AV11" s="56"/>
      <c r="AW11" s="56"/>
      <c r="AX11" s="56"/>
      <c r="AY11" s="56"/>
      <c r="AZ11" s="56"/>
      <c r="BA11" s="56"/>
      <c r="BB11" s="78"/>
      <c r="BC11" s="78"/>
      <c r="BD11" s="78"/>
      <c r="BE11" s="78"/>
      <c r="BF11" s="78"/>
      <c r="BG11" s="78"/>
      <c r="BH11" s="56"/>
      <c r="BI11" s="56"/>
      <c r="BJ11" s="56"/>
      <c r="BK11" s="56"/>
      <c r="BL11" s="56"/>
      <c r="BM11" s="56"/>
      <c r="BN11" s="56"/>
      <c r="BO11" s="56"/>
      <c r="BP11" s="53"/>
      <c r="BQ11" s="53"/>
      <c r="BR11" s="53"/>
      <c r="BS11" s="53"/>
      <c r="BT11" s="53"/>
      <c r="BU11" s="53"/>
      <c r="BV11" s="53"/>
      <c r="BW11" s="53"/>
      <c r="BX11" s="53"/>
      <c r="BY11" s="55"/>
      <c r="BZ11" s="55"/>
      <c r="CA11" s="55"/>
      <c r="CB11" s="55"/>
      <c r="CC11" s="55"/>
      <c r="CD11" s="55"/>
      <c r="CE11" s="55"/>
      <c r="CF11" s="55"/>
      <c r="CG11" s="53"/>
      <c r="CH11" s="95"/>
      <c r="CI11" s="53"/>
      <c r="CJ11" s="57"/>
      <c r="CK11" s="57"/>
      <c r="CL11" s="57"/>
      <c r="CM11" s="57"/>
      <c r="CN11" s="57"/>
      <c r="CO11" s="57"/>
      <c r="CP11" s="57"/>
      <c r="CQ11" s="53"/>
      <c r="CR11" s="53"/>
      <c r="CS11" s="53"/>
      <c r="CT11" s="53"/>
      <c r="CU11" s="53"/>
      <c r="CV11" s="53"/>
      <c r="CW11" s="53"/>
      <c r="CX11" s="53"/>
      <c r="CY11" s="53"/>
      <c r="CZ11" s="58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7"/>
      <c r="DT11" s="59"/>
      <c r="DU11" s="59"/>
      <c r="DV11" s="57"/>
      <c r="DW11" s="57"/>
      <c r="DX11" s="57"/>
      <c r="DY11" s="59"/>
      <c r="DZ11" s="60"/>
      <c r="EA11" s="52"/>
      <c r="EB11" s="53"/>
    </row>
    <row r="12" spans="1:134" s="13" customFormat="1" ht="21" customHeight="1" thickBot="1">
      <c r="A12" s="598" t="s">
        <v>109</v>
      </c>
      <c r="B12" s="599"/>
      <c r="C12" s="350" t="s">
        <v>479</v>
      </c>
      <c r="D12" s="598"/>
      <c r="E12" s="599"/>
      <c r="F12" s="391"/>
      <c r="G12" s="392"/>
      <c r="H12" s="392"/>
      <c r="I12" s="392"/>
      <c r="J12" s="392"/>
      <c r="K12" s="392"/>
      <c r="L12" s="392"/>
      <c r="M12" s="393"/>
      <c r="N12" s="393"/>
      <c r="O12" s="393"/>
      <c r="P12" s="392"/>
      <c r="Q12" s="392"/>
      <c r="R12" s="392"/>
      <c r="S12" s="392"/>
      <c r="T12" s="393"/>
      <c r="U12" s="392"/>
      <c r="V12" s="392"/>
      <c r="W12" s="392"/>
      <c r="X12" s="392"/>
      <c r="Y12" s="392"/>
      <c r="Z12" s="394"/>
      <c r="AA12" s="394"/>
      <c r="AB12" s="394"/>
      <c r="AC12" s="394"/>
      <c r="AD12" s="394"/>
      <c r="AE12" s="394"/>
      <c r="AF12" s="394"/>
      <c r="AG12" s="392"/>
      <c r="AH12" s="395">
        <f>'DIRECCIÓN GENERAL'!E23</f>
        <v>0</v>
      </c>
      <c r="AI12" s="395">
        <f>'DIRECCIÓN GENERAL'!F23</f>
        <v>0</v>
      </c>
      <c r="AJ12" s="395">
        <f>'DIRECCIÓN GENERAL'!G23</f>
        <v>0</v>
      </c>
      <c r="AK12" s="395">
        <f>'DIRECCIÓN GENERAL'!H23</f>
        <v>0</v>
      </c>
      <c r="AL12" s="395">
        <f>'DIRECCIÓN GENERAL'!I23</f>
        <v>0</v>
      </c>
      <c r="AM12" s="395">
        <f>'DIRECCIÓN GENERAL'!J23</f>
        <v>12</v>
      </c>
      <c r="AN12" s="395">
        <f>'DIRECCIÓN GENERAL'!K23</f>
        <v>99</v>
      </c>
      <c r="AO12" s="395">
        <f>'DIRECCIÓN GENERAL'!L23</f>
        <v>98</v>
      </c>
      <c r="AP12" s="395">
        <f>'DIRECCIÓN GENERAL'!M23</f>
        <v>0</v>
      </c>
      <c r="AQ12" s="395">
        <f>'DIRECCIÓN GENERAL'!N23</f>
        <v>1</v>
      </c>
      <c r="AR12" s="395">
        <f>'DIRECCIÓN GENERAL'!O23</f>
        <v>62</v>
      </c>
      <c r="AS12" s="395">
        <f>'DIRECCIÓN GENERAL'!P23</f>
        <v>37</v>
      </c>
      <c r="AT12" s="395">
        <f>'DIRECCIÓN GENERAL'!Q23</f>
        <v>8</v>
      </c>
      <c r="AU12" s="395">
        <f>'DIRECCIÓN GENERAL'!R23</f>
        <v>16</v>
      </c>
      <c r="AV12" s="395">
        <f>'DIRECCIÓN GENERAL'!S23</f>
        <v>26</v>
      </c>
      <c r="AW12" s="395">
        <f>'DIRECCIÓN GENERAL'!T23</f>
        <v>23</v>
      </c>
      <c r="AX12" s="395">
        <f>'DIRECCIÓN GENERAL'!U23</f>
        <v>12</v>
      </c>
      <c r="AY12" s="395">
        <f>'DIRECCIÓN GENERAL'!V23</f>
        <v>11</v>
      </c>
      <c r="AZ12" s="395">
        <f>'DIRECCIÓN GENERAL'!W23</f>
        <v>3</v>
      </c>
      <c r="BA12" s="396"/>
      <c r="BB12" s="392"/>
      <c r="BC12" s="392"/>
      <c r="BD12" s="392"/>
      <c r="BE12" s="392"/>
      <c r="BF12" s="392"/>
      <c r="BG12" s="392"/>
      <c r="BH12" s="394"/>
      <c r="BI12" s="394"/>
      <c r="BJ12" s="394"/>
      <c r="BK12" s="394"/>
      <c r="BL12" s="394"/>
      <c r="BM12" s="394"/>
      <c r="BN12" s="394"/>
      <c r="BO12" s="396"/>
      <c r="BP12" s="397">
        <f>SUM(F12,K12,AH12,AM12,)</f>
        <v>12</v>
      </c>
      <c r="BQ12" s="397">
        <f>SUM(G12+L12+P12+T12+AI12+AN12+BB12)</f>
        <v>99</v>
      </c>
      <c r="BR12" s="398">
        <f>SUM(BY12:CE12)</f>
        <v>99</v>
      </c>
      <c r="BS12" s="398">
        <f>SUM(BW12:BX12)</f>
        <v>99</v>
      </c>
      <c r="BT12" s="397">
        <f>SUM(H12+M12+Q12+U12+AJ12+AO12+BC12)</f>
        <v>98</v>
      </c>
      <c r="BU12" s="397">
        <f>SUM(I12+N12+R12+V12+AK12+AP12+BD12)</f>
        <v>0</v>
      </c>
      <c r="BV12" s="397">
        <f>SUM(J12+O12+S12+W12+AL12+AQ12+BE12)</f>
        <v>1</v>
      </c>
      <c r="BW12" s="399">
        <f>SUM(X12,AR12,BF12)</f>
        <v>62</v>
      </c>
      <c r="BX12" s="399">
        <f>SUM(Y12,AS12,BG12)</f>
        <v>37</v>
      </c>
      <c r="BY12" s="397">
        <f t="shared" ref="BY12:CE12" si="0">SUM(Z12,BH12,AT12)</f>
        <v>8</v>
      </c>
      <c r="BZ12" s="397">
        <f t="shared" si="0"/>
        <v>16</v>
      </c>
      <c r="CA12" s="397">
        <f t="shared" si="0"/>
        <v>26</v>
      </c>
      <c r="CB12" s="397">
        <f t="shared" si="0"/>
        <v>23</v>
      </c>
      <c r="CC12" s="397">
        <f t="shared" si="0"/>
        <v>12</v>
      </c>
      <c r="CD12" s="397">
        <f t="shared" si="0"/>
        <v>11</v>
      </c>
      <c r="CE12" s="397">
        <f t="shared" si="0"/>
        <v>3</v>
      </c>
      <c r="CF12" s="92"/>
      <c r="CG12" s="400"/>
      <c r="CH12" s="401"/>
      <c r="CI12" s="400"/>
      <c r="CJ12" s="400"/>
      <c r="CK12" s="400"/>
      <c r="CL12" s="123">
        <f>SUM(CONVENIOS!F9:F17)</f>
        <v>2</v>
      </c>
      <c r="CM12" s="123">
        <f>SUM(CONVENIOS!I9:I17)</f>
        <v>0</v>
      </c>
      <c r="CN12" s="123">
        <f>SUM(CONVENIOS!O9:O17)</f>
        <v>0</v>
      </c>
      <c r="CO12" s="123">
        <f>SUM(CONVENIOS!V9:V17)</f>
        <v>0</v>
      </c>
      <c r="CP12" s="123">
        <f>SUM(CM12,CO12)</f>
        <v>0</v>
      </c>
      <c r="CQ12" s="400">
        <v>1</v>
      </c>
      <c r="CR12" s="400">
        <v>4</v>
      </c>
      <c r="CS12" s="400">
        <v>6</v>
      </c>
      <c r="CT12" s="400">
        <v>46</v>
      </c>
      <c r="CU12" s="400">
        <v>0</v>
      </c>
      <c r="CV12" s="400">
        <v>0</v>
      </c>
      <c r="CW12" s="400">
        <v>0</v>
      </c>
      <c r="CX12" s="400">
        <v>0</v>
      </c>
      <c r="CY12" s="400">
        <v>86</v>
      </c>
      <c r="CZ12" s="400">
        <v>25</v>
      </c>
      <c r="DA12" s="400">
        <v>25</v>
      </c>
      <c r="DB12" s="400">
        <v>0</v>
      </c>
      <c r="DC12" s="400">
        <v>0</v>
      </c>
      <c r="DD12" s="400">
        <v>0</v>
      </c>
      <c r="DE12" s="400">
        <v>0</v>
      </c>
      <c r="DF12" s="400">
        <v>1</v>
      </c>
      <c r="DG12" s="400"/>
      <c r="DH12" s="400">
        <v>0</v>
      </c>
      <c r="DI12" s="400">
        <v>0</v>
      </c>
      <c r="DJ12" s="400">
        <v>0</v>
      </c>
      <c r="DK12" s="400">
        <v>0</v>
      </c>
      <c r="DL12" s="400">
        <v>0</v>
      </c>
      <c r="DM12" s="400">
        <v>0</v>
      </c>
      <c r="DN12" s="400">
        <v>0</v>
      </c>
      <c r="DO12" s="400">
        <v>0</v>
      </c>
      <c r="DP12" s="400">
        <v>0</v>
      </c>
      <c r="DQ12" s="400">
        <v>0</v>
      </c>
      <c r="DR12" s="400">
        <v>0</v>
      </c>
      <c r="DS12" s="400"/>
      <c r="DT12" s="400"/>
      <c r="DU12" s="400"/>
      <c r="DV12" s="400"/>
      <c r="DW12" s="400"/>
      <c r="DX12" s="400"/>
      <c r="DY12" s="400"/>
      <c r="DZ12" s="400"/>
      <c r="EA12" s="400"/>
      <c r="EB12" s="402"/>
      <c r="EC12" s="104"/>
      <c r="ED12" s="104"/>
    </row>
    <row r="13" spans="1:134" s="13" customFormat="1" ht="7.5" customHeight="1" thickBot="1">
      <c r="A13" s="52"/>
      <c r="B13" s="53"/>
      <c r="C13" s="338"/>
      <c r="D13" s="53"/>
      <c r="E13" s="53"/>
      <c r="F13" s="403"/>
      <c r="G13" s="403"/>
      <c r="H13" s="403"/>
      <c r="I13" s="403"/>
      <c r="J13" s="403"/>
      <c r="K13" s="403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X13" s="403"/>
      <c r="Y13" s="403"/>
      <c r="Z13" s="404"/>
      <c r="AA13" s="404"/>
      <c r="AB13" s="404"/>
      <c r="AC13" s="404"/>
      <c r="AD13" s="404"/>
      <c r="AE13" s="404"/>
      <c r="AF13" s="404"/>
      <c r="AG13" s="404"/>
      <c r="AH13" s="405"/>
      <c r="AI13" s="405"/>
      <c r="AJ13" s="406"/>
      <c r="AK13" s="406"/>
      <c r="AL13" s="406"/>
      <c r="AM13" s="406"/>
      <c r="AN13" s="405"/>
      <c r="AO13" s="406"/>
      <c r="AP13" s="406"/>
      <c r="AQ13" s="406"/>
      <c r="AR13" s="406"/>
      <c r="AS13" s="406"/>
      <c r="AT13" s="404"/>
      <c r="AU13" s="404"/>
      <c r="AV13" s="404"/>
      <c r="AW13" s="404"/>
      <c r="AX13" s="404"/>
      <c r="AY13" s="404"/>
      <c r="AZ13" s="404"/>
      <c r="BA13" s="404"/>
      <c r="BB13" s="407"/>
      <c r="BC13" s="407"/>
      <c r="BD13" s="407"/>
      <c r="BE13" s="407"/>
      <c r="BF13" s="407"/>
      <c r="BG13" s="407"/>
      <c r="BH13" s="404"/>
      <c r="BI13" s="404"/>
      <c r="BJ13" s="404"/>
      <c r="BK13" s="404"/>
      <c r="BL13" s="404"/>
      <c r="BM13" s="404"/>
      <c r="BN13" s="404"/>
      <c r="BO13" s="404"/>
      <c r="BP13" s="97"/>
      <c r="BQ13" s="97"/>
      <c r="BR13" s="97"/>
      <c r="BS13" s="97"/>
      <c r="BT13" s="97"/>
      <c r="BU13" s="97"/>
      <c r="BV13" s="97"/>
      <c r="BW13" s="97"/>
      <c r="BX13" s="97"/>
      <c r="BY13" s="103"/>
      <c r="BZ13" s="103"/>
      <c r="CA13" s="103"/>
      <c r="CB13" s="103"/>
      <c r="CC13" s="103"/>
      <c r="CD13" s="103"/>
      <c r="CE13" s="103"/>
      <c r="CF13" s="103"/>
      <c r="CG13" s="408"/>
      <c r="CH13" s="409"/>
      <c r="CI13" s="408"/>
      <c r="CJ13" s="408"/>
      <c r="CK13" s="408"/>
      <c r="CL13" s="408"/>
      <c r="CM13" s="408"/>
      <c r="CN13" s="408"/>
      <c r="CO13" s="408"/>
      <c r="CP13" s="408"/>
      <c r="CQ13" s="408"/>
      <c r="CR13" s="408"/>
      <c r="CS13" s="408"/>
      <c r="CT13" s="408"/>
      <c r="CU13" s="408"/>
      <c r="CV13" s="408"/>
      <c r="CW13" s="408"/>
      <c r="CX13" s="408"/>
      <c r="CY13" s="408"/>
      <c r="CZ13" s="408"/>
      <c r="DA13" s="408"/>
      <c r="DB13" s="408"/>
      <c r="DC13" s="408"/>
      <c r="DD13" s="408"/>
      <c r="DE13" s="408"/>
      <c r="DF13" s="408"/>
      <c r="DG13" s="408"/>
      <c r="DH13" s="408"/>
      <c r="DI13" s="408"/>
      <c r="DJ13" s="408"/>
      <c r="DK13" s="408"/>
      <c r="DL13" s="408"/>
      <c r="DM13" s="408"/>
      <c r="DN13" s="408"/>
      <c r="DO13" s="408"/>
      <c r="DP13" s="408"/>
      <c r="DQ13" s="408"/>
      <c r="DR13" s="408"/>
      <c r="DS13" s="408"/>
      <c r="DT13" s="408"/>
      <c r="DU13" s="408"/>
      <c r="DV13" s="408"/>
      <c r="DW13" s="408"/>
      <c r="DX13" s="408"/>
      <c r="DY13" s="408"/>
      <c r="DZ13" s="409"/>
      <c r="EA13" s="408"/>
      <c r="EB13" s="410"/>
      <c r="EC13" s="72"/>
      <c r="ED13" s="72"/>
    </row>
    <row r="14" spans="1:134" s="10" customFormat="1" ht="21" customHeight="1" thickBot="1">
      <c r="A14" s="35">
        <v>1</v>
      </c>
      <c r="B14" s="340" t="s">
        <v>37</v>
      </c>
      <c r="C14" s="343" t="s">
        <v>467</v>
      </c>
      <c r="D14" s="36">
        <v>1</v>
      </c>
      <c r="E14" s="36"/>
      <c r="F14" s="411">
        <f>CALKINI!E154</f>
        <v>0</v>
      </c>
      <c r="G14" s="411">
        <f>CALKINI!F154</f>
        <v>0</v>
      </c>
      <c r="H14" s="411">
        <f>CALKINI!G154</f>
        <v>0</v>
      </c>
      <c r="I14" s="411">
        <f>CALKINI!H154</f>
        <v>0</v>
      </c>
      <c r="J14" s="411">
        <f>CALKINI!I154</f>
        <v>0</v>
      </c>
      <c r="K14" s="411">
        <f>CALKINI!J154</f>
        <v>2</v>
      </c>
      <c r="L14" s="411">
        <f>CALKINI!K154</f>
        <v>21</v>
      </c>
      <c r="M14" s="411">
        <f>CALKINI!L154</f>
        <v>26</v>
      </c>
      <c r="N14" s="411">
        <f>CALKINI!M154</f>
        <v>1</v>
      </c>
      <c r="O14" s="411">
        <f>CALKINI!N154</f>
        <v>2</v>
      </c>
      <c r="P14" s="411">
        <f>CALKINI!O154</f>
        <v>0</v>
      </c>
      <c r="Q14" s="411">
        <f>CALKINI!P154</f>
        <v>0</v>
      </c>
      <c r="R14" s="411">
        <f>CALKINI!Q154</f>
        <v>0</v>
      </c>
      <c r="S14" s="411">
        <f>CALKINI!R154</f>
        <v>0</v>
      </c>
      <c r="T14" s="411">
        <f>CALKINI!S154</f>
        <v>0</v>
      </c>
      <c r="U14" s="411">
        <f>CALKINI!T154</f>
        <v>0</v>
      </c>
      <c r="V14" s="411">
        <f>CALKINI!U154</f>
        <v>0</v>
      </c>
      <c r="W14" s="411">
        <f>CALKINI!V154</f>
        <v>0</v>
      </c>
      <c r="X14" s="411">
        <f>CALKINI!W154</f>
        <v>21</v>
      </c>
      <c r="Y14" s="411">
        <f>CALKINI!X154</f>
        <v>0</v>
      </c>
      <c r="Z14" s="411">
        <f>CALKINI!Y154</f>
        <v>1</v>
      </c>
      <c r="AA14" s="411">
        <f>CALKINI!Z154</f>
        <v>3</v>
      </c>
      <c r="AB14" s="411">
        <f>CALKINI!AA154</f>
        <v>3</v>
      </c>
      <c r="AC14" s="411">
        <f>CALKINI!AB154</f>
        <v>14</v>
      </c>
      <c r="AD14" s="411">
        <f>CALKINI!AC154</f>
        <v>0</v>
      </c>
      <c r="AE14" s="411">
        <f>CALKINI!AD154</f>
        <v>0</v>
      </c>
      <c r="AF14" s="411">
        <f>CALKINI!AE154</f>
        <v>0</v>
      </c>
      <c r="AG14" s="412"/>
      <c r="AH14" s="411">
        <f>CALKINI!E212</f>
        <v>0</v>
      </c>
      <c r="AI14" s="411">
        <f>CALKINI!F212</f>
        <v>0</v>
      </c>
      <c r="AJ14" s="411">
        <f>CALKINI!G212</f>
        <v>0</v>
      </c>
      <c r="AK14" s="411">
        <f>CALKINI!H212</f>
        <v>0</v>
      </c>
      <c r="AL14" s="411">
        <f>CALKINI!I212</f>
        <v>0</v>
      </c>
      <c r="AM14" s="411">
        <f>CALKINI!J212</f>
        <v>330</v>
      </c>
      <c r="AN14" s="411">
        <f>CALKINI!K212</f>
        <v>3300</v>
      </c>
      <c r="AO14" s="411">
        <f>CALKINI!L212</f>
        <v>2856</v>
      </c>
      <c r="AP14" s="411">
        <f>CALKINI!M212</f>
        <v>207</v>
      </c>
      <c r="AQ14" s="411">
        <f>CALKINI!N212</f>
        <v>214</v>
      </c>
      <c r="AR14" s="411">
        <f>CALKINI!O212</f>
        <v>392</v>
      </c>
      <c r="AS14" s="411">
        <f>CALKINI!P212</f>
        <v>2908</v>
      </c>
      <c r="AT14" s="411">
        <f>CALKINI!Q212</f>
        <v>259</v>
      </c>
      <c r="AU14" s="411">
        <f>CALKINI!R212</f>
        <v>341</v>
      </c>
      <c r="AV14" s="411">
        <f>CALKINI!S212</f>
        <v>701</v>
      </c>
      <c r="AW14" s="411">
        <f>CALKINI!T212</f>
        <v>772</v>
      </c>
      <c r="AX14" s="411">
        <f>CALKINI!U212</f>
        <v>620</v>
      </c>
      <c r="AY14" s="411">
        <f>CALKINI!V212</f>
        <v>386</v>
      </c>
      <c r="AZ14" s="411">
        <f>CALKINI!W212</f>
        <v>221</v>
      </c>
      <c r="BA14" s="412"/>
      <c r="BB14" s="384">
        <f>CALKINI!AG154</f>
        <v>0</v>
      </c>
      <c r="BC14" s="384">
        <f>CALKINI!AH154</f>
        <v>0</v>
      </c>
      <c r="BD14" s="384">
        <f>CALKINI!AI154</f>
        <v>0</v>
      </c>
      <c r="BE14" s="384">
        <f>CALKINI!AJ154</f>
        <v>0</v>
      </c>
      <c r="BF14" s="384">
        <f>CALKINI!AK154</f>
        <v>0</v>
      </c>
      <c r="BG14" s="384">
        <f>CALKINI!AL154</f>
        <v>0</v>
      </c>
      <c r="BH14" s="384">
        <f>CALKINI!AM154</f>
        <v>0</v>
      </c>
      <c r="BI14" s="384">
        <f>CALKINI!AN154</f>
        <v>0</v>
      </c>
      <c r="BJ14" s="384">
        <f>CALKINI!AO154</f>
        <v>0</v>
      </c>
      <c r="BK14" s="384">
        <f>CALKINI!AP154</f>
        <v>0</v>
      </c>
      <c r="BL14" s="384">
        <f>CALKINI!AQ154</f>
        <v>0</v>
      </c>
      <c r="BM14" s="384">
        <f>CALKINI!AR154</f>
        <v>0</v>
      </c>
      <c r="BN14" s="384">
        <f>CALKINI!AS154</f>
        <v>0</v>
      </c>
      <c r="BO14" s="116"/>
      <c r="BP14" s="397">
        <f t="shared" ref="BP14:BP24" si="1">SUM(F14,K14,AH14,AM14,)</f>
        <v>332</v>
      </c>
      <c r="BQ14" s="397">
        <f t="shared" ref="BQ14:BQ24" si="2">SUM(G14+L14+P14+T14+AI14+AN14+BB14)</f>
        <v>3321</v>
      </c>
      <c r="BR14" s="398">
        <f>SUM(BW14:BX14)</f>
        <v>3321</v>
      </c>
      <c r="BS14" s="398">
        <f t="shared" ref="BS14:BS24" si="3">SUM(BY14:CE14)</f>
        <v>3321</v>
      </c>
      <c r="BT14" s="397">
        <f t="shared" ref="BT14:BT24" si="4">SUM(H14+M14+Q14+U14+AJ14+AO14+BC14)</f>
        <v>2882</v>
      </c>
      <c r="BU14" s="397">
        <f t="shared" ref="BU14:BU24" si="5">SUM(I14+N14+R14+V14+AK14+AP14+BD14)</f>
        <v>208</v>
      </c>
      <c r="BV14" s="397">
        <f t="shared" ref="BV14:BV24" si="6">SUM(J14+O14+S14+W14+AL14+AQ14+BE14)</f>
        <v>216</v>
      </c>
      <c r="BW14" s="399">
        <f t="shared" ref="BW14:BW24" si="7">SUM(X14,AR14,BF14)</f>
        <v>413</v>
      </c>
      <c r="BX14" s="399">
        <f t="shared" ref="BX14:BX24" si="8">SUM(Y14,AS14,BG14)</f>
        <v>2908</v>
      </c>
      <c r="BY14" s="397">
        <f t="shared" ref="BY14:BY24" si="9">SUM(Z14,BH14,AT14)</f>
        <v>260</v>
      </c>
      <c r="BZ14" s="397">
        <f t="shared" ref="BZ14:BZ24" si="10">SUM(AA14,BI14,AU14)</f>
        <v>344</v>
      </c>
      <c r="CA14" s="397">
        <f t="shared" ref="CA14:CA24" si="11">SUM(AB14,BJ14,AV14)</f>
        <v>704</v>
      </c>
      <c r="CB14" s="397">
        <f t="shared" ref="CB14:CB24" si="12">SUM(AC14,BK14,AW14)</f>
        <v>786</v>
      </c>
      <c r="CC14" s="397">
        <f t="shared" ref="CC14:CC24" si="13">SUM(AD14,BL14,AX14)</f>
        <v>620</v>
      </c>
      <c r="CD14" s="397">
        <f t="shared" ref="CD14:CD24" si="14">SUM(AE14,BM14,AY14)</f>
        <v>386</v>
      </c>
      <c r="CE14" s="397">
        <f t="shared" ref="CE14:CE24" si="15">SUM(AF14,BN14,AZ14)</f>
        <v>221</v>
      </c>
      <c r="CF14" s="92"/>
      <c r="CG14" s="413"/>
      <c r="CH14" s="413"/>
      <c r="CI14" s="413"/>
      <c r="CJ14" s="413"/>
      <c r="CK14" s="413"/>
      <c r="CL14" s="411">
        <f>SUM(CONVENIOS!F18:F19)</f>
        <v>0</v>
      </c>
      <c r="CM14" s="411">
        <f>SUM(CONVENIOS!I18:I19)</f>
        <v>0</v>
      </c>
      <c r="CN14" s="411">
        <f>SUM(CONVENIOS!O18:O19)</f>
        <v>0</v>
      </c>
      <c r="CO14" s="411">
        <f>SUM(CONVENIOS!R18:R19)</f>
        <v>0</v>
      </c>
      <c r="CP14" s="411">
        <f t="shared" ref="CP14:CP24" si="16">SUM(CO14,CM14)</f>
        <v>0</v>
      </c>
      <c r="CQ14" s="414">
        <v>0</v>
      </c>
      <c r="CR14" s="414">
        <v>0</v>
      </c>
      <c r="CS14" s="414">
        <v>0</v>
      </c>
      <c r="CT14" s="414">
        <v>0</v>
      </c>
      <c r="CU14" s="414">
        <v>1</v>
      </c>
      <c r="CV14" s="414">
        <v>2</v>
      </c>
      <c r="CW14" s="414">
        <v>0</v>
      </c>
      <c r="CX14" s="414">
        <v>29</v>
      </c>
      <c r="CY14" s="415">
        <v>45</v>
      </c>
      <c r="CZ14" s="413">
        <v>13</v>
      </c>
      <c r="DA14" s="413">
        <v>13</v>
      </c>
      <c r="DB14" s="413">
        <v>0</v>
      </c>
      <c r="DC14" s="413">
        <v>0</v>
      </c>
      <c r="DD14" s="413">
        <v>0</v>
      </c>
      <c r="DE14" s="413">
        <v>0</v>
      </c>
      <c r="DF14" s="413">
        <v>1</v>
      </c>
      <c r="DG14" s="535">
        <v>12</v>
      </c>
      <c r="DH14" s="413">
        <v>0</v>
      </c>
      <c r="DI14" s="413">
        <v>482</v>
      </c>
      <c r="DJ14" s="413">
        <v>6</v>
      </c>
      <c r="DK14" s="413">
        <v>12</v>
      </c>
      <c r="DL14" s="413">
        <v>0</v>
      </c>
      <c r="DM14" s="413">
        <v>0</v>
      </c>
      <c r="DN14" s="413">
        <v>14</v>
      </c>
      <c r="DO14" s="413">
        <v>1</v>
      </c>
      <c r="DP14" s="413">
        <v>12</v>
      </c>
      <c r="DQ14" s="413">
        <v>9</v>
      </c>
      <c r="DR14" s="413">
        <v>14</v>
      </c>
      <c r="DS14" s="413"/>
      <c r="DT14" s="413"/>
      <c r="DU14" s="413"/>
      <c r="DV14" s="413"/>
      <c r="DW14" s="413"/>
      <c r="DX14" s="413"/>
      <c r="DY14" s="413"/>
      <c r="DZ14" s="413"/>
      <c r="EA14" s="413"/>
      <c r="EB14" s="413"/>
      <c r="EC14" s="37"/>
      <c r="ED14" s="600" t="s">
        <v>554</v>
      </c>
    </row>
    <row r="15" spans="1:134" s="24" customFormat="1" ht="21" customHeight="1" thickBot="1">
      <c r="A15" s="105">
        <v>2</v>
      </c>
      <c r="B15" s="106" t="s">
        <v>69</v>
      </c>
      <c r="C15" s="344" t="s">
        <v>468</v>
      </c>
      <c r="D15" s="107">
        <v>1</v>
      </c>
      <c r="E15" s="107"/>
      <c r="F15" s="416">
        <f>CALAKMUL!E38</f>
        <v>0</v>
      </c>
      <c r="G15" s="416">
        <f>CALAKMUL!F38</f>
        <v>0</v>
      </c>
      <c r="H15" s="416">
        <f>CALAKMUL!G38</f>
        <v>0</v>
      </c>
      <c r="I15" s="416">
        <f>CALAKMUL!H38</f>
        <v>0</v>
      </c>
      <c r="J15" s="416">
        <f>CALAKMUL!I38</f>
        <v>0</v>
      </c>
      <c r="K15" s="416">
        <f>CALAKMUL!J38</f>
        <v>0</v>
      </c>
      <c r="L15" s="416">
        <f>CALAKMUL!K38</f>
        <v>0</v>
      </c>
      <c r="M15" s="416">
        <f>CALAKMUL!L38</f>
        <v>0</v>
      </c>
      <c r="N15" s="416">
        <f>CALAKMUL!M38</f>
        <v>0</v>
      </c>
      <c r="O15" s="416">
        <f>CALAKMUL!N38</f>
        <v>0</v>
      </c>
      <c r="P15" s="416">
        <f>CALAKMUL!O38</f>
        <v>0</v>
      </c>
      <c r="Q15" s="416">
        <f>CALAKMUL!P38</f>
        <v>0</v>
      </c>
      <c r="R15" s="416">
        <f>CALAKMUL!Q38</f>
        <v>0</v>
      </c>
      <c r="S15" s="416">
        <f>CALAKMUL!R38</f>
        <v>0</v>
      </c>
      <c r="T15" s="416">
        <f>CALAKMUL!S38</f>
        <v>0</v>
      </c>
      <c r="U15" s="416">
        <f>CALAKMUL!T38</f>
        <v>0</v>
      </c>
      <c r="V15" s="416">
        <f>CALAKMUL!U38</f>
        <v>0</v>
      </c>
      <c r="W15" s="416">
        <f>CALAKMUL!V38</f>
        <v>0</v>
      </c>
      <c r="X15" s="416">
        <f>CALAKMUL!W38</f>
        <v>0</v>
      </c>
      <c r="Y15" s="416">
        <f>CALAKMUL!X38</f>
        <v>0</v>
      </c>
      <c r="Z15" s="416">
        <f>CALAKMUL!Y38</f>
        <v>0</v>
      </c>
      <c r="AA15" s="416">
        <f>CALAKMUL!Z38</f>
        <v>0</v>
      </c>
      <c r="AB15" s="416">
        <f>CALAKMUL!AA38</f>
        <v>0</v>
      </c>
      <c r="AC15" s="416">
        <f>CALAKMUL!AB38</f>
        <v>0</v>
      </c>
      <c r="AD15" s="416">
        <f>CALAKMUL!AC38</f>
        <v>0</v>
      </c>
      <c r="AE15" s="416">
        <f>CALAKMUL!AD38</f>
        <v>0</v>
      </c>
      <c r="AF15" s="416">
        <f>CALAKMUL!AE38</f>
        <v>0</v>
      </c>
      <c r="AG15" s="45"/>
      <c r="AH15" s="416">
        <f>CALAKMUL!E69</f>
        <v>0</v>
      </c>
      <c r="AI15" s="416">
        <f>CALAKMUL!F69</f>
        <v>0</v>
      </c>
      <c r="AJ15" s="416">
        <f>CALAKMUL!G69</f>
        <v>0</v>
      </c>
      <c r="AK15" s="416">
        <f>CALAKMUL!H69</f>
        <v>0</v>
      </c>
      <c r="AL15" s="416">
        <f>CALAKMUL!I69</f>
        <v>0</v>
      </c>
      <c r="AM15" s="416">
        <f>CALAKMUL!J69</f>
        <v>79</v>
      </c>
      <c r="AN15" s="416">
        <f>CALAKMUL!K69</f>
        <v>807</v>
      </c>
      <c r="AO15" s="416">
        <f>CALAKMUL!L69</f>
        <v>589</v>
      </c>
      <c r="AP15" s="416">
        <f>CALAKMUL!M69</f>
        <v>87</v>
      </c>
      <c r="AQ15" s="416">
        <f>CALAKMUL!N69</f>
        <v>120</v>
      </c>
      <c r="AR15" s="416">
        <f>CALAKMUL!O69</f>
        <v>108</v>
      </c>
      <c r="AS15" s="416">
        <f>CALAKMUL!P69</f>
        <v>699</v>
      </c>
      <c r="AT15" s="416">
        <f>CALAKMUL!Q69</f>
        <v>55</v>
      </c>
      <c r="AU15" s="416">
        <f>CALAKMUL!R69</f>
        <v>83</v>
      </c>
      <c r="AV15" s="416">
        <f>CALAKMUL!S69</f>
        <v>172</v>
      </c>
      <c r="AW15" s="416">
        <f>CALAKMUL!T69</f>
        <v>186</v>
      </c>
      <c r="AX15" s="416">
        <f>CALAKMUL!U69</f>
        <v>160</v>
      </c>
      <c r="AY15" s="416">
        <f>CALAKMUL!V69</f>
        <v>117</v>
      </c>
      <c r="AZ15" s="416">
        <f>CALAKMUL!W69</f>
        <v>34</v>
      </c>
      <c r="BA15" s="122"/>
      <c r="BB15" s="385">
        <f>CALAKMUL!AG38</f>
        <v>0</v>
      </c>
      <c r="BC15" s="385">
        <f>CALAKMUL!AH38</f>
        <v>0</v>
      </c>
      <c r="BD15" s="385">
        <f>CALAKMUL!AI38</f>
        <v>0</v>
      </c>
      <c r="BE15" s="385">
        <f>CALAKMUL!AJ38</f>
        <v>0</v>
      </c>
      <c r="BF15" s="385">
        <f>CALAKMUL!AK38</f>
        <v>0</v>
      </c>
      <c r="BG15" s="385">
        <f>CALAKMUL!AL38</f>
        <v>0</v>
      </c>
      <c r="BH15" s="385">
        <f>CALAKMUL!AM38</f>
        <v>0</v>
      </c>
      <c r="BI15" s="385">
        <f>CALAKMUL!AN38</f>
        <v>0</v>
      </c>
      <c r="BJ15" s="385">
        <f>CALAKMUL!AO38</f>
        <v>0</v>
      </c>
      <c r="BK15" s="385">
        <f>CALAKMUL!AP38</f>
        <v>0</v>
      </c>
      <c r="BL15" s="385">
        <f>CALAKMUL!AQ38</f>
        <v>0</v>
      </c>
      <c r="BM15" s="385">
        <f>CALAKMUL!AR38</f>
        <v>0</v>
      </c>
      <c r="BN15" s="385">
        <f>CALAKMUL!AS38</f>
        <v>0</v>
      </c>
      <c r="BO15" s="117"/>
      <c r="BP15" s="397">
        <f t="shared" si="1"/>
        <v>79</v>
      </c>
      <c r="BQ15" s="397">
        <f t="shared" si="2"/>
        <v>807</v>
      </c>
      <c r="BR15" s="398">
        <f t="shared" ref="BR15:BR24" si="17">SUM(BW15:BX15)</f>
        <v>807</v>
      </c>
      <c r="BS15" s="398">
        <f t="shared" si="3"/>
        <v>807</v>
      </c>
      <c r="BT15" s="397">
        <f t="shared" si="4"/>
        <v>589</v>
      </c>
      <c r="BU15" s="397">
        <f t="shared" si="5"/>
        <v>87</v>
      </c>
      <c r="BV15" s="397">
        <f t="shared" si="6"/>
        <v>120</v>
      </c>
      <c r="BW15" s="399">
        <f t="shared" si="7"/>
        <v>108</v>
      </c>
      <c r="BX15" s="399">
        <f t="shared" si="8"/>
        <v>699</v>
      </c>
      <c r="BY15" s="397">
        <f t="shared" si="9"/>
        <v>55</v>
      </c>
      <c r="BZ15" s="397">
        <f t="shared" si="10"/>
        <v>83</v>
      </c>
      <c r="CA15" s="397">
        <f t="shared" si="11"/>
        <v>172</v>
      </c>
      <c r="CB15" s="397">
        <f t="shared" si="12"/>
        <v>186</v>
      </c>
      <c r="CC15" s="397">
        <f t="shared" si="13"/>
        <v>160</v>
      </c>
      <c r="CD15" s="397">
        <f t="shared" si="14"/>
        <v>117</v>
      </c>
      <c r="CE15" s="397">
        <f t="shared" si="15"/>
        <v>34</v>
      </c>
      <c r="CF15" s="92"/>
      <c r="CG15" s="108"/>
      <c r="CH15" s="108"/>
      <c r="CI15" s="108"/>
      <c r="CJ15" s="108"/>
      <c r="CK15" s="108"/>
      <c r="CL15" s="416">
        <f>SUM(CONVENIOS!F20:F21)</f>
        <v>0</v>
      </c>
      <c r="CM15" s="416">
        <f>SUM(CONVENIOS!I20:I21)</f>
        <v>0</v>
      </c>
      <c r="CN15" s="416">
        <f>SUM(CONVENIOS!O20:O21)</f>
        <v>0</v>
      </c>
      <c r="CO15" s="416">
        <f>SUM(CONVENIOS!R20:R21)</f>
        <v>0</v>
      </c>
      <c r="CP15" s="416">
        <f t="shared" si="16"/>
        <v>0</v>
      </c>
      <c r="CQ15" s="417">
        <v>0</v>
      </c>
      <c r="CR15" s="417">
        <v>0</v>
      </c>
      <c r="CS15" s="417">
        <v>0</v>
      </c>
      <c r="CT15" s="417">
        <v>0</v>
      </c>
      <c r="CU15" s="373">
        <v>1</v>
      </c>
      <c r="CV15" s="373">
        <v>2</v>
      </c>
      <c r="CW15" s="373">
        <v>0</v>
      </c>
      <c r="CX15" s="373">
        <v>18</v>
      </c>
      <c r="CY15" s="160">
        <v>11</v>
      </c>
      <c r="CZ15" s="108">
        <v>4</v>
      </c>
      <c r="DA15" s="108">
        <v>4</v>
      </c>
      <c r="DB15" s="108">
        <v>0</v>
      </c>
      <c r="DC15" s="108">
        <v>0</v>
      </c>
      <c r="DD15" s="108">
        <v>0</v>
      </c>
      <c r="DE15" s="108">
        <v>0</v>
      </c>
      <c r="DF15" s="108">
        <v>1</v>
      </c>
      <c r="DG15" s="536"/>
      <c r="DH15" s="108">
        <v>0</v>
      </c>
      <c r="DI15" s="108">
        <v>67</v>
      </c>
      <c r="DJ15" s="108">
        <v>74</v>
      </c>
      <c r="DK15" s="108">
        <v>3</v>
      </c>
      <c r="DL15" s="108">
        <v>0</v>
      </c>
      <c r="DM15" s="108">
        <v>0</v>
      </c>
      <c r="DN15" s="108">
        <v>0</v>
      </c>
      <c r="DO15" s="108">
        <v>3</v>
      </c>
      <c r="DP15" s="108">
        <v>4</v>
      </c>
      <c r="DQ15" s="108">
        <v>6</v>
      </c>
      <c r="DR15" s="108">
        <v>0</v>
      </c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601"/>
    </row>
    <row r="16" spans="1:134" s="10" customFormat="1" ht="21" customHeight="1" thickBot="1">
      <c r="A16" s="35">
        <v>3</v>
      </c>
      <c r="B16" s="340" t="s">
        <v>38</v>
      </c>
      <c r="C16" s="343" t="s">
        <v>469</v>
      </c>
      <c r="D16" s="36">
        <v>1</v>
      </c>
      <c r="E16" s="36"/>
      <c r="F16" s="411">
        <f>CANDELARIA!E119</f>
        <v>0</v>
      </c>
      <c r="G16" s="411">
        <f>CANDELARIA!F119</f>
        <v>0</v>
      </c>
      <c r="H16" s="411">
        <f>CANDELARIA!G119</f>
        <v>0</v>
      </c>
      <c r="I16" s="411">
        <f>CANDELARIA!H119</f>
        <v>0</v>
      </c>
      <c r="J16" s="411">
        <f>CANDELARIA!I119</f>
        <v>0</v>
      </c>
      <c r="K16" s="411">
        <f>CANDELARIA!J119</f>
        <v>2</v>
      </c>
      <c r="L16" s="411">
        <f>CANDELARIA!K119</f>
        <v>18</v>
      </c>
      <c r="M16" s="411">
        <f>CANDELARIA!L119</f>
        <v>7</v>
      </c>
      <c r="N16" s="411">
        <f>CANDELARIA!M119</f>
        <v>4</v>
      </c>
      <c r="O16" s="411">
        <f>CANDELARIA!N119</f>
        <v>0</v>
      </c>
      <c r="P16" s="411">
        <f>CANDELARIA!O119</f>
        <v>0</v>
      </c>
      <c r="Q16" s="411">
        <f>CANDELARIA!P119</f>
        <v>0</v>
      </c>
      <c r="R16" s="411">
        <f>CANDELARIA!Q119</f>
        <v>0</v>
      </c>
      <c r="S16" s="411">
        <f>CANDELARIA!R119</f>
        <v>0</v>
      </c>
      <c r="T16" s="411">
        <f>CANDELARIA!S119</f>
        <v>0</v>
      </c>
      <c r="U16" s="411">
        <f>CANDELARIA!T119</f>
        <v>0</v>
      </c>
      <c r="V16" s="411">
        <f>CANDELARIA!U119</f>
        <v>0</v>
      </c>
      <c r="W16" s="411">
        <f>CANDELARIA!V119</f>
        <v>0</v>
      </c>
      <c r="X16" s="411">
        <f>CANDELARIA!W119</f>
        <v>0</v>
      </c>
      <c r="Y16" s="411">
        <f>CANDELARIA!X119</f>
        <v>18</v>
      </c>
      <c r="Z16" s="411">
        <f>CANDELARIA!Y119</f>
        <v>2</v>
      </c>
      <c r="AA16" s="411">
        <f>CANDELARIA!Z119</f>
        <v>0</v>
      </c>
      <c r="AB16" s="411">
        <f>CANDELARIA!AA119</f>
        <v>7</v>
      </c>
      <c r="AC16" s="411">
        <f>CANDELARIA!AB119</f>
        <v>7</v>
      </c>
      <c r="AD16" s="411">
        <f>CANDELARIA!AC119</f>
        <v>2</v>
      </c>
      <c r="AE16" s="411">
        <f>CANDELARIA!AD119</f>
        <v>0</v>
      </c>
      <c r="AF16" s="411">
        <f>CANDELARIA!AE119</f>
        <v>0</v>
      </c>
      <c r="AG16" s="412"/>
      <c r="AH16" s="411">
        <f>CANDELARIA!E175</f>
        <v>0</v>
      </c>
      <c r="AI16" s="411">
        <f>CANDELARIA!F175</f>
        <v>0</v>
      </c>
      <c r="AJ16" s="411">
        <f>CANDELARIA!G175</f>
        <v>0</v>
      </c>
      <c r="AK16" s="411">
        <f>CANDELARIA!H175</f>
        <v>0</v>
      </c>
      <c r="AL16" s="411">
        <f>CANDELARIA!I175</f>
        <v>0</v>
      </c>
      <c r="AM16" s="411">
        <f>CANDELARIA!J175</f>
        <v>165</v>
      </c>
      <c r="AN16" s="411">
        <f>CANDELARIA!K175</f>
        <v>1966</v>
      </c>
      <c r="AO16" s="411">
        <f>CANDELARIA!L175</f>
        <v>1787</v>
      </c>
      <c r="AP16" s="411">
        <f>CANDELARIA!M175</f>
        <v>162</v>
      </c>
      <c r="AQ16" s="411">
        <f>CANDELARIA!N175</f>
        <v>17</v>
      </c>
      <c r="AR16" s="411">
        <f>CANDELARIA!O175</f>
        <v>593</v>
      </c>
      <c r="AS16" s="411">
        <f>CANDELARIA!P175</f>
        <v>1373</v>
      </c>
      <c r="AT16" s="411">
        <f>CANDELARIA!Q175</f>
        <v>222</v>
      </c>
      <c r="AU16" s="411">
        <f>CANDELARIA!R175</f>
        <v>251</v>
      </c>
      <c r="AV16" s="411">
        <f>CANDELARIA!S175</f>
        <v>529</v>
      </c>
      <c r="AW16" s="411">
        <f>CANDELARIA!T175</f>
        <v>452</v>
      </c>
      <c r="AX16" s="411">
        <f>CANDELARIA!U175</f>
        <v>324</v>
      </c>
      <c r="AY16" s="411">
        <f>CANDELARIA!V175</f>
        <v>151</v>
      </c>
      <c r="AZ16" s="411">
        <f>CANDELARIA!W175</f>
        <v>37</v>
      </c>
      <c r="BA16" s="122"/>
      <c r="BB16" s="386">
        <f>CANDELARIA!AG119</f>
        <v>0</v>
      </c>
      <c r="BC16" s="386">
        <f>CANDELARIA!AH119</f>
        <v>0</v>
      </c>
      <c r="BD16" s="386">
        <f>CANDELARIA!AI119</f>
        <v>0</v>
      </c>
      <c r="BE16" s="386">
        <f>CANDELARIA!AJ119</f>
        <v>0</v>
      </c>
      <c r="BF16" s="386">
        <f>CANDELARIA!AK119</f>
        <v>0</v>
      </c>
      <c r="BG16" s="386">
        <f>CANDELARIA!AL119</f>
        <v>0</v>
      </c>
      <c r="BH16" s="386">
        <f>CANDELARIA!AM119</f>
        <v>0</v>
      </c>
      <c r="BI16" s="386">
        <f>CANDELARIA!AN119</f>
        <v>0</v>
      </c>
      <c r="BJ16" s="386">
        <f>CANDELARIA!AO119</f>
        <v>0</v>
      </c>
      <c r="BK16" s="386">
        <f>CANDELARIA!AP119</f>
        <v>0</v>
      </c>
      <c r="BL16" s="386">
        <f>CANDELARIA!AQ119</f>
        <v>0</v>
      </c>
      <c r="BM16" s="386">
        <f>CANDELARIA!AR119</f>
        <v>0</v>
      </c>
      <c r="BN16" s="386">
        <f>CANDELARIA!AS119</f>
        <v>0</v>
      </c>
      <c r="BO16" s="117"/>
      <c r="BP16" s="397">
        <f t="shared" si="1"/>
        <v>167</v>
      </c>
      <c r="BQ16" s="397">
        <f t="shared" si="2"/>
        <v>1984</v>
      </c>
      <c r="BR16" s="398">
        <f t="shared" si="17"/>
        <v>1984</v>
      </c>
      <c r="BS16" s="398">
        <f t="shared" si="3"/>
        <v>1984</v>
      </c>
      <c r="BT16" s="397">
        <f t="shared" si="4"/>
        <v>1794</v>
      </c>
      <c r="BU16" s="397">
        <f t="shared" si="5"/>
        <v>166</v>
      </c>
      <c r="BV16" s="397">
        <f t="shared" si="6"/>
        <v>17</v>
      </c>
      <c r="BW16" s="399">
        <f t="shared" si="7"/>
        <v>593</v>
      </c>
      <c r="BX16" s="399">
        <f t="shared" si="8"/>
        <v>1391</v>
      </c>
      <c r="BY16" s="397">
        <f t="shared" si="9"/>
        <v>224</v>
      </c>
      <c r="BZ16" s="397">
        <f t="shared" si="10"/>
        <v>251</v>
      </c>
      <c r="CA16" s="397">
        <f t="shared" si="11"/>
        <v>536</v>
      </c>
      <c r="CB16" s="397">
        <f t="shared" si="12"/>
        <v>459</v>
      </c>
      <c r="CC16" s="397">
        <f t="shared" si="13"/>
        <v>326</v>
      </c>
      <c r="CD16" s="397">
        <f t="shared" si="14"/>
        <v>151</v>
      </c>
      <c r="CE16" s="397">
        <f t="shared" si="15"/>
        <v>37</v>
      </c>
      <c r="CF16" s="92"/>
      <c r="CG16" s="93"/>
      <c r="CH16" s="413"/>
      <c r="CI16" s="413"/>
      <c r="CJ16" s="413"/>
      <c r="CK16" s="413"/>
      <c r="CL16" s="411">
        <f>SUM(CONVENIOS!F22:F23)</f>
        <v>0</v>
      </c>
      <c r="CM16" s="411">
        <f>SUM(CONVENIOS!I22:I23)</f>
        <v>0</v>
      </c>
      <c r="CN16" s="411">
        <f>SUM(CONVENIOS!O22:O23)</f>
        <v>0</v>
      </c>
      <c r="CO16" s="411">
        <f>SUM(CONVENIOS!R22:R23)</f>
        <v>0</v>
      </c>
      <c r="CP16" s="411">
        <f t="shared" si="16"/>
        <v>0</v>
      </c>
      <c r="CQ16" s="414">
        <v>0</v>
      </c>
      <c r="CR16" s="414">
        <v>0</v>
      </c>
      <c r="CS16" s="414">
        <v>0</v>
      </c>
      <c r="CT16" s="414">
        <v>0</v>
      </c>
      <c r="CU16" s="374">
        <v>1</v>
      </c>
      <c r="CV16" s="374">
        <v>2</v>
      </c>
      <c r="CW16" s="374">
        <v>0</v>
      </c>
      <c r="CX16" s="374">
        <v>21</v>
      </c>
      <c r="CY16" s="161">
        <v>21</v>
      </c>
      <c r="CZ16" s="93">
        <v>12</v>
      </c>
      <c r="DA16" s="93">
        <v>12</v>
      </c>
      <c r="DB16" s="93">
        <v>0</v>
      </c>
      <c r="DC16" s="93">
        <v>0</v>
      </c>
      <c r="DD16" s="93">
        <v>0</v>
      </c>
      <c r="DE16" s="93">
        <v>0</v>
      </c>
      <c r="DF16" s="93">
        <v>1</v>
      </c>
      <c r="DG16" s="536"/>
      <c r="DH16" s="413">
        <v>0</v>
      </c>
      <c r="DI16" s="413">
        <v>9</v>
      </c>
      <c r="DJ16" s="413">
        <v>1</v>
      </c>
      <c r="DK16" s="413">
        <v>0</v>
      </c>
      <c r="DL16" s="413">
        <v>0</v>
      </c>
      <c r="DM16" s="413">
        <v>0</v>
      </c>
      <c r="DN16" s="93">
        <v>2</v>
      </c>
      <c r="DO16" s="93">
        <v>0</v>
      </c>
      <c r="DP16" s="93">
        <v>0</v>
      </c>
      <c r="DQ16" s="93">
        <v>3</v>
      </c>
      <c r="DR16" s="93">
        <v>2</v>
      </c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601"/>
    </row>
    <row r="17" spans="1:134" s="10" customFormat="1" ht="21" customHeight="1" thickBot="1">
      <c r="A17" s="105">
        <v>4</v>
      </c>
      <c r="B17" s="106" t="s">
        <v>39</v>
      </c>
      <c r="C17" s="344" t="s">
        <v>470</v>
      </c>
      <c r="D17" s="107">
        <v>1</v>
      </c>
      <c r="E17" s="107"/>
      <c r="F17" s="416">
        <f>CHAMPOTON!E198</f>
        <v>0</v>
      </c>
      <c r="G17" s="416">
        <f>CHAMPOTON!F198</f>
        <v>0</v>
      </c>
      <c r="H17" s="416">
        <f>CHAMPOTON!G198</f>
        <v>0</v>
      </c>
      <c r="I17" s="416">
        <f>CHAMPOTON!H198</f>
        <v>0</v>
      </c>
      <c r="J17" s="416">
        <f>CHAMPOTON!I198</f>
        <v>0</v>
      </c>
      <c r="K17" s="416">
        <f>CHAMPOTON!J198</f>
        <v>0</v>
      </c>
      <c r="L17" s="416">
        <f>CHAMPOTON!K198</f>
        <v>0</v>
      </c>
      <c r="M17" s="416">
        <f>CHAMPOTON!L198</f>
        <v>0</v>
      </c>
      <c r="N17" s="416">
        <f>CHAMPOTON!M198</f>
        <v>0</v>
      </c>
      <c r="O17" s="416">
        <f>CHAMPOTON!N198</f>
        <v>0</v>
      </c>
      <c r="P17" s="416">
        <f>CHAMPOTON!O198</f>
        <v>0</v>
      </c>
      <c r="Q17" s="416">
        <f>CHAMPOTON!P198</f>
        <v>0</v>
      </c>
      <c r="R17" s="416">
        <f>CHAMPOTON!Q198</f>
        <v>0</v>
      </c>
      <c r="S17" s="416">
        <f>CHAMPOTON!R198</f>
        <v>0</v>
      </c>
      <c r="T17" s="416">
        <f>CHAMPOTON!S198</f>
        <v>0</v>
      </c>
      <c r="U17" s="416">
        <f>CHAMPOTON!T198</f>
        <v>0</v>
      </c>
      <c r="V17" s="416">
        <f>CHAMPOTON!U198</f>
        <v>0</v>
      </c>
      <c r="W17" s="416">
        <f>CHAMPOTON!V198</f>
        <v>0</v>
      </c>
      <c r="X17" s="416">
        <f>CHAMPOTON!W198</f>
        <v>0</v>
      </c>
      <c r="Y17" s="416">
        <f>CHAMPOTON!X198</f>
        <v>0</v>
      </c>
      <c r="Z17" s="416">
        <f>CHAMPOTON!Y198</f>
        <v>0</v>
      </c>
      <c r="AA17" s="416">
        <f>CHAMPOTON!Z198</f>
        <v>0</v>
      </c>
      <c r="AB17" s="416">
        <f>CHAMPOTON!AA198</f>
        <v>0</v>
      </c>
      <c r="AC17" s="416">
        <f>CHAMPOTON!AB198</f>
        <v>0</v>
      </c>
      <c r="AD17" s="416">
        <f>CHAMPOTON!AC198</f>
        <v>0</v>
      </c>
      <c r="AE17" s="416">
        <f>CHAMPOTON!AD198</f>
        <v>0</v>
      </c>
      <c r="AF17" s="416">
        <f>CHAMPOTON!AE198</f>
        <v>0</v>
      </c>
      <c r="AG17" s="45"/>
      <c r="AH17" s="416">
        <f>CHAMPOTON!E353</f>
        <v>0</v>
      </c>
      <c r="AI17" s="416">
        <f>CHAMPOTON!F353</f>
        <v>0</v>
      </c>
      <c r="AJ17" s="416">
        <f>CHAMPOTON!G353</f>
        <v>0</v>
      </c>
      <c r="AK17" s="416">
        <f>CHAMPOTON!H353</f>
        <v>0</v>
      </c>
      <c r="AL17" s="416">
        <f>CHAMPOTON!I353</f>
        <v>0</v>
      </c>
      <c r="AM17" s="416">
        <f>CHAMPOTON!J353</f>
        <v>271</v>
      </c>
      <c r="AN17" s="416">
        <f>CHAMPOTON!K353</f>
        <v>2814</v>
      </c>
      <c r="AO17" s="416">
        <f>CHAMPOTON!L353</f>
        <v>2681</v>
      </c>
      <c r="AP17" s="416">
        <f>CHAMPOTON!M353</f>
        <v>26</v>
      </c>
      <c r="AQ17" s="416">
        <f>CHAMPOTON!N353</f>
        <v>28</v>
      </c>
      <c r="AR17" s="416">
        <f>CHAMPOTON!O353</f>
        <v>390</v>
      </c>
      <c r="AS17" s="416">
        <f>CHAMPOTON!P353</f>
        <v>2424</v>
      </c>
      <c r="AT17" s="416">
        <f>CHAMPOTON!Q353</f>
        <v>381</v>
      </c>
      <c r="AU17" s="416">
        <f>CHAMPOTON!R353</f>
        <v>459</v>
      </c>
      <c r="AV17" s="416">
        <f>CHAMPOTON!S353</f>
        <v>802</v>
      </c>
      <c r="AW17" s="416">
        <f>CHAMPOTON!T353</f>
        <v>621</v>
      </c>
      <c r="AX17" s="416">
        <f>CHAMPOTON!U353</f>
        <v>350</v>
      </c>
      <c r="AY17" s="416">
        <f>CHAMPOTON!V353</f>
        <v>132</v>
      </c>
      <c r="AZ17" s="416">
        <f>CHAMPOTON!W353</f>
        <v>69</v>
      </c>
      <c r="BA17" s="122"/>
      <c r="BB17" s="385">
        <f>CHAMPOTON!AG198</f>
        <v>0</v>
      </c>
      <c r="BC17" s="385">
        <f>CHAMPOTON!AH198</f>
        <v>0</v>
      </c>
      <c r="BD17" s="385">
        <f>CHAMPOTON!AI198</f>
        <v>0</v>
      </c>
      <c r="BE17" s="385">
        <f>CHAMPOTON!AJ198</f>
        <v>0</v>
      </c>
      <c r="BF17" s="385">
        <f>CHAMPOTON!AK198</f>
        <v>0</v>
      </c>
      <c r="BG17" s="385">
        <f>CHAMPOTON!AL198</f>
        <v>0</v>
      </c>
      <c r="BH17" s="385">
        <f>CHAMPOTON!AM198</f>
        <v>0</v>
      </c>
      <c r="BI17" s="385">
        <f>CHAMPOTON!AN198</f>
        <v>0</v>
      </c>
      <c r="BJ17" s="385">
        <f>CHAMPOTON!AO198</f>
        <v>0</v>
      </c>
      <c r="BK17" s="385">
        <f>CHAMPOTON!AP198</f>
        <v>0</v>
      </c>
      <c r="BL17" s="385">
        <f>CHAMPOTON!AQ198</f>
        <v>0</v>
      </c>
      <c r="BM17" s="385">
        <f>CHAMPOTON!AR198</f>
        <v>0</v>
      </c>
      <c r="BN17" s="385">
        <f>CHAMPOTON!AS198</f>
        <v>0</v>
      </c>
      <c r="BO17" s="117"/>
      <c r="BP17" s="397">
        <f t="shared" si="1"/>
        <v>271</v>
      </c>
      <c r="BQ17" s="397">
        <f t="shared" si="2"/>
        <v>2814</v>
      </c>
      <c r="BR17" s="398">
        <f t="shared" si="17"/>
        <v>2814</v>
      </c>
      <c r="BS17" s="398">
        <f t="shared" si="3"/>
        <v>2814</v>
      </c>
      <c r="BT17" s="397">
        <f t="shared" si="4"/>
        <v>2681</v>
      </c>
      <c r="BU17" s="397">
        <f t="shared" si="5"/>
        <v>26</v>
      </c>
      <c r="BV17" s="397">
        <f t="shared" si="6"/>
        <v>28</v>
      </c>
      <c r="BW17" s="399">
        <f t="shared" si="7"/>
        <v>390</v>
      </c>
      <c r="BX17" s="399">
        <f t="shared" si="8"/>
        <v>2424</v>
      </c>
      <c r="BY17" s="397">
        <f t="shared" si="9"/>
        <v>381</v>
      </c>
      <c r="BZ17" s="397">
        <f t="shared" si="10"/>
        <v>459</v>
      </c>
      <c r="CA17" s="397">
        <f t="shared" si="11"/>
        <v>802</v>
      </c>
      <c r="CB17" s="397">
        <f t="shared" si="12"/>
        <v>621</v>
      </c>
      <c r="CC17" s="397">
        <f t="shared" si="13"/>
        <v>350</v>
      </c>
      <c r="CD17" s="397">
        <f t="shared" si="14"/>
        <v>132</v>
      </c>
      <c r="CE17" s="397">
        <f t="shared" si="15"/>
        <v>69</v>
      </c>
      <c r="CF17" s="92"/>
      <c r="CG17" s="108"/>
      <c r="CH17" s="418"/>
      <c r="CI17" s="418"/>
      <c r="CJ17" s="418"/>
      <c r="CK17" s="418"/>
      <c r="CL17" s="416">
        <f>SUM(CONVENIOS!F24:F25)</f>
        <v>0</v>
      </c>
      <c r="CM17" s="416">
        <f>SUM(CONVENIOS!I24:I25)</f>
        <v>0</v>
      </c>
      <c r="CN17" s="416">
        <f>SUM(CONVENIOS!O24:O25)</f>
        <v>0</v>
      </c>
      <c r="CO17" s="416">
        <f>SUM(CONVENIOS!R24:R25)</f>
        <v>0</v>
      </c>
      <c r="CP17" s="416">
        <f t="shared" si="16"/>
        <v>0</v>
      </c>
      <c r="CQ17" s="417">
        <v>0</v>
      </c>
      <c r="CR17" s="417">
        <v>0</v>
      </c>
      <c r="CS17" s="417">
        <v>0</v>
      </c>
      <c r="CT17" s="417">
        <v>0</v>
      </c>
      <c r="CU17" s="373">
        <v>1</v>
      </c>
      <c r="CV17" s="373">
        <v>2</v>
      </c>
      <c r="CW17" s="373">
        <v>0</v>
      </c>
      <c r="CX17" s="373">
        <v>25</v>
      </c>
      <c r="CY17" s="160">
        <v>25</v>
      </c>
      <c r="CZ17" s="108">
        <v>14</v>
      </c>
      <c r="DA17" s="108">
        <v>14</v>
      </c>
      <c r="DB17" s="108">
        <v>0</v>
      </c>
      <c r="DC17" s="108">
        <v>0</v>
      </c>
      <c r="DD17" s="108">
        <v>0</v>
      </c>
      <c r="DE17" s="108">
        <v>0</v>
      </c>
      <c r="DF17" s="108">
        <v>1</v>
      </c>
      <c r="DG17" s="536"/>
      <c r="DH17" s="108">
        <v>0</v>
      </c>
      <c r="DI17" s="108">
        <v>35</v>
      </c>
      <c r="DJ17" s="108">
        <v>3</v>
      </c>
      <c r="DK17" s="108">
        <v>1</v>
      </c>
      <c r="DL17" s="108">
        <v>3</v>
      </c>
      <c r="DM17" s="108">
        <v>0</v>
      </c>
      <c r="DN17" s="108">
        <v>7</v>
      </c>
      <c r="DO17" s="108">
        <v>3</v>
      </c>
      <c r="DP17" s="108">
        <v>0</v>
      </c>
      <c r="DQ17" s="108">
        <v>5</v>
      </c>
      <c r="DR17" s="108">
        <v>1</v>
      </c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601"/>
    </row>
    <row r="18" spans="1:134" s="10" customFormat="1" ht="21" customHeight="1" thickBot="1">
      <c r="A18" s="35">
        <v>5</v>
      </c>
      <c r="B18" s="340" t="s">
        <v>68</v>
      </c>
      <c r="C18" s="343" t="s">
        <v>471</v>
      </c>
      <c r="D18" s="36">
        <v>1</v>
      </c>
      <c r="E18" s="36"/>
      <c r="F18" s="411">
        <f>'CIUDAD DEL CARMEN'!E38</f>
        <v>0</v>
      </c>
      <c r="G18" s="411">
        <f>'CIUDAD DEL CARMEN'!F38</f>
        <v>0</v>
      </c>
      <c r="H18" s="411">
        <f>'CIUDAD DEL CARMEN'!G38</f>
        <v>0</v>
      </c>
      <c r="I18" s="411">
        <f>'CIUDAD DEL CARMEN'!H38</f>
        <v>0</v>
      </c>
      <c r="J18" s="411">
        <f>'CIUDAD DEL CARMEN'!I38</f>
        <v>0</v>
      </c>
      <c r="K18" s="411">
        <f>'CIUDAD DEL CARMEN'!J38</f>
        <v>0</v>
      </c>
      <c r="L18" s="411">
        <f>'CIUDAD DEL CARMEN'!K38</f>
        <v>0</v>
      </c>
      <c r="M18" s="411">
        <f>'CIUDAD DEL CARMEN'!L38</f>
        <v>0</v>
      </c>
      <c r="N18" s="411">
        <f>'CIUDAD DEL CARMEN'!M38</f>
        <v>0</v>
      </c>
      <c r="O18" s="411">
        <f>'CIUDAD DEL CARMEN'!N38</f>
        <v>0</v>
      </c>
      <c r="P18" s="411">
        <f>'CIUDAD DEL CARMEN'!O38</f>
        <v>0</v>
      </c>
      <c r="Q18" s="411">
        <f>'CIUDAD DEL CARMEN'!P38</f>
        <v>0</v>
      </c>
      <c r="R18" s="411">
        <f>'CIUDAD DEL CARMEN'!Q38</f>
        <v>0</v>
      </c>
      <c r="S18" s="411">
        <f>'CIUDAD DEL CARMEN'!R38</f>
        <v>0</v>
      </c>
      <c r="T18" s="411">
        <f>'CIUDAD DEL CARMEN'!S38</f>
        <v>0</v>
      </c>
      <c r="U18" s="411">
        <f>'CIUDAD DEL CARMEN'!T38</f>
        <v>0</v>
      </c>
      <c r="V18" s="411">
        <f>'CIUDAD DEL CARMEN'!U38</f>
        <v>0</v>
      </c>
      <c r="W18" s="411">
        <f>'CIUDAD DEL CARMEN'!V38</f>
        <v>0</v>
      </c>
      <c r="X18" s="411">
        <f>'CIUDAD DEL CARMEN'!W38</f>
        <v>0</v>
      </c>
      <c r="Y18" s="411">
        <f>'CIUDAD DEL CARMEN'!X38</f>
        <v>0</v>
      </c>
      <c r="Z18" s="411">
        <f>'CIUDAD DEL CARMEN'!Y38</f>
        <v>0</v>
      </c>
      <c r="AA18" s="411">
        <f>'CIUDAD DEL CARMEN'!Z38</f>
        <v>0</v>
      </c>
      <c r="AB18" s="411">
        <f>'CIUDAD DEL CARMEN'!AA38</f>
        <v>0</v>
      </c>
      <c r="AC18" s="411">
        <f>'CIUDAD DEL CARMEN'!AB38</f>
        <v>0</v>
      </c>
      <c r="AD18" s="411">
        <f>'CIUDAD DEL CARMEN'!AC38</f>
        <v>0</v>
      </c>
      <c r="AE18" s="411">
        <f>'CIUDAD DEL CARMEN'!AD38</f>
        <v>0</v>
      </c>
      <c r="AF18" s="411">
        <f>'CIUDAD DEL CARMEN'!AE38</f>
        <v>0</v>
      </c>
      <c r="AG18" s="419"/>
      <c r="AH18" s="411">
        <f>'CIUDAD DEL CARMEN'!E114</f>
        <v>0</v>
      </c>
      <c r="AI18" s="411">
        <f>'CIUDAD DEL CARMEN'!F114</f>
        <v>0</v>
      </c>
      <c r="AJ18" s="411">
        <f>'CIUDAD DEL CARMEN'!G114</f>
        <v>0</v>
      </c>
      <c r="AK18" s="411">
        <f>'CIUDAD DEL CARMEN'!H114</f>
        <v>0</v>
      </c>
      <c r="AL18" s="411">
        <f>'CIUDAD DEL CARMEN'!I114</f>
        <v>0</v>
      </c>
      <c r="AM18" s="411">
        <f>'CIUDAD DEL CARMEN'!J114</f>
        <v>181</v>
      </c>
      <c r="AN18" s="411">
        <f>'CIUDAD DEL CARMEN'!K114</f>
        <v>2002</v>
      </c>
      <c r="AO18" s="411">
        <f>'CIUDAD DEL CARMEN'!L114</f>
        <v>1542</v>
      </c>
      <c r="AP18" s="411">
        <f>'CIUDAD DEL CARMEN'!M114</f>
        <v>232</v>
      </c>
      <c r="AQ18" s="411">
        <f>'CIUDAD DEL CARMEN'!N114</f>
        <v>209</v>
      </c>
      <c r="AR18" s="411">
        <f>'CIUDAD DEL CARMEN'!O114</f>
        <v>424</v>
      </c>
      <c r="AS18" s="411">
        <f>'CIUDAD DEL CARMEN'!P114</f>
        <v>1578</v>
      </c>
      <c r="AT18" s="411">
        <f>'CIUDAD DEL CARMEN'!Q114</f>
        <v>192</v>
      </c>
      <c r="AU18" s="411">
        <f>'CIUDAD DEL CARMEN'!R114</f>
        <v>191</v>
      </c>
      <c r="AV18" s="411">
        <f>'CIUDAD DEL CARMEN'!S114</f>
        <v>431</v>
      </c>
      <c r="AW18" s="411">
        <f>'CIUDAD DEL CARMEN'!T114</f>
        <v>532</v>
      </c>
      <c r="AX18" s="411">
        <f>'CIUDAD DEL CARMEN'!U114</f>
        <v>435</v>
      </c>
      <c r="AY18" s="411">
        <f>'CIUDAD DEL CARMEN'!V114</f>
        <v>180</v>
      </c>
      <c r="AZ18" s="411">
        <f>'CIUDAD DEL CARMEN'!W114</f>
        <v>41</v>
      </c>
      <c r="BA18" s="123"/>
      <c r="BB18" s="384">
        <f>'CIUDAD DEL CARMEN'!AG38</f>
        <v>0</v>
      </c>
      <c r="BC18" s="384">
        <f>'CIUDAD DEL CARMEN'!AH38</f>
        <v>0</v>
      </c>
      <c r="BD18" s="384">
        <f>'CIUDAD DEL CARMEN'!AI38</f>
        <v>0</v>
      </c>
      <c r="BE18" s="384">
        <f>'CIUDAD DEL CARMEN'!AJ38</f>
        <v>0</v>
      </c>
      <c r="BF18" s="384">
        <f>'CIUDAD DEL CARMEN'!AK38</f>
        <v>0</v>
      </c>
      <c r="BG18" s="384">
        <f>'CIUDAD DEL CARMEN'!AL38</f>
        <v>0</v>
      </c>
      <c r="BH18" s="384">
        <f>'CIUDAD DEL CARMEN'!AM38</f>
        <v>0</v>
      </c>
      <c r="BI18" s="384">
        <f>'CIUDAD DEL CARMEN'!AN38</f>
        <v>0</v>
      </c>
      <c r="BJ18" s="384">
        <f>'CIUDAD DEL CARMEN'!AO38</f>
        <v>0</v>
      </c>
      <c r="BK18" s="384">
        <f>'CIUDAD DEL CARMEN'!AP38</f>
        <v>0</v>
      </c>
      <c r="BL18" s="384">
        <f>'CIUDAD DEL CARMEN'!AQ38</f>
        <v>0</v>
      </c>
      <c r="BM18" s="384">
        <f>'CIUDAD DEL CARMEN'!AR38</f>
        <v>0</v>
      </c>
      <c r="BN18" s="384">
        <f>'CIUDAD DEL CARMEN'!AS38</f>
        <v>0</v>
      </c>
      <c r="BO18" s="116"/>
      <c r="BP18" s="397">
        <f t="shared" si="1"/>
        <v>181</v>
      </c>
      <c r="BQ18" s="397">
        <f t="shared" si="2"/>
        <v>2002</v>
      </c>
      <c r="BR18" s="398">
        <f t="shared" si="17"/>
        <v>2002</v>
      </c>
      <c r="BS18" s="398">
        <f t="shared" si="3"/>
        <v>2002</v>
      </c>
      <c r="BT18" s="397">
        <f t="shared" si="4"/>
        <v>1542</v>
      </c>
      <c r="BU18" s="397">
        <f t="shared" si="5"/>
        <v>232</v>
      </c>
      <c r="BV18" s="397">
        <f t="shared" si="6"/>
        <v>209</v>
      </c>
      <c r="BW18" s="399">
        <f t="shared" si="7"/>
        <v>424</v>
      </c>
      <c r="BX18" s="399">
        <f t="shared" si="8"/>
        <v>1578</v>
      </c>
      <c r="BY18" s="397">
        <f t="shared" si="9"/>
        <v>192</v>
      </c>
      <c r="BZ18" s="397">
        <f t="shared" si="10"/>
        <v>191</v>
      </c>
      <c r="CA18" s="397">
        <f t="shared" si="11"/>
        <v>431</v>
      </c>
      <c r="CB18" s="397">
        <f t="shared" si="12"/>
        <v>532</v>
      </c>
      <c r="CC18" s="397">
        <f t="shared" si="13"/>
        <v>435</v>
      </c>
      <c r="CD18" s="397">
        <f t="shared" si="14"/>
        <v>180</v>
      </c>
      <c r="CE18" s="397">
        <f t="shared" si="15"/>
        <v>41</v>
      </c>
      <c r="CF18" s="92"/>
      <c r="CG18" s="413"/>
      <c r="CH18" s="413"/>
      <c r="CI18" s="413"/>
      <c r="CJ18" s="413"/>
      <c r="CK18" s="413"/>
      <c r="CL18" s="411">
        <f>SUM(CONVENIOS!F26:F27)</f>
        <v>0</v>
      </c>
      <c r="CM18" s="411">
        <f>SUM(CONVENIOS!I26:I27)</f>
        <v>0</v>
      </c>
      <c r="CN18" s="411">
        <f>SUM(CONVENIOS!O26:O27)</f>
        <v>0</v>
      </c>
      <c r="CO18" s="411">
        <f>SUM(CONVENIOS!R26:R27)</f>
        <v>0</v>
      </c>
      <c r="CP18" s="411">
        <f t="shared" si="16"/>
        <v>0</v>
      </c>
      <c r="CQ18" s="414">
        <v>0</v>
      </c>
      <c r="CR18" s="414">
        <v>0</v>
      </c>
      <c r="CS18" s="414">
        <v>0</v>
      </c>
      <c r="CT18" s="414">
        <v>0</v>
      </c>
      <c r="CU18" s="414">
        <v>1</v>
      </c>
      <c r="CV18" s="414">
        <v>2</v>
      </c>
      <c r="CW18" s="414">
        <v>0</v>
      </c>
      <c r="CX18" s="414">
        <v>20</v>
      </c>
      <c r="CY18" s="415">
        <v>19</v>
      </c>
      <c r="CZ18" s="413">
        <v>8</v>
      </c>
      <c r="DA18" s="413">
        <v>8</v>
      </c>
      <c r="DB18" s="413">
        <v>0</v>
      </c>
      <c r="DC18" s="413">
        <v>0</v>
      </c>
      <c r="DD18" s="413">
        <v>0</v>
      </c>
      <c r="DE18" s="413">
        <v>0</v>
      </c>
      <c r="DF18" s="413">
        <v>1</v>
      </c>
      <c r="DG18" s="536"/>
      <c r="DH18" s="413">
        <v>0</v>
      </c>
      <c r="DI18" s="413">
        <v>299</v>
      </c>
      <c r="DJ18" s="413">
        <v>0</v>
      </c>
      <c r="DK18" s="413">
        <v>3</v>
      </c>
      <c r="DL18" s="413">
        <v>1</v>
      </c>
      <c r="DM18" s="413">
        <v>81</v>
      </c>
      <c r="DN18" s="413">
        <v>26</v>
      </c>
      <c r="DO18" s="413">
        <v>5</v>
      </c>
      <c r="DP18" s="413">
        <v>0</v>
      </c>
      <c r="DQ18" s="413">
        <v>0</v>
      </c>
      <c r="DR18" s="413">
        <v>0</v>
      </c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601"/>
    </row>
    <row r="19" spans="1:134" s="10" customFormat="1" ht="21" customHeight="1" thickBot="1">
      <c r="A19" s="105">
        <v>6</v>
      </c>
      <c r="B19" s="341" t="s">
        <v>40</v>
      </c>
      <c r="C19" s="345" t="s">
        <v>472</v>
      </c>
      <c r="D19" s="107">
        <v>1</v>
      </c>
      <c r="E19" s="107"/>
      <c r="F19" s="416">
        <f>ESCARCEGA!E129</f>
        <v>0</v>
      </c>
      <c r="G19" s="416">
        <f>ESCARCEGA!F129</f>
        <v>0</v>
      </c>
      <c r="H19" s="416">
        <f>ESCARCEGA!G129</f>
        <v>0</v>
      </c>
      <c r="I19" s="416">
        <f>ESCARCEGA!H129</f>
        <v>0</v>
      </c>
      <c r="J19" s="416">
        <f>ESCARCEGA!I129</f>
        <v>0</v>
      </c>
      <c r="K19" s="416">
        <f>ESCARCEGA!J129</f>
        <v>0</v>
      </c>
      <c r="L19" s="416">
        <f>ESCARCEGA!K129</f>
        <v>0</v>
      </c>
      <c r="M19" s="416">
        <f>ESCARCEGA!L129</f>
        <v>0</v>
      </c>
      <c r="N19" s="416">
        <f>ESCARCEGA!M129</f>
        <v>0</v>
      </c>
      <c r="O19" s="416">
        <f>ESCARCEGA!N129</f>
        <v>0</v>
      </c>
      <c r="P19" s="416">
        <f>ESCARCEGA!O129</f>
        <v>0</v>
      </c>
      <c r="Q19" s="416">
        <f>ESCARCEGA!P129</f>
        <v>0</v>
      </c>
      <c r="R19" s="416">
        <f>ESCARCEGA!Q129</f>
        <v>0</v>
      </c>
      <c r="S19" s="416">
        <f>ESCARCEGA!R129</f>
        <v>0</v>
      </c>
      <c r="T19" s="416">
        <f>ESCARCEGA!S129</f>
        <v>0</v>
      </c>
      <c r="U19" s="416">
        <f>ESCARCEGA!T129</f>
        <v>0</v>
      </c>
      <c r="V19" s="416">
        <f>ESCARCEGA!U129</f>
        <v>0</v>
      </c>
      <c r="W19" s="416">
        <f>ESCARCEGA!V129</f>
        <v>0</v>
      </c>
      <c r="X19" s="416">
        <f>ESCARCEGA!W129</f>
        <v>0</v>
      </c>
      <c r="Y19" s="416">
        <f>ESCARCEGA!X129</f>
        <v>0</v>
      </c>
      <c r="Z19" s="416">
        <f>ESCARCEGA!Y129</f>
        <v>0</v>
      </c>
      <c r="AA19" s="416">
        <f>ESCARCEGA!Z129</f>
        <v>0</v>
      </c>
      <c r="AB19" s="416">
        <f>ESCARCEGA!AA129</f>
        <v>0</v>
      </c>
      <c r="AC19" s="416">
        <f>ESCARCEGA!AB129</f>
        <v>0</v>
      </c>
      <c r="AD19" s="416">
        <f>ESCARCEGA!AC129</f>
        <v>0</v>
      </c>
      <c r="AE19" s="416">
        <f>ESCARCEGA!AD129</f>
        <v>0</v>
      </c>
      <c r="AF19" s="416">
        <f>ESCARCEGA!AE129</f>
        <v>0</v>
      </c>
      <c r="AG19" s="45"/>
      <c r="AH19" s="416">
        <f>ESCARCEGA!E184</f>
        <v>0</v>
      </c>
      <c r="AI19" s="416">
        <f>ESCARCEGA!F184</f>
        <v>0</v>
      </c>
      <c r="AJ19" s="416">
        <f>ESCARCEGA!G184</f>
        <v>0</v>
      </c>
      <c r="AK19" s="416">
        <f>ESCARCEGA!H184</f>
        <v>0</v>
      </c>
      <c r="AL19" s="416">
        <f>ESCARCEGA!I184</f>
        <v>0</v>
      </c>
      <c r="AM19" s="416">
        <f>ESCARCEGA!J184</f>
        <v>132</v>
      </c>
      <c r="AN19" s="416">
        <f>ESCARCEGA!K184</f>
        <v>1458</v>
      </c>
      <c r="AO19" s="416">
        <f>ESCARCEGA!L184</f>
        <v>1105</v>
      </c>
      <c r="AP19" s="416">
        <f>ESCARCEGA!M184</f>
        <v>23</v>
      </c>
      <c r="AQ19" s="416">
        <f>ESCARCEGA!N184</f>
        <v>319</v>
      </c>
      <c r="AR19" s="416">
        <f>ESCARCEGA!O184</f>
        <v>338</v>
      </c>
      <c r="AS19" s="416">
        <f>ESCARCEGA!P184</f>
        <v>1120</v>
      </c>
      <c r="AT19" s="416">
        <f>ESCARCEGA!Q184</f>
        <v>207</v>
      </c>
      <c r="AU19" s="416">
        <f>ESCARCEGA!R184</f>
        <v>195</v>
      </c>
      <c r="AV19" s="416">
        <f>ESCARCEGA!S184</f>
        <v>385</v>
      </c>
      <c r="AW19" s="416">
        <f>ESCARCEGA!T184</f>
        <v>302</v>
      </c>
      <c r="AX19" s="416">
        <f>ESCARCEGA!U184</f>
        <v>235</v>
      </c>
      <c r="AY19" s="416">
        <f>ESCARCEGA!V184</f>
        <v>94</v>
      </c>
      <c r="AZ19" s="416">
        <f>ESCARCEGA!W184</f>
        <v>40</v>
      </c>
      <c r="BA19" s="122"/>
      <c r="BB19" s="385">
        <f>ESCARCEGA!AG129</f>
        <v>0</v>
      </c>
      <c r="BC19" s="385">
        <f>ESCARCEGA!AH129</f>
        <v>0</v>
      </c>
      <c r="BD19" s="385">
        <f>ESCARCEGA!AI129</f>
        <v>0</v>
      </c>
      <c r="BE19" s="385">
        <f>ESCARCEGA!AJ129</f>
        <v>0</v>
      </c>
      <c r="BF19" s="385">
        <f>ESCARCEGA!AK129</f>
        <v>0</v>
      </c>
      <c r="BG19" s="385">
        <f>ESCARCEGA!AL129</f>
        <v>0</v>
      </c>
      <c r="BH19" s="385">
        <f>ESCARCEGA!AM129</f>
        <v>0</v>
      </c>
      <c r="BI19" s="385">
        <f>ESCARCEGA!AN129</f>
        <v>0</v>
      </c>
      <c r="BJ19" s="385">
        <f>ESCARCEGA!AO129</f>
        <v>0</v>
      </c>
      <c r="BK19" s="385">
        <f>ESCARCEGA!AP129</f>
        <v>0</v>
      </c>
      <c r="BL19" s="385">
        <f>ESCARCEGA!AQ129</f>
        <v>0</v>
      </c>
      <c r="BM19" s="385">
        <f>ESCARCEGA!AR129</f>
        <v>0</v>
      </c>
      <c r="BN19" s="385">
        <f>ESCARCEGA!AS129</f>
        <v>0</v>
      </c>
      <c r="BO19" s="117"/>
      <c r="BP19" s="397">
        <f t="shared" si="1"/>
        <v>132</v>
      </c>
      <c r="BQ19" s="397">
        <f t="shared" si="2"/>
        <v>1458</v>
      </c>
      <c r="BR19" s="398">
        <f t="shared" si="17"/>
        <v>1458</v>
      </c>
      <c r="BS19" s="398">
        <f t="shared" si="3"/>
        <v>1458</v>
      </c>
      <c r="BT19" s="397">
        <f t="shared" si="4"/>
        <v>1105</v>
      </c>
      <c r="BU19" s="397">
        <f t="shared" si="5"/>
        <v>23</v>
      </c>
      <c r="BV19" s="397">
        <f t="shared" si="6"/>
        <v>319</v>
      </c>
      <c r="BW19" s="399">
        <f t="shared" si="7"/>
        <v>338</v>
      </c>
      <c r="BX19" s="399">
        <f t="shared" si="8"/>
        <v>1120</v>
      </c>
      <c r="BY19" s="397">
        <f t="shared" si="9"/>
        <v>207</v>
      </c>
      <c r="BZ19" s="397">
        <f t="shared" si="10"/>
        <v>195</v>
      </c>
      <c r="CA19" s="397">
        <f t="shared" si="11"/>
        <v>385</v>
      </c>
      <c r="CB19" s="397">
        <f t="shared" si="12"/>
        <v>302</v>
      </c>
      <c r="CC19" s="397">
        <f t="shared" si="13"/>
        <v>235</v>
      </c>
      <c r="CD19" s="397">
        <f t="shared" si="14"/>
        <v>94</v>
      </c>
      <c r="CE19" s="397">
        <f t="shared" si="15"/>
        <v>40</v>
      </c>
      <c r="CF19" s="92"/>
      <c r="CG19" s="418"/>
      <c r="CH19" s="418"/>
      <c r="CI19" s="418"/>
      <c r="CJ19" s="418"/>
      <c r="CK19" s="418"/>
      <c r="CL19" s="416">
        <f>SUM(CONVENIOS!F28:F29)</f>
        <v>0</v>
      </c>
      <c r="CM19" s="416">
        <f>SUM(CONVENIOS!I28:I29)</f>
        <v>0</v>
      </c>
      <c r="CN19" s="416">
        <f>SUM(CONVENIOS!O28:O29)</f>
        <v>0</v>
      </c>
      <c r="CO19" s="416">
        <f>SUM(CONVENIOS!R28:R29)</f>
        <v>0</v>
      </c>
      <c r="CP19" s="416">
        <f t="shared" si="16"/>
        <v>0</v>
      </c>
      <c r="CQ19" s="417">
        <v>0</v>
      </c>
      <c r="CR19" s="417">
        <v>0</v>
      </c>
      <c r="CS19" s="417">
        <v>0</v>
      </c>
      <c r="CT19" s="417">
        <v>0</v>
      </c>
      <c r="CU19" s="417">
        <v>1</v>
      </c>
      <c r="CV19" s="417">
        <v>2</v>
      </c>
      <c r="CW19" s="417">
        <v>0</v>
      </c>
      <c r="CX19" s="417">
        <v>25</v>
      </c>
      <c r="CY19" s="420">
        <v>19</v>
      </c>
      <c r="CZ19" s="418">
        <v>7</v>
      </c>
      <c r="DA19" s="418">
        <v>7</v>
      </c>
      <c r="DB19" s="418">
        <v>0</v>
      </c>
      <c r="DC19" s="418">
        <v>0</v>
      </c>
      <c r="DD19" s="418">
        <v>0</v>
      </c>
      <c r="DE19" s="418">
        <v>0</v>
      </c>
      <c r="DF19" s="418">
        <v>1</v>
      </c>
      <c r="DG19" s="536"/>
      <c r="DH19" s="418">
        <v>0</v>
      </c>
      <c r="DI19" s="418">
        <v>30</v>
      </c>
      <c r="DJ19" s="418">
        <v>0</v>
      </c>
      <c r="DK19" s="418">
        <v>8</v>
      </c>
      <c r="DL19" s="418">
        <v>0</v>
      </c>
      <c r="DM19" s="418">
        <v>0</v>
      </c>
      <c r="DN19" s="418">
        <v>1</v>
      </c>
      <c r="DO19" s="418">
        <v>0</v>
      </c>
      <c r="DP19" s="418">
        <v>12</v>
      </c>
      <c r="DQ19" s="418">
        <v>13</v>
      </c>
      <c r="DR19" s="418">
        <v>3</v>
      </c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601"/>
    </row>
    <row r="20" spans="1:134" s="24" customFormat="1" ht="21" customHeight="1" thickBot="1">
      <c r="A20" s="35">
        <v>7</v>
      </c>
      <c r="B20" s="340" t="s">
        <v>181</v>
      </c>
      <c r="C20" s="343" t="s">
        <v>473</v>
      </c>
      <c r="D20" s="36"/>
      <c r="E20" s="36">
        <v>1</v>
      </c>
      <c r="F20" s="411">
        <f>'A.M. HECELCHAKÁN'!E38</f>
        <v>0</v>
      </c>
      <c r="G20" s="411">
        <f>'A.M. HECELCHAKÁN'!F38</f>
        <v>0</v>
      </c>
      <c r="H20" s="411">
        <f>'A.M. HECELCHAKÁN'!G38</f>
        <v>0</v>
      </c>
      <c r="I20" s="411">
        <f>'A.M. HECELCHAKÁN'!H38</f>
        <v>0</v>
      </c>
      <c r="J20" s="411">
        <f>'A.M. HECELCHAKÁN'!I38</f>
        <v>0</v>
      </c>
      <c r="K20" s="411">
        <f>'A.M. HECELCHAKÁN'!J38</f>
        <v>0</v>
      </c>
      <c r="L20" s="411">
        <f>'A.M. HECELCHAKÁN'!K38</f>
        <v>0</v>
      </c>
      <c r="M20" s="411">
        <f>'A.M. HECELCHAKÁN'!L38</f>
        <v>0</v>
      </c>
      <c r="N20" s="411">
        <f>'A.M. HECELCHAKÁN'!M38</f>
        <v>0</v>
      </c>
      <c r="O20" s="411">
        <f>'A.M. HECELCHAKÁN'!N38</f>
        <v>0</v>
      </c>
      <c r="P20" s="411">
        <f>'A.M. HECELCHAKÁN'!O38</f>
        <v>0</v>
      </c>
      <c r="Q20" s="411">
        <f>'A.M. HECELCHAKÁN'!P38</f>
        <v>0</v>
      </c>
      <c r="R20" s="411">
        <f>'A.M. HECELCHAKÁN'!Q38</f>
        <v>0</v>
      </c>
      <c r="S20" s="411">
        <f>'A.M. HECELCHAKÁN'!R38</f>
        <v>0</v>
      </c>
      <c r="T20" s="411">
        <f>'A.M. HECELCHAKÁN'!S38</f>
        <v>0</v>
      </c>
      <c r="U20" s="411">
        <f>'A.M. HECELCHAKÁN'!T38</f>
        <v>0</v>
      </c>
      <c r="V20" s="411">
        <f>'A.M. HECELCHAKÁN'!U38</f>
        <v>0</v>
      </c>
      <c r="W20" s="411">
        <f>'A.M. HECELCHAKÁN'!V38</f>
        <v>0</v>
      </c>
      <c r="X20" s="411">
        <f>'A.M. HECELCHAKÁN'!W38</f>
        <v>0</v>
      </c>
      <c r="Y20" s="411">
        <f>'A.M. HECELCHAKÁN'!X38</f>
        <v>0</v>
      </c>
      <c r="Z20" s="411">
        <f>'A.M. HECELCHAKÁN'!Y38</f>
        <v>0</v>
      </c>
      <c r="AA20" s="411">
        <f>'A.M. HECELCHAKÁN'!Z38</f>
        <v>0</v>
      </c>
      <c r="AB20" s="411">
        <f>'A.M. HECELCHAKÁN'!AA38</f>
        <v>0</v>
      </c>
      <c r="AC20" s="411">
        <f>'A.M. HECELCHAKÁN'!AB38</f>
        <v>0</v>
      </c>
      <c r="AD20" s="411">
        <f>'A.M. HECELCHAKÁN'!AC38</f>
        <v>0</v>
      </c>
      <c r="AE20" s="411">
        <f>'A.M. HECELCHAKÁN'!AD38</f>
        <v>0</v>
      </c>
      <c r="AF20" s="411">
        <f>'A.M. HECELCHAKÁN'!AE38</f>
        <v>0</v>
      </c>
      <c r="AG20" s="45"/>
      <c r="AH20" s="411">
        <f>'A.M. HECELCHAKÁN'!E193</f>
        <v>0</v>
      </c>
      <c r="AI20" s="411">
        <f>'A.M. HECELCHAKÁN'!F193</f>
        <v>0</v>
      </c>
      <c r="AJ20" s="411">
        <f>'A.M. HECELCHAKÁN'!G193</f>
        <v>0</v>
      </c>
      <c r="AK20" s="411">
        <f>'A.M. HECELCHAKÁN'!H193</f>
        <v>0</v>
      </c>
      <c r="AL20" s="411">
        <f>'A.M. HECELCHAKÁN'!I193</f>
        <v>0</v>
      </c>
      <c r="AM20" s="411">
        <f>'A.M. HECELCHAKÁN'!J193</f>
        <v>108</v>
      </c>
      <c r="AN20" s="411">
        <f>'A.M. HECELCHAKÁN'!K193</f>
        <v>1132</v>
      </c>
      <c r="AO20" s="411">
        <f>'A.M. HECELCHAKÁN'!L193</f>
        <v>1014</v>
      </c>
      <c r="AP20" s="411">
        <f>'A.M. HECELCHAKÁN'!M193</f>
        <v>76</v>
      </c>
      <c r="AQ20" s="411">
        <f>'A.M. HECELCHAKÁN'!N193</f>
        <v>22</v>
      </c>
      <c r="AR20" s="411">
        <f>'A.M. HECELCHAKÁN'!O193</f>
        <v>275</v>
      </c>
      <c r="AS20" s="411">
        <f>'A.M. HECELCHAKÁN'!P193</f>
        <v>857</v>
      </c>
      <c r="AT20" s="411">
        <f>'A.M. HECELCHAKÁN'!Q193</f>
        <v>191</v>
      </c>
      <c r="AU20" s="411">
        <f>'A.M. HECELCHAKÁN'!R193</f>
        <v>77</v>
      </c>
      <c r="AV20" s="411">
        <f>'A.M. HECELCHAKÁN'!S193</f>
        <v>188</v>
      </c>
      <c r="AW20" s="411">
        <f>'A.M. HECELCHAKÁN'!T193</f>
        <v>206</v>
      </c>
      <c r="AX20" s="411">
        <f>'A.M. HECELCHAKÁN'!U193</f>
        <v>211</v>
      </c>
      <c r="AY20" s="411">
        <f>'A.M. HECELCHAKÁN'!V193</f>
        <v>184</v>
      </c>
      <c r="AZ20" s="411">
        <f>'A.M. HECELCHAKÁN'!W193</f>
        <v>75</v>
      </c>
      <c r="BA20" s="122"/>
      <c r="BB20" s="386">
        <f>'A.M. HECELCHAKÁN'!AG38</f>
        <v>0</v>
      </c>
      <c r="BC20" s="386">
        <f>'A.M. HECELCHAKÁN'!AH38</f>
        <v>0</v>
      </c>
      <c r="BD20" s="386">
        <f>'A.M. HECELCHAKÁN'!AI38</f>
        <v>0</v>
      </c>
      <c r="BE20" s="386">
        <f>'A.M. HECELCHAKÁN'!AJ38</f>
        <v>0</v>
      </c>
      <c r="BF20" s="386">
        <f>'A.M. HECELCHAKÁN'!AK38</f>
        <v>0</v>
      </c>
      <c r="BG20" s="386">
        <f>'A.M. HECELCHAKÁN'!AL38</f>
        <v>0</v>
      </c>
      <c r="BH20" s="386">
        <f>'A.M. HECELCHAKÁN'!AM38</f>
        <v>0</v>
      </c>
      <c r="BI20" s="386">
        <f>'A.M. HECELCHAKÁN'!AN38</f>
        <v>0</v>
      </c>
      <c r="BJ20" s="386">
        <f>'A.M. HECELCHAKÁN'!AO38</f>
        <v>0</v>
      </c>
      <c r="BK20" s="386">
        <f>'A.M. HECELCHAKÁN'!AP38</f>
        <v>0</v>
      </c>
      <c r="BL20" s="386">
        <f>'A.M. HECELCHAKÁN'!AQ38</f>
        <v>0</v>
      </c>
      <c r="BM20" s="386">
        <f>'A.M. HECELCHAKÁN'!AR38</f>
        <v>0</v>
      </c>
      <c r="BN20" s="386">
        <f>'A.M. HECELCHAKÁN'!AS38</f>
        <v>0</v>
      </c>
      <c r="BO20" s="79"/>
      <c r="BP20" s="397">
        <f t="shared" si="1"/>
        <v>108</v>
      </c>
      <c r="BQ20" s="397">
        <f t="shared" si="2"/>
        <v>1132</v>
      </c>
      <c r="BR20" s="398">
        <f t="shared" si="17"/>
        <v>1132</v>
      </c>
      <c r="BS20" s="398">
        <f t="shared" si="3"/>
        <v>1132</v>
      </c>
      <c r="BT20" s="397">
        <f t="shared" si="4"/>
        <v>1014</v>
      </c>
      <c r="BU20" s="397">
        <f t="shared" si="5"/>
        <v>76</v>
      </c>
      <c r="BV20" s="397">
        <f t="shared" si="6"/>
        <v>22</v>
      </c>
      <c r="BW20" s="399">
        <f t="shared" si="7"/>
        <v>275</v>
      </c>
      <c r="BX20" s="399">
        <f t="shared" si="8"/>
        <v>857</v>
      </c>
      <c r="BY20" s="397">
        <f t="shared" si="9"/>
        <v>191</v>
      </c>
      <c r="BZ20" s="397">
        <f t="shared" si="10"/>
        <v>77</v>
      </c>
      <c r="CA20" s="397">
        <f t="shared" si="11"/>
        <v>188</v>
      </c>
      <c r="CB20" s="397">
        <f t="shared" si="12"/>
        <v>206</v>
      </c>
      <c r="CC20" s="397">
        <f t="shared" si="13"/>
        <v>211</v>
      </c>
      <c r="CD20" s="397">
        <f t="shared" si="14"/>
        <v>184</v>
      </c>
      <c r="CE20" s="397">
        <f t="shared" si="15"/>
        <v>75</v>
      </c>
      <c r="CF20" s="79"/>
      <c r="CG20" s="413"/>
      <c r="CH20" s="413"/>
      <c r="CI20" s="413"/>
      <c r="CJ20" s="413"/>
      <c r="CK20" s="413"/>
      <c r="CL20" s="411">
        <f>SUM(CONVENIOS!F32:F33)</f>
        <v>0</v>
      </c>
      <c r="CM20" s="411">
        <f>SUM(CONVENIOS!I32:I33)</f>
        <v>0</v>
      </c>
      <c r="CN20" s="411">
        <f>SUM(CONVENIOS!O32:O33)</f>
        <v>0</v>
      </c>
      <c r="CO20" s="411">
        <f>SUM(CONVENIOS!R32:R33)</f>
        <v>0</v>
      </c>
      <c r="CP20" s="411">
        <f t="shared" si="16"/>
        <v>0</v>
      </c>
      <c r="CQ20" s="414">
        <v>0</v>
      </c>
      <c r="CR20" s="414">
        <v>0</v>
      </c>
      <c r="CS20" s="414">
        <v>0</v>
      </c>
      <c r="CT20" s="414">
        <v>0</v>
      </c>
      <c r="CU20" s="414">
        <v>0</v>
      </c>
      <c r="CV20" s="414">
        <v>0</v>
      </c>
      <c r="CW20" s="414">
        <v>0</v>
      </c>
      <c r="CX20" s="414">
        <v>4</v>
      </c>
      <c r="CY20" s="415">
        <v>17</v>
      </c>
      <c r="CZ20" s="413">
        <v>9</v>
      </c>
      <c r="DA20" s="413">
        <v>9</v>
      </c>
      <c r="DB20" s="413">
        <v>0</v>
      </c>
      <c r="DC20" s="413">
        <v>0</v>
      </c>
      <c r="DD20" s="413">
        <v>0</v>
      </c>
      <c r="DE20" s="413">
        <v>0</v>
      </c>
      <c r="DF20" s="413">
        <v>1</v>
      </c>
      <c r="DG20" s="536"/>
      <c r="DH20" s="413">
        <v>0</v>
      </c>
      <c r="DI20" s="413">
        <v>60</v>
      </c>
      <c r="DJ20" s="413">
        <v>1</v>
      </c>
      <c r="DK20" s="413">
        <v>4</v>
      </c>
      <c r="DL20" s="413">
        <v>0</v>
      </c>
      <c r="DM20" s="413"/>
      <c r="DN20" s="413">
        <v>32</v>
      </c>
      <c r="DO20" s="413">
        <v>1</v>
      </c>
      <c r="DP20" s="413">
        <v>10</v>
      </c>
      <c r="DQ20" s="413">
        <v>9</v>
      </c>
      <c r="DR20" s="413">
        <v>35</v>
      </c>
      <c r="DS20" s="413"/>
      <c r="DT20" s="413"/>
      <c r="DU20" s="413"/>
      <c r="DV20" s="413"/>
      <c r="DW20" s="413"/>
      <c r="DX20" s="413"/>
      <c r="DY20" s="413"/>
      <c r="DZ20" s="413"/>
      <c r="EA20" s="413"/>
      <c r="EB20" s="413"/>
      <c r="EC20" s="37"/>
      <c r="ED20" s="601"/>
    </row>
    <row r="21" spans="1:134" s="24" customFormat="1" ht="21" customHeight="1" thickBot="1">
      <c r="A21" s="105">
        <v>8</v>
      </c>
      <c r="B21" s="341" t="s">
        <v>163</v>
      </c>
      <c r="C21" s="345" t="s">
        <v>474</v>
      </c>
      <c r="D21" s="107"/>
      <c r="E21" s="107">
        <v>1</v>
      </c>
      <c r="F21" s="416">
        <f>'A.M. HOPELCHÉN'!E38</f>
        <v>0</v>
      </c>
      <c r="G21" s="416">
        <f>'A.M. HOPELCHÉN'!F38</f>
        <v>0</v>
      </c>
      <c r="H21" s="416">
        <f>'A.M. HOPELCHÉN'!G38</f>
        <v>0</v>
      </c>
      <c r="I21" s="416">
        <f>'A.M. HOPELCHÉN'!H38</f>
        <v>0</v>
      </c>
      <c r="J21" s="416">
        <f>'A.M. HOPELCHÉN'!I38</f>
        <v>0</v>
      </c>
      <c r="K21" s="416">
        <f>'A.M. HOPELCHÉN'!J38</f>
        <v>0</v>
      </c>
      <c r="L21" s="416">
        <f>'A.M. HOPELCHÉN'!K38</f>
        <v>0</v>
      </c>
      <c r="M21" s="416">
        <f>'A.M. HOPELCHÉN'!L38</f>
        <v>0</v>
      </c>
      <c r="N21" s="416">
        <f>'A.M. HOPELCHÉN'!M38</f>
        <v>0</v>
      </c>
      <c r="O21" s="416">
        <f>'A.M. HOPELCHÉN'!N38</f>
        <v>0</v>
      </c>
      <c r="P21" s="416">
        <f>'A.M. HOPELCHÉN'!O38</f>
        <v>0</v>
      </c>
      <c r="Q21" s="416">
        <f>'A.M. HOPELCHÉN'!P38</f>
        <v>0</v>
      </c>
      <c r="R21" s="416">
        <f>'A.M. HOPELCHÉN'!Q38</f>
        <v>0</v>
      </c>
      <c r="S21" s="416">
        <f>'A.M. HOPELCHÉN'!R38</f>
        <v>0</v>
      </c>
      <c r="T21" s="416">
        <f>'A.M. HOPELCHÉN'!S38</f>
        <v>0</v>
      </c>
      <c r="U21" s="416">
        <f>'A.M. HOPELCHÉN'!T38</f>
        <v>0</v>
      </c>
      <c r="V21" s="416">
        <f>'A.M. HOPELCHÉN'!U38</f>
        <v>0</v>
      </c>
      <c r="W21" s="416">
        <f>'A.M. HOPELCHÉN'!V38</f>
        <v>0</v>
      </c>
      <c r="X21" s="416">
        <f>'A.M. HOPELCHÉN'!W38</f>
        <v>0</v>
      </c>
      <c r="Y21" s="416">
        <f>'A.M. HOPELCHÉN'!X38</f>
        <v>0</v>
      </c>
      <c r="Z21" s="416">
        <f>'A.M. HOPELCHÉN'!Y38</f>
        <v>0</v>
      </c>
      <c r="AA21" s="416">
        <f>'A.M. HOPELCHÉN'!Z38</f>
        <v>0</v>
      </c>
      <c r="AB21" s="416">
        <f>'A.M. HOPELCHÉN'!AA38</f>
        <v>0</v>
      </c>
      <c r="AC21" s="416">
        <f>'A.M. HOPELCHÉN'!AB38</f>
        <v>0</v>
      </c>
      <c r="AD21" s="416">
        <f>'A.M. HOPELCHÉN'!AC38</f>
        <v>0</v>
      </c>
      <c r="AE21" s="416">
        <f>'A.M. HOPELCHÉN'!AD38</f>
        <v>0</v>
      </c>
      <c r="AF21" s="416">
        <f>'A.M. HOPELCHÉN'!AE38</f>
        <v>0</v>
      </c>
      <c r="AG21" s="45"/>
      <c r="AH21" s="416">
        <f>'A.M. HOPELCHÉN'!E78</f>
        <v>0</v>
      </c>
      <c r="AI21" s="416">
        <f>'A.M. HOPELCHÉN'!F78</f>
        <v>0</v>
      </c>
      <c r="AJ21" s="416">
        <f>'A.M. HOPELCHÉN'!G78</f>
        <v>0</v>
      </c>
      <c r="AK21" s="416">
        <f>'A.M. HOPELCHÉN'!H78</f>
        <v>0</v>
      </c>
      <c r="AL21" s="416">
        <f>'A.M. HOPELCHÉN'!I78</f>
        <v>0</v>
      </c>
      <c r="AM21" s="416">
        <f>'A.M. HOPELCHÉN'!J78</f>
        <v>88</v>
      </c>
      <c r="AN21" s="416">
        <f>'A.M. HOPELCHÉN'!K78</f>
        <v>891</v>
      </c>
      <c r="AO21" s="416">
        <f>'A.M. HOPELCHÉN'!L78</f>
        <v>580</v>
      </c>
      <c r="AP21" s="416">
        <f>'A.M. HOPELCHÉN'!M78</f>
        <v>243</v>
      </c>
      <c r="AQ21" s="416">
        <f>'A.M. HOPELCHÉN'!N78</f>
        <v>58</v>
      </c>
      <c r="AR21" s="416">
        <f>'A.M. HOPELCHÉN'!O78</f>
        <v>142</v>
      </c>
      <c r="AS21" s="416">
        <f>'A.M. HOPELCHÉN'!P78</f>
        <v>749</v>
      </c>
      <c r="AT21" s="416">
        <f>'A.M. HOPELCHÉN'!Q78</f>
        <v>70</v>
      </c>
      <c r="AU21" s="416">
        <f>'A.M. HOPELCHÉN'!R78</f>
        <v>131</v>
      </c>
      <c r="AV21" s="416">
        <f>'A.M. HOPELCHÉN'!S78</f>
        <v>239</v>
      </c>
      <c r="AW21" s="416">
        <f>'A.M. HOPELCHÉN'!T78</f>
        <v>203</v>
      </c>
      <c r="AX21" s="416">
        <f>'A.M. HOPELCHÉN'!U78</f>
        <v>157</v>
      </c>
      <c r="AY21" s="416">
        <f>'A.M. HOPELCHÉN'!V78</f>
        <v>68</v>
      </c>
      <c r="AZ21" s="416">
        <f>'A.M. HOPELCHÉN'!W78</f>
        <v>23</v>
      </c>
      <c r="BA21" s="122"/>
      <c r="BB21" s="385">
        <f>'A.M. HOPELCHÉN'!AG38</f>
        <v>0</v>
      </c>
      <c r="BC21" s="385">
        <f>'A.M. HOPELCHÉN'!AH38</f>
        <v>0</v>
      </c>
      <c r="BD21" s="385">
        <f>'A.M. HOPELCHÉN'!AI38</f>
        <v>0</v>
      </c>
      <c r="BE21" s="385">
        <f>'A.M. HOPELCHÉN'!AJ38</f>
        <v>0</v>
      </c>
      <c r="BF21" s="385">
        <f>'A.M. HOPELCHÉN'!AK38</f>
        <v>0</v>
      </c>
      <c r="BG21" s="385">
        <f>'A.M. HOPELCHÉN'!AL38</f>
        <v>0</v>
      </c>
      <c r="BH21" s="385">
        <f>'A.M. HOPELCHÉN'!AM38</f>
        <v>0</v>
      </c>
      <c r="BI21" s="385">
        <f>'A.M. HOPELCHÉN'!AN38</f>
        <v>0</v>
      </c>
      <c r="BJ21" s="385">
        <f>'A.M. HOPELCHÉN'!AO38</f>
        <v>0</v>
      </c>
      <c r="BK21" s="385">
        <f>'A.M. HOPELCHÉN'!AP38</f>
        <v>0</v>
      </c>
      <c r="BL21" s="385">
        <f>'A.M. HOPELCHÉN'!AQ38</f>
        <v>0</v>
      </c>
      <c r="BM21" s="385">
        <f>'A.M. HOPELCHÉN'!AR38</f>
        <v>0</v>
      </c>
      <c r="BN21" s="385">
        <f>'A.M. HOPELCHÉN'!AS38</f>
        <v>0</v>
      </c>
      <c r="BO21" s="79"/>
      <c r="BP21" s="397">
        <f t="shared" si="1"/>
        <v>88</v>
      </c>
      <c r="BQ21" s="397">
        <f t="shared" si="2"/>
        <v>891</v>
      </c>
      <c r="BR21" s="398">
        <f t="shared" si="17"/>
        <v>891</v>
      </c>
      <c r="BS21" s="398">
        <f t="shared" si="3"/>
        <v>891</v>
      </c>
      <c r="BT21" s="397">
        <f t="shared" si="4"/>
        <v>580</v>
      </c>
      <c r="BU21" s="397">
        <f t="shared" si="5"/>
        <v>243</v>
      </c>
      <c r="BV21" s="397">
        <f t="shared" si="6"/>
        <v>58</v>
      </c>
      <c r="BW21" s="399">
        <f t="shared" si="7"/>
        <v>142</v>
      </c>
      <c r="BX21" s="399">
        <f t="shared" si="8"/>
        <v>749</v>
      </c>
      <c r="BY21" s="397">
        <f t="shared" si="9"/>
        <v>70</v>
      </c>
      <c r="BZ21" s="397">
        <f t="shared" si="10"/>
        <v>131</v>
      </c>
      <c r="CA21" s="397">
        <f t="shared" si="11"/>
        <v>239</v>
      </c>
      <c r="CB21" s="397">
        <f t="shared" si="12"/>
        <v>203</v>
      </c>
      <c r="CC21" s="397">
        <f t="shared" si="13"/>
        <v>157</v>
      </c>
      <c r="CD21" s="397">
        <f t="shared" si="14"/>
        <v>68</v>
      </c>
      <c r="CE21" s="397">
        <f t="shared" si="15"/>
        <v>23</v>
      </c>
      <c r="CF21" s="103"/>
      <c r="CG21" s="108"/>
      <c r="CH21" s="418"/>
      <c r="CI21" s="418"/>
      <c r="CJ21" s="418"/>
      <c r="CK21" s="418"/>
      <c r="CL21" s="416">
        <f>SUM(CONVENIOS!F32:F33)</f>
        <v>0</v>
      </c>
      <c r="CM21" s="416">
        <f>SUM(CONVENIOS!I32:I33)</f>
        <v>0</v>
      </c>
      <c r="CN21" s="416">
        <f>SUM(CONVENIOS!O32:O33)</f>
        <v>0</v>
      </c>
      <c r="CO21" s="416">
        <f>SUM(CONVENIOS!R32:R33)</f>
        <v>0</v>
      </c>
      <c r="CP21" s="416">
        <f t="shared" si="16"/>
        <v>0</v>
      </c>
      <c r="CQ21" s="417">
        <v>0</v>
      </c>
      <c r="CR21" s="417">
        <v>0</v>
      </c>
      <c r="CS21" s="417">
        <v>0</v>
      </c>
      <c r="CT21" s="417">
        <v>0</v>
      </c>
      <c r="CU21" s="373">
        <v>0</v>
      </c>
      <c r="CV21" s="373">
        <v>0</v>
      </c>
      <c r="CW21" s="373">
        <v>0</v>
      </c>
      <c r="CX21" s="373">
        <v>2</v>
      </c>
      <c r="CY21" s="160">
        <v>12</v>
      </c>
      <c r="CZ21" s="108">
        <v>4</v>
      </c>
      <c r="DA21" s="108">
        <v>4</v>
      </c>
      <c r="DB21" s="108">
        <v>0</v>
      </c>
      <c r="DC21" s="108">
        <v>0</v>
      </c>
      <c r="DD21" s="108">
        <v>0</v>
      </c>
      <c r="DE21" s="108">
        <v>0</v>
      </c>
      <c r="DF21" s="108">
        <v>1</v>
      </c>
      <c r="DG21" s="536"/>
      <c r="DH21" s="108">
        <v>0</v>
      </c>
      <c r="DI21" s="108">
        <v>26</v>
      </c>
      <c r="DJ21" s="108">
        <v>485</v>
      </c>
      <c r="DK21" s="108">
        <v>2</v>
      </c>
      <c r="DL21" s="108">
        <v>0</v>
      </c>
      <c r="DM21" s="108">
        <v>0</v>
      </c>
      <c r="DN21" s="108">
        <v>4</v>
      </c>
      <c r="DO21" s="108">
        <v>0</v>
      </c>
      <c r="DP21" s="108">
        <v>4</v>
      </c>
      <c r="DQ21" s="108">
        <v>2</v>
      </c>
      <c r="DR21" s="108">
        <v>0</v>
      </c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601"/>
    </row>
    <row r="22" spans="1:134" s="10" customFormat="1" ht="21" customHeight="1" thickBot="1">
      <c r="A22" s="35">
        <v>9</v>
      </c>
      <c r="B22" s="340" t="s">
        <v>164</v>
      </c>
      <c r="C22" s="343" t="s">
        <v>475</v>
      </c>
      <c r="D22" s="36"/>
      <c r="E22" s="36">
        <v>1</v>
      </c>
      <c r="F22" s="411">
        <f>'A.M. PALIZADA'!E38</f>
        <v>0</v>
      </c>
      <c r="G22" s="411">
        <f>'A.M. PALIZADA'!F38</f>
        <v>0</v>
      </c>
      <c r="H22" s="411">
        <f>'A.M. PALIZADA'!G38</f>
        <v>0</v>
      </c>
      <c r="I22" s="411">
        <f>'A.M. PALIZADA'!H38</f>
        <v>0</v>
      </c>
      <c r="J22" s="411">
        <f>'A.M. PALIZADA'!I38</f>
        <v>0</v>
      </c>
      <c r="K22" s="411">
        <f>'A.M. PALIZADA'!J38</f>
        <v>0</v>
      </c>
      <c r="L22" s="411">
        <f>'A.M. PALIZADA'!K38</f>
        <v>0</v>
      </c>
      <c r="M22" s="411">
        <f>'A.M. PALIZADA'!L38</f>
        <v>0</v>
      </c>
      <c r="N22" s="411">
        <f>'A.M. PALIZADA'!M38</f>
        <v>0</v>
      </c>
      <c r="O22" s="411">
        <f>'A.M. PALIZADA'!N38</f>
        <v>0</v>
      </c>
      <c r="P22" s="411">
        <f>'A.M. PALIZADA'!O38</f>
        <v>0</v>
      </c>
      <c r="Q22" s="411">
        <f>'A.M. PALIZADA'!P38</f>
        <v>0</v>
      </c>
      <c r="R22" s="411">
        <f>'A.M. PALIZADA'!Q38</f>
        <v>0</v>
      </c>
      <c r="S22" s="411">
        <f>'A.M. PALIZADA'!R38</f>
        <v>0</v>
      </c>
      <c r="T22" s="411">
        <f>'A.M. PALIZADA'!S38</f>
        <v>0</v>
      </c>
      <c r="U22" s="411">
        <f>'A.M. PALIZADA'!T38</f>
        <v>0</v>
      </c>
      <c r="V22" s="411">
        <f>'A.M. PALIZADA'!U38</f>
        <v>0</v>
      </c>
      <c r="W22" s="411">
        <f>'A.M. PALIZADA'!V38</f>
        <v>0</v>
      </c>
      <c r="X22" s="411">
        <f>'A.M. PALIZADA'!W38</f>
        <v>0</v>
      </c>
      <c r="Y22" s="411">
        <f>'A.M. PALIZADA'!X38</f>
        <v>0</v>
      </c>
      <c r="Z22" s="411">
        <f>'A.M. PALIZADA'!Y38</f>
        <v>0</v>
      </c>
      <c r="AA22" s="411">
        <f>'A.M. PALIZADA'!Z38</f>
        <v>0</v>
      </c>
      <c r="AB22" s="411">
        <f>'A.M. PALIZADA'!AA38</f>
        <v>0</v>
      </c>
      <c r="AC22" s="411">
        <f>'A.M. PALIZADA'!AB38</f>
        <v>0</v>
      </c>
      <c r="AD22" s="411">
        <f>'A.M. PALIZADA'!AC38</f>
        <v>0</v>
      </c>
      <c r="AE22" s="411">
        <f>'A.M. PALIZADA'!AD38</f>
        <v>0</v>
      </c>
      <c r="AF22" s="411">
        <f>'A.M. PALIZADA'!AE38</f>
        <v>0</v>
      </c>
      <c r="AG22" s="45"/>
      <c r="AH22" s="411">
        <f>'A.M. PALIZADA'!E193</f>
        <v>0</v>
      </c>
      <c r="AI22" s="411">
        <f>'A.M. PALIZADA'!F193</f>
        <v>0</v>
      </c>
      <c r="AJ22" s="411">
        <f>'A.M. PALIZADA'!G193</f>
        <v>0</v>
      </c>
      <c r="AK22" s="411">
        <f>'A.M. PALIZADA'!H193</f>
        <v>0</v>
      </c>
      <c r="AL22" s="411">
        <f>'A.M. PALIZADA'!I193</f>
        <v>0</v>
      </c>
      <c r="AM22" s="411">
        <f>'A.M. PALIZADA'!J193</f>
        <v>65</v>
      </c>
      <c r="AN22" s="411">
        <f>'A.M. PALIZADA'!K193</f>
        <v>670</v>
      </c>
      <c r="AO22" s="411">
        <f>'A.M. PALIZADA'!L193</f>
        <v>482</v>
      </c>
      <c r="AP22" s="411">
        <f>'A.M. PALIZADA'!M193</f>
        <v>66</v>
      </c>
      <c r="AQ22" s="411">
        <f>'A.M. PALIZADA'!N193</f>
        <v>112</v>
      </c>
      <c r="AR22" s="411">
        <f>'A.M. PALIZADA'!O193</f>
        <v>225</v>
      </c>
      <c r="AS22" s="411">
        <f>'A.M. PALIZADA'!P193</f>
        <v>445</v>
      </c>
      <c r="AT22" s="411">
        <f>'A.M. PALIZADA'!Q193</f>
        <v>87</v>
      </c>
      <c r="AU22" s="411">
        <f>'A.M. PALIZADA'!R193</f>
        <v>72</v>
      </c>
      <c r="AV22" s="411">
        <f>'A.M. PALIZADA'!S193</f>
        <v>189</v>
      </c>
      <c r="AW22" s="411">
        <f>'A.M. PALIZADA'!T193</f>
        <v>139</v>
      </c>
      <c r="AX22" s="411">
        <f>'A.M. PALIZADA'!U193</f>
        <v>107</v>
      </c>
      <c r="AY22" s="411">
        <f>'A.M. PALIZADA'!V193</f>
        <v>53</v>
      </c>
      <c r="AZ22" s="411">
        <f>'A.M. PALIZADA'!W193</f>
        <v>23</v>
      </c>
      <c r="BA22" s="79"/>
      <c r="BB22" s="386">
        <f>'A.M. PALIZADA'!AG38</f>
        <v>0</v>
      </c>
      <c r="BC22" s="386">
        <f>'A.M. PALIZADA'!AH38</f>
        <v>0</v>
      </c>
      <c r="BD22" s="386">
        <f>'A.M. PALIZADA'!AI38</f>
        <v>0</v>
      </c>
      <c r="BE22" s="386">
        <f>'A.M. PALIZADA'!AJ38</f>
        <v>0</v>
      </c>
      <c r="BF22" s="386">
        <f>'A.M. PALIZADA'!AK38</f>
        <v>0</v>
      </c>
      <c r="BG22" s="386">
        <f>'A.M. PALIZADA'!AL38</f>
        <v>0</v>
      </c>
      <c r="BH22" s="386">
        <f>'A.M. PALIZADA'!AM38</f>
        <v>0</v>
      </c>
      <c r="BI22" s="386">
        <f>'A.M. PALIZADA'!AN38</f>
        <v>0</v>
      </c>
      <c r="BJ22" s="386">
        <f>'A.M. PALIZADA'!AO38</f>
        <v>0</v>
      </c>
      <c r="BK22" s="386">
        <f>'A.M. PALIZADA'!AP38</f>
        <v>0</v>
      </c>
      <c r="BL22" s="386">
        <f>'A.M. PALIZADA'!AQ38</f>
        <v>0</v>
      </c>
      <c r="BM22" s="386">
        <f>'A.M. PALIZADA'!AR38</f>
        <v>0</v>
      </c>
      <c r="BN22" s="386">
        <f>'A.M. PALIZADA'!AS38</f>
        <v>0</v>
      </c>
      <c r="BO22" s="79"/>
      <c r="BP22" s="397">
        <f t="shared" si="1"/>
        <v>65</v>
      </c>
      <c r="BQ22" s="397">
        <f t="shared" si="2"/>
        <v>670</v>
      </c>
      <c r="BR22" s="398">
        <f t="shared" si="17"/>
        <v>670</v>
      </c>
      <c r="BS22" s="398">
        <f t="shared" si="3"/>
        <v>670</v>
      </c>
      <c r="BT22" s="397">
        <f t="shared" si="4"/>
        <v>482</v>
      </c>
      <c r="BU22" s="397">
        <f t="shared" si="5"/>
        <v>66</v>
      </c>
      <c r="BV22" s="397">
        <f t="shared" si="6"/>
        <v>112</v>
      </c>
      <c r="BW22" s="399">
        <f t="shared" si="7"/>
        <v>225</v>
      </c>
      <c r="BX22" s="399">
        <f t="shared" si="8"/>
        <v>445</v>
      </c>
      <c r="BY22" s="397">
        <f t="shared" si="9"/>
        <v>87</v>
      </c>
      <c r="BZ22" s="397">
        <f t="shared" si="10"/>
        <v>72</v>
      </c>
      <c r="CA22" s="397">
        <f t="shared" si="11"/>
        <v>189</v>
      </c>
      <c r="CB22" s="397">
        <f t="shared" si="12"/>
        <v>139</v>
      </c>
      <c r="CC22" s="397">
        <f t="shared" si="13"/>
        <v>107</v>
      </c>
      <c r="CD22" s="397">
        <f t="shared" si="14"/>
        <v>53</v>
      </c>
      <c r="CE22" s="397">
        <f t="shared" si="15"/>
        <v>23</v>
      </c>
      <c r="CF22" s="103"/>
      <c r="CG22" s="93"/>
      <c r="CH22" s="413"/>
      <c r="CI22" s="413"/>
      <c r="CJ22" s="413"/>
      <c r="CK22" s="413"/>
      <c r="CL22" s="411">
        <f>SUM(CONVENIOS!F34:F35)</f>
        <v>0</v>
      </c>
      <c r="CM22" s="411">
        <f>SUM(CONVENIOS!I34:I35)</f>
        <v>0</v>
      </c>
      <c r="CN22" s="411">
        <f>SUM(CONVENIOS!O34:O35)</f>
        <v>0</v>
      </c>
      <c r="CO22" s="411">
        <f>SUM(CONVENIOS!R34:R35)</f>
        <v>0</v>
      </c>
      <c r="CP22" s="411">
        <f t="shared" si="16"/>
        <v>0</v>
      </c>
      <c r="CQ22" s="414">
        <v>0</v>
      </c>
      <c r="CR22" s="414">
        <v>0</v>
      </c>
      <c r="CS22" s="414">
        <v>0</v>
      </c>
      <c r="CT22" s="414">
        <v>0</v>
      </c>
      <c r="CU22" s="374">
        <v>0</v>
      </c>
      <c r="CV22" s="374">
        <v>0</v>
      </c>
      <c r="CW22" s="374">
        <v>0</v>
      </c>
      <c r="CX22" s="374">
        <v>3</v>
      </c>
      <c r="CY22" s="161">
        <v>13</v>
      </c>
      <c r="CZ22" s="93">
        <v>8</v>
      </c>
      <c r="DA22" s="93">
        <v>8</v>
      </c>
      <c r="DB22" s="93">
        <v>0</v>
      </c>
      <c r="DC22" s="93">
        <v>0</v>
      </c>
      <c r="DD22" s="93">
        <v>0</v>
      </c>
      <c r="DE22" s="93">
        <v>0</v>
      </c>
      <c r="DF22" s="93">
        <v>1</v>
      </c>
      <c r="DG22" s="536"/>
      <c r="DH22" s="93">
        <v>0</v>
      </c>
      <c r="DI22" s="93">
        <v>28</v>
      </c>
      <c r="DJ22" s="93">
        <v>0</v>
      </c>
      <c r="DK22" s="93">
        <v>2</v>
      </c>
      <c r="DL22" s="93">
        <v>0</v>
      </c>
      <c r="DM22" s="93">
        <v>0</v>
      </c>
      <c r="DN22" s="93">
        <v>0</v>
      </c>
      <c r="DO22" s="93">
        <v>0</v>
      </c>
      <c r="DP22" s="93">
        <v>0</v>
      </c>
      <c r="DQ22" s="93">
        <v>0</v>
      </c>
      <c r="DR22" s="93">
        <v>0</v>
      </c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601"/>
    </row>
    <row r="23" spans="1:134" s="24" customFormat="1" ht="21" customHeight="1" thickBot="1">
      <c r="A23" s="105">
        <v>10</v>
      </c>
      <c r="B23" s="341" t="s">
        <v>182</v>
      </c>
      <c r="C23" s="345" t="s">
        <v>476</v>
      </c>
      <c r="D23" s="107"/>
      <c r="E23" s="107">
        <v>1</v>
      </c>
      <c r="F23" s="416">
        <f>'A.M. SEYBAPLAYA'!E38</f>
        <v>0</v>
      </c>
      <c r="G23" s="416">
        <f>'A.M. SEYBAPLAYA'!F38</f>
        <v>0</v>
      </c>
      <c r="H23" s="416">
        <f>'A.M. SEYBAPLAYA'!G38</f>
        <v>0</v>
      </c>
      <c r="I23" s="416">
        <f>'A.M. SEYBAPLAYA'!H38</f>
        <v>0</v>
      </c>
      <c r="J23" s="416">
        <f>'A.M. SEYBAPLAYA'!I38</f>
        <v>0</v>
      </c>
      <c r="K23" s="416">
        <f>'A.M. SEYBAPLAYA'!J38</f>
        <v>0</v>
      </c>
      <c r="L23" s="416">
        <f>'A.M. SEYBAPLAYA'!K38</f>
        <v>0</v>
      </c>
      <c r="M23" s="416">
        <f>'A.M. SEYBAPLAYA'!L38</f>
        <v>0</v>
      </c>
      <c r="N23" s="416">
        <f>'A.M. SEYBAPLAYA'!M38</f>
        <v>0</v>
      </c>
      <c r="O23" s="416">
        <f>'A.M. SEYBAPLAYA'!N38</f>
        <v>0</v>
      </c>
      <c r="P23" s="416">
        <f>'A.M. SEYBAPLAYA'!O38</f>
        <v>0</v>
      </c>
      <c r="Q23" s="416">
        <f>'A.M. SEYBAPLAYA'!P38</f>
        <v>0</v>
      </c>
      <c r="R23" s="416">
        <f>'A.M. SEYBAPLAYA'!Q38</f>
        <v>0</v>
      </c>
      <c r="S23" s="416">
        <f>'A.M. SEYBAPLAYA'!R38</f>
        <v>0</v>
      </c>
      <c r="T23" s="416">
        <f>'A.M. SEYBAPLAYA'!S38</f>
        <v>0</v>
      </c>
      <c r="U23" s="416">
        <f>'A.M. SEYBAPLAYA'!T38</f>
        <v>0</v>
      </c>
      <c r="V23" s="416">
        <f>'A.M. SEYBAPLAYA'!U38</f>
        <v>0</v>
      </c>
      <c r="W23" s="416">
        <f>'A.M. SEYBAPLAYA'!V38</f>
        <v>0</v>
      </c>
      <c r="X23" s="416">
        <f>'A.M. SEYBAPLAYA'!W38</f>
        <v>0</v>
      </c>
      <c r="Y23" s="416">
        <f>'A.M. SEYBAPLAYA'!X38</f>
        <v>0</v>
      </c>
      <c r="Z23" s="416">
        <f>'A.M. SEYBAPLAYA'!Y38</f>
        <v>0</v>
      </c>
      <c r="AA23" s="416">
        <f>'A.M. SEYBAPLAYA'!Z38</f>
        <v>0</v>
      </c>
      <c r="AB23" s="416">
        <f>'A.M. SEYBAPLAYA'!AA38</f>
        <v>0</v>
      </c>
      <c r="AC23" s="416">
        <f>'A.M. SEYBAPLAYA'!AB38</f>
        <v>0</v>
      </c>
      <c r="AD23" s="416">
        <f>'A.M. SEYBAPLAYA'!AC38</f>
        <v>0</v>
      </c>
      <c r="AE23" s="416">
        <f>'A.M. SEYBAPLAYA'!AD38</f>
        <v>0</v>
      </c>
      <c r="AF23" s="416">
        <f>'A.M. SEYBAPLAYA'!AE38</f>
        <v>0</v>
      </c>
      <c r="AG23" s="45"/>
      <c r="AH23" s="416">
        <f>'A.M. SEYBAPLAYA'!E193</f>
        <v>0</v>
      </c>
      <c r="AI23" s="416">
        <f>'A.M. SEYBAPLAYA'!F193</f>
        <v>0</v>
      </c>
      <c r="AJ23" s="416">
        <f>'A.M. SEYBAPLAYA'!G193</f>
        <v>0</v>
      </c>
      <c r="AK23" s="416">
        <f>'A.M. SEYBAPLAYA'!H193</f>
        <v>0</v>
      </c>
      <c r="AL23" s="416">
        <f>'A.M. SEYBAPLAYA'!I193</f>
        <v>0</v>
      </c>
      <c r="AM23" s="416">
        <f>'A.M. SEYBAPLAYA'!J193</f>
        <v>56</v>
      </c>
      <c r="AN23" s="416">
        <f>'A.M. SEYBAPLAYA'!K193</f>
        <v>555</v>
      </c>
      <c r="AO23" s="416">
        <f>'A.M. SEYBAPLAYA'!L193</f>
        <v>527</v>
      </c>
      <c r="AP23" s="416">
        <f>'A.M. SEYBAPLAYA'!M193</f>
        <v>27</v>
      </c>
      <c r="AQ23" s="416">
        <f>'A.M. SEYBAPLAYA'!N193</f>
        <v>1</v>
      </c>
      <c r="AR23" s="416">
        <f>'A.M. SEYBAPLAYA'!O193</f>
        <v>153</v>
      </c>
      <c r="AS23" s="416">
        <f>'A.M. SEYBAPLAYA'!P193</f>
        <v>402</v>
      </c>
      <c r="AT23" s="416">
        <f>'A.M. SEYBAPLAYA'!Q193</f>
        <v>95</v>
      </c>
      <c r="AU23" s="416">
        <f>'A.M. SEYBAPLAYA'!R193</f>
        <v>81</v>
      </c>
      <c r="AV23" s="416">
        <f>'A.M. SEYBAPLAYA'!S193</f>
        <v>95</v>
      </c>
      <c r="AW23" s="416">
        <f>'A.M. SEYBAPLAYA'!T193</f>
        <v>122</v>
      </c>
      <c r="AX23" s="416">
        <f>'A.M. SEYBAPLAYA'!U193</f>
        <v>66</v>
      </c>
      <c r="AY23" s="416">
        <f>'A.M. SEYBAPLAYA'!V193</f>
        <v>72</v>
      </c>
      <c r="AZ23" s="416">
        <f>'A.M. SEYBAPLAYA'!W193</f>
        <v>24</v>
      </c>
      <c r="BA23" s="79"/>
      <c r="BB23" s="385">
        <f>'A.M. SEYBAPLAYA'!AG38</f>
        <v>0</v>
      </c>
      <c r="BC23" s="385">
        <f>'A.M. SEYBAPLAYA'!AH38</f>
        <v>0</v>
      </c>
      <c r="BD23" s="385">
        <f>'A.M. SEYBAPLAYA'!AI38</f>
        <v>0</v>
      </c>
      <c r="BE23" s="385">
        <f>'A.M. SEYBAPLAYA'!AJ38</f>
        <v>0</v>
      </c>
      <c r="BF23" s="385">
        <f>'A.M. SEYBAPLAYA'!AK38</f>
        <v>0</v>
      </c>
      <c r="BG23" s="385">
        <f>'A.M. SEYBAPLAYA'!AL38</f>
        <v>0</v>
      </c>
      <c r="BH23" s="385">
        <f>'A.M. SEYBAPLAYA'!AM38</f>
        <v>0</v>
      </c>
      <c r="BI23" s="385">
        <f>'A.M. SEYBAPLAYA'!AN38</f>
        <v>0</v>
      </c>
      <c r="BJ23" s="385">
        <f>'A.M. SEYBAPLAYA'!AO38</f>
        <v>0</v>
      </c>
      <c r="BK23" s="385">
        <f>'A.M. SEYBAPLAYA'!AP38</f>
        <v>0</v>
      </c>
      <c r="BL23" s="385">
        <f>'A.M. SEYBAPLAYA'!AQ38</f>
        <v>0</v>
      </c>
      <c r="BM23" s="385">
        <f>'A.M. SEYBAPLAYA'!AR38</f>
        <v>0</v>
      </c>
      <c r="BN23" s="385">
        <f>'A.M. SEYBAPLAYA'!AS38</f>
        <v>0</v>
      </c>
      <c r="BO23" s="79"/>
      <c r="BP23" s="397">
        <f t="shared" si="1"/>
        <v>56</v>
      </c>
      <c r="BQ23" s="397">
        <f t="shared" si="2"/>
        <v>555</v>
      </c>
      <c r="BR23" s="398">
        <f t="shared" si="17"/>
        <v>555</v>
      </c>
      <c r="BS23" s="398">
        <f t="shared" si="3"/>
        <v>555</v>
      </c>
      <c r="BT23" s="397">
        <f t="shared" si="4"/>
        <v>527</v>
      </c>
      <c r="BU23" s="397">
        <f t="shared" si="5"/>
        <v>27</v>
      </c>
      <c r="BV23" s="397">
        <f t="shared" si="6"/>
        <v>1</v>
      </c>
      <c r="BW23" s="399">
        <f t="shared" si="7"/>
        <v>153</v>
      </c>
      <c r="BX23" s="399">
        <f t="shared" si="8"/>
        <v>402</v>
      </c>
      <c r="BY23" s="397">
        <f t="shared" si="9"/>
        <v>95</v>
      </c>
      <c r="BZ23" s="397">
        <f t="shared" si="10"/>
        <v>81</v>
      </c>
      <c r="CA23" s="397">
        <f t="shared" si="11"/>
        <v>95</v>
      </c>
      <c r="CB23" s="397">
        <f t="shared" si="12"/>
        <v>122</v>
      </c>
      <c r="CC23" s="397">
        <f t="shared" si="13"/>
        <v>66</v>
      </c>
      <c r="CD23" s="397">
        <f t="shared" si="14"/>
        <v>72</v>
      </c>
      <c r="CE23" s="397">
        <f t="shared" si="15"/>
        <v>24</v>
      </c>
      <c r="CF23" s="103"/>
      <c r="CG23" s="108"/>
      <c r="CH23" s="418"/>
      <c r="CI23" s="418"/>
      <c r="CJ23" s="418"/>
      <c r="CK23" s="418"/>
      <c r="CL23" s="416">
        <f>SUM(CONVENIOS!F36:F37)</f>
        <v>0</v>
      </c>
      <c r="CM23" s="416">
        <f>SUM(CONVENIOS!I36:I37)</f>
        <v>0</v>
      </c>
      <c r="CN23" s="416">
        <f>SUM(CONVENIOS!O36:O37)</f>
        <v>0</v>
      </c>
      <c r="CO23" s="416">
        <f>SUM(CONVENIOS!R36:R37)</f>
        <v>0</v>
      </c>
      <c r="CP23" s="416">
        <f t="shared" si="16"/>
        <v>0</v>
      </c>
      <c r="CQ23" s="417">
        <v>0</v>
      </c>
      <c r="CR23" s="417">
        <v>0</v>
      </c>
      <c r="CS23" s="417">
        <v>0</v>
      </c>
      <c r="CT23" s="417">
        <v>0</v>
      </c>
      <c r="CU23" s="373">
        <v>0</v>
      </c>
      <c r="CV23" s="373">
        <v>0</v>
      </c>
      <c r="CW23" s="373">
        <v>0</v>
      </c>
      <c r="CX23" s="373">
        <v>3</v>
      </c>
      <c r="CY23" s="160">
        <v>9</v>
      </c>
      <c r="CZ23" s="108">
        <v>3</v>
      </c>
      <c r="DA23" s="108">
        <v>3</v>
      </c>
      <c r="DB23" s="108">
        <v>0</v>
      </c>
      <c r="DC23" s="108">
        <v>0</v>
      </c>
      <c r="DD23" s="108">
        <v>0</v>
      </c>
      <c r="DE23" s="108">
        <v>0</v>
      </c>
      <c r="DF23" s="108">
        <v>1</v>
      </c>
      <c r="DG23" s="536"/>
      <c r="DH23" s="108">
        <v>0</v>
      </c>
      <c r="DI23" s="108">
        <v>17</v>
      </c>
      <c r="DJ23" s="108">
        <v>0</v>
      </c>
      <c r="DK23" s="108">
        <v>2</v>
      </c>
      <c r="DL23" s="108">
        <v>0</v>
      </c>
      <c r="DM23" s="108">
        <v>0</v>
      </c>
      <c r="DN23" s="108">
        <v>0</v>
      </c>
      <c r="DO23" s="108">
        <v>0</v>
      </c>
      <c r="DP23" s="108">
        <v>0</v>
      </c>
      <c r="DQ23" s="108">
        <v>0</v>
      </c>
      <c r="DR23" s="108">
        <v>0</v>
      </c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601"/>
    </row>
    <row r="24" spans="1:134" s="10" customFormat="1" ht="21" customHeight="1" thickBot="1">
      <c r="A24" s="35">
        <v>11</v>
      </c>
      <c r="B24" s="340" t="s">
        <v>143</v>
      </c>
      <c r="C24" s="343" t="s">
        <v>477</v>
      </c>
      <c r="D24" s="36"/>
      <c r="E24" s="36">
        <v>1</v>
      </c>
      <c r="F24" s="411">
        <f>'A.M. TENABO'!E38</f>
        <v>0</v>
      </c>
      <c r="G24" s="411">
        <f>'A.M. TENABO'!F38</f>
        <v>0</v>
      </c>
      <c r="H24" s="411">
        <f>'A.M. TENABO'!G38</f>
        <v>0</v>
      </c>
      <c r="I24" s="411">
        <f>'A.M. TENABO'!H38</f>
        <v>0</v>
      </c>
      <c r="J24" s="411">
        <f>'A.M. TENABO'!I38</f>
        <v>0</v>
      </c>
      <c r="K24" s="411">
        <f>'A.M. TENABO'!J38</f>
        <v>0</v>
      </c>
      <c r="L24" s="411">
        <f>'A.M. TENABO'!K38</f>
        <v>0</v>
      </c>
      <c r="M24" s="411">
        <f>'A.M. TENABO'!L38</f>
        <v>0</v>
      </c>
      <c r="N24" s="411">
        <f>'A.M. TENABO'!M38</f>
        <v>0</v>
      </c>
      <c r="O24" s="411">
        <f>'A.M. TENABO'!N38</f>
        <v>0</v>
      </c>
      <c r="P24" s="411">
        <f>'A.M. TENABO'!O38</f>
        <v>0</v>
      </c>
      <c r="Q24" s="411">
        <f>'A.M. TENABO'!P38</f>
        <v>0</v>
      </c>
      <c r="R24" s="411">
        <f>'A.M. TENABO'!Q38</f>
        <v>0</v>
      </c>
      <c r="S24" s="411">
        <f>'A.M. TENABO'!R38</f>
        <v>0</v>
      </c>
      <c r="T24" s="411">
        <f>'A.M. TENABO'!S38</f>
        <v>0</v>
      </c>
      <c r="U24" s="411">
        <f>'A.M. TENABO'!T38</f>
        <v>0</v>
      </c>
      <c r="V24" s="411">
        <f>'A.M. TENABO'!U38</f>
        <v>0</v>
      </c>
      <c r="W24" s="411">
        <f>'A.M. TENABO'!V38</f>
        <v>0</v>
      </c>
      <c r="X24" s="411">
        <f>'A.M. TENABO'!W38</f>
        <v>0</v>
      </c>
      <c r="Y24" s="411">
        <f>'A.M. TENABO'!X38</f>
        <v>0</v>
      </c>
      <c r="Z24" s="411">
        <f>'A.M. TENABO'!Y38</f>
        <v>0</v>
      </c>
      <c r="AA24" s="411">
        <f>'A.M. TENABO'!Z38</f>
        <v>0</v>
      </c>
      <c r="AB24" s="411">
        <f>'A.M. TENABO'!AA38</f>
        <v>0</v>
      </c>
      <c r="AC24" s="411">
        <f>'A.M. TENABO'!AB38</f>
        <v>0</v>
      </c>
      <c r="AD24" s="411">
        <f>'A.M. TENABO'!AC38</f>
        <v>0</v>
      </c>
      <c r="AE24" s="411">
        <f>'A.M. TENABO'!AD38</f>
        <v>0</v>
      </c>
      <c r="AF24" s="411">
        <f>'A.M. TENABO'!AE38</f>
        <v>0</v>
      </c>
      <c r="AG24" s="45"/>
      <c r="AH24" s="411">
        <f>'A.M. TENABO'!E193</f>
        <v>0</v>
      </c>
      <c r="AI24" s="411">
        <f>'A.M. TENABO'!F193</f>
        <v>0</v>
      </c>
      <c r="AJ24" s="411">
        <f>'A.M. TENABO'!G193</f>
        <v>0</v>
      </c>
      <c r="AK24" s="411">
        <f>'A.M. TENABO'!H193</f>
        <v>0</v>
      </c>
      <c r="AL24" s="411">
        <f>'A.M. TENABO'!I193</f>
        <v>0</v>
      </c>
      <c r="AM24" s="411">
        <f>'A.M. TENABO'!J193</f>
        <v>79</v>
      </c>
      <c r="AN24" s="411">
        <f>'A.M. TENABO'!K193</f>
        <v>884</v>
      </c>
      <c r="AO24" s="411">
        <f>'A.M. TENABO'!L193</f>
        <v>856</v>
      </c>
      <c r="AP24" s="411">
        <f>'A.M. TENABO'!M193</f>
        <v>6</v>
      </c>
      <c r="AQ24" s="411">
        <f>'A.M. TENABO'!N193</f>
        <v>22</v>
      </c>
      <c r="AR24" s="411">
        <f>'A.M. TENABO'!O193</f>
        <v>189</v>
      </c>
      <c r="AS24" s="411">
        <f>'A.M. TENABO'!P193</f>
        <v>695</v>
      </c>
      <c r="AT24" s="411">
        <f>'A.M. TENABO'!Q193</f>
        <v>167</v>
      </c>
      <c r="AU24" s="411">
        <f>'A.M. TENABO'!R193</f>
        <v>134</v>
      </c>
      <c r="AV24" s="411">
        <f>'A.M. TENABO'!S193</f>
        <v>214</v>
      </c>
      <c r="AW24" s="411">
        <f>'A.M. TENABO'!T193</f>
        <v>124</v>
      </c>
      <c r="AX24" s="411">
        <f>'A.M. TENABO'!U193</f>
        <v>117</v>
      </c>
      <c r="AY24" s="411">
        <f>'A.M. TENABO'!V193</f>
        <v>69</v>
      </c>
      <c r="AZ24" s="411">
        <f>'A.M. TENABO'!W193</f>
        <v>59</v>
      </c>
      <c r="BA24" s="79"/>
      <c r="BB24" s="386">
        <f>'A.M. TENABO'!AG38</f>
        <v>0</v>
      </c>
      <c r="BC24" s="386">
        <f>'A.M. TENABO'!AH38</f>
        <v>0</v>
      </c>
      <c r="BD24" s="386">
        <f>'A.M. TENABO'!AI38</f>
        <v>0</v>
      </c>
      <c r="BE24" s="386">
        <f>'A.M. TENABO'!AJ38</f>
        <v>0</v>
      </c>
      <c r="BF24" s="386">
        <f>'A.M. TENABO'!AK38</f>
        <v>0</v>
      </c>
      <c r="BG24" s="386">
        <f>'A.M. TENABO'!AL38</f>
        <v>0</v>
      </c>
      <c r="BH24" s="386">
        <f>'A.M. TENABO'!AM38</f>
        <v>0</v>
      </c>
      <c r="BI24" s="386">
        <f>'A.M. TENABO'!AN38</f>
        <v>0</v>
      </c>
      <c r="BJ24" s="386">
        <f>'A.M. TENABO'!AO38</f>
        <v>0</v>
      </c>
      <c r="BK24" s="386">
        <f>'A.M. TENABO'!AP38</f>
        <v>0</v>
      </c>
      <c r="BL24" s="386">
        <f>'A.M. TENABO'!AQ38</f>
        <v>0</v>
      </c>
      <c r="BM24" s="386">
        <f>'A.M. TENABO'!AR38</f>
        <v>0</v>
      </c>
      <c r="BN24" s="386">
        <f>'A.M. TENABO'!AS38</f>
        <v>0</v>
      </c>
      <c r="BO24" s="79"/>
      <c r="BP24" s="397">
        <f t="shared" si="1"/>
        <v>79</v>
      </c>
      <c r="BQ24" s="397">
        <f t="shared" si="2"/>
        <v>884</v>
      </c>
      <c r="BR24" s="398">
        <f t="shared" si="17"/>
        <v>884</v>
      </c>
      <c r="BS24" s="398">
        <f t="shared" si="3"/>
        <v>884</v>
      </c>
      <c r="BT24" s="397">
        <f t="shared" si="4"/>
        <v>856</v>
      </c>
      <c r="BU24" s="397">
        <f t="shared" si="5"/>
        <v>6</v>
      </c>
      <c r="BV24" s="397">
        <f t="shared" si="6"/>
        <v>22</v>
      </c>
      <c r="BW24" s="399">
        <f t="shared" si="7"/>
        <v>189</v>
      </c>
      <c r="BX24" s="399">
        <f t="shared" si="8"/>
        <v>695</v>
      </c>
      <c r="BY24" s="397">
        <f t="shared" si="9"/>
        <v>167</v>
      </c>
      <c r="BZ24" s="397">
        <f t="shared" si="10"/>
        <v>134</v>
      </c>
      <c r="CA24" s="397">
        <f t="shared" si="11"/>
        <v>214</v>
      </c>
      <c r="CB24" s="397">
        <f t="shared" si="12"/>
        <v>124</v>
      </c>
      <c r="CC24" s="397">
        <f t="shared" si="13"/>
        <v>117</v>
      </c>
      <c r="CD24" s="397">
        <f t="shared" si="14"/>
        <v>69</v>
      </c>
      <c r="CE24" s="397">
        <f t="shared" si="15"/>
        <v>59</v>
      </c>
      <c r="CF24" s="79"/>
      <c r="CG24" s="413"/>
      <c r="CH24" s="413"/>
      <c r="CI24" s="413"/>
      <c r="CJ24" s="413"/>
      <c r="CK24" s="413"/>
      <c r="CL24" s="411">
        <f>SUM(CONVENIOS!F38:F39)</f>
        <v>0</v>
      </c>
      <c r="CM24" s="411">
        <f>SUM(CONVENIOS!I38:I39)</f>
        <v>0</v>
      </c>
      <c r="CN24" s="411">
        <f>SUM(CONVENIOS!O38:O39)</f>
        <v>0</v>
      </c>
      <c r="CO24" s="411">
        <f>SUM(CONVENIOS!R38:R39)</f>
        <v>0</v>
      </c>
      <c r="CP24" s="411">
        <f t="shared" si="16"/>
        <v>0</v>
      </c>
      <c r="CQ24" s="414">
        <v>0</v>
      </c>
      <c r="CR24" s="414">
        <v>0</v>
      </c>
      <c r="CS24" s="414">
        <v>0</v>
      </c>
      <c r="CT24" s="414">
        <v>0</v>
      </c>
      <c r="CU24" s="414">
        <v>0</v>
      </c>
      <c r="CV24" s="414">
        <v>0</v>
      </c>
      <c r="CW24" s="414">
        <v>0</v>
      </c>
      <c r="CX24" s="414">
        <v>3</v>
      </c>
      <c r="CY24" s="415">
        <v>11</v>
      </c>
      <c r="CZ24" s="413">
        <v>6</v>
      </c>
      <c r="DA24" s="413">
        <v>6</v>
      </c>
      <c r="DB24" s="413">
        <v>0</v>
      </c>
      <c r="DC24" s="413">
        <v>0</v>
      </c>
      <c r="DD24" s="413">
        <v>0</v>
      </c>
      <c r="DE24" s="413">
        <v>0</v>
      </c>
      <c r="DF24" s="413">
        <v>1</v>
      </c>
      <c r="DG24" s="537"/>
      <c r="DH24" s="413">
        <v>0</v>
      </c>
      <c r="DI24" s="413">
        <v>23</v>
      </c>
      <c r="DJ24" s="413">
        <v>1</v>
      </c>
      <c r="DK24" s="413">
        <v>28</v>
      </c>
      <c r="DL24" s="413">
        <v>0</v>
      </c>
      <c r="DM24" s="413">
        <v>0</v>
      </c>
      <c r="DN24" s="413">
        <v>9</v>
      </c>
      <c r="DO24" s="413">
        <v>0</v>
      </c>
      <c r="DP24" s="413">
        <v>9</v>
      </c>
      <c r="DQ24" s="413">
        <v>1</v>
      </c>
      <c r="DR24" s="413">
        <v>8</v>
      </c>
      <c r="DS24" s="413"/>
      <c r="DT24" s="413"/>
      <c r="DU24" s="413"/>
      <c r="DV24" s="413"/>
      <c r="DW24" s="413"/>
      <c r="DX24" s="413"/>
      <c r="DY24" s="413"/>
      <c r="DZ24" s="413"/>
      <c r="EA24" s="413"/>
      <c r="EB24" s="413"/>
      <c r="EC24" s="37"/>
      <c r="ED24" s="602"/>
    </row>
    <row r="25" spans="1:134" s="24" customFormat="1" ht="7.5" customHeight="1" thickBot="1">
      <c r="A25" s="25"/>
      <c r="B25" s="26"/>
      <c r="C25" s="346"/>
      <c r="D25" s="25"/>
      <c r="E25" s="25"/>
      <c r="F25" s="39"/>
      <c r="G25" s="39"/>
      <c r="H25" s="39"/>
      <c r="I25" s="39"/>
      <c r="J25" s="39"/>
      <c r="K25" s="38"/>
      <c r="L25" s="38"/>
      <c r="M25" s="38"/>
      <c r="N25" s="38"/>
      <c r="O25" s="38"/>
      <c r="P25" s="38"/>
      <c r="Q25" s="39"/>
      <c r="R25" s="38"/>
      <c r="S25" s="38"/>
      <c r="T25" s="38"/>
      <c r="U25" s="38"/>
      <c r="V25" s="38"/>
      <c r="W25" s="38"/>
      <c r="X25" s="38"/>
      <c r="Y25" s="38"/>
      <c r="Z25" s="43"/>
      <c r="AA25" s="43"/>
      <c r="AB25" s="43"/>
      <c r="AC25" s="43"/>
      <c r="AD25" s="43"/>
      <c r="AE25" s="43"/>
      <c r="AF25" s="43"/>
      <c r="AG25" s="43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43"/>
      <c r="AU25" s="43"/>
      <c r="AV25" s="43"/>
      <c r="AW25" s="43"/>
      <c r="AX25" s="43"/>
      <c r="AY25" s="43"/>
      <c r="AZ25" s="43"/>
      <c r="BA25" s="103"/>
      <c r="BB25" s="80"/>
      <c r="BC25" s="80"/>
      <c r="BD25" s="80"/>
      <c r="BE25" s="80"/>
      <c r="BF25" s="80"/>
      <c r="BG25" s="80"/>
      <c r="BH25" s="115"/>
      <c r="BI25" s="115"/>
      <c r="BJ25" s="115"/>
      <c r="BK25" s="115"/>
      <c r="BL25" s="115"/>
      <c r="BM25" s="115"/>
      <c r="BN25" s="115"/>
      <c r="BO25" s="103"/>
      <c r="BP25" s="38"/>
      <c r="BQ25" s="38"/>
      <c r="BR25" s="38"/>
      <c r="BS25" s="38"/>
      <c r="BT25" s="38"/>
      <c r="BU25" s="39"/>
      <c r="BV25" s="39"/>
      <c r="BW25" s="39"/>
      <c r="BX25" s="39"/>
      <c r="BY25" s="421"/>
      <c r="BZ25" s="421"/>
      <c r="CA25" s="421"/>
      <c r="CB25" s="421"/>
      <c r="CC25" s="421"/>
      <c r="CD25" s="421"/>
      <c r="CE25" s="421"/>
      <c r="CF25" s="103">
        <f>SUM(CF12:CF19)</f>
        <v>0</v>
      </c>
      <c r="CG25" s="39"/>
      <c r="CH25" s="39"/>
      <c r="CI25" s="39"/>
      <c r="CJ25" s="39"/>
      <c r="CK25" s="39"/>
      <c r="CL25" s="39"/>
      <c r="CM25" s="39"/>
      <c r="CN25" s="421"/>
      <c r="CO25" s="421"/>
      <c r="CP25" s="421"/>
      <c r="CQ25" s="421"/>
      <c r="CR25" s="421"/>
      <c r="CS25" s="421"/>
      <c r="CT25" s="421"/>
      <c r="CU25" s="421"/>
      <c r="CV25" s="421"/>
      <c r="CW25" s="421"/>
      <c r="CX25" s="421"/>
      <c r="CY25" s="421"/>
      <c r="CZ25" s="421"/>
      <c r="DA25" s="421"/>
      <c r="DB25" s="421"/>
      <c r="DC25" s="421"/>
      <c r="DD25" s="421"/>
      <c r="DE25" s="421"/>
      <c r="DF25" s="421"/>
      <c r="DG25" s="421"/>
      <c r="DH25" s="421"/>
      <c r="DI25" s="421"/>
      <c r="DJ25" s="421"/>
      <c r="DK25" s="421"/>
      <c r="DL25" s="421"/>
      <c r="DM25" s="421"/>
      <c r="DN25" s="421"/>
      <c r="DO25" s="421"/>
      <c r="DP25" s="421"/>
      <c r="DQ25" s="421"/>
      <c r="DR25" s="421"/>
      <c r="DS25" s="421"/>
      <c r="DT25" s="421"/>
      <c r="DU25" s="421"/>
      <c r="DV25" s="421"/>
      <c r="DW25" s="421"/>
      <c r="DX25" s="421"/>
      <c r="DY25" s="421"/>
      <c r="DZ25" s="421"/>
      <c r="EA25" s="421"/>
      <c r="EB25" s="421"/>
    </row>
    <row r="26" spans="1:134" s="28" customFormat="1" ht="21" customHeight="1" thickBot="1">
      <c r="A26" s="29"/>
      <c r="B26" s="30" t="s">
        <v>13</v>
      </c>
      <c r="C26" s="339"/>
      <c r="D26" s="11">
        <f>SUM(D14:D24)</f>
        <v>6</v>
      </c>
      <c r="E26" s="11">
        <f>SUM(E14:E24)</f>
        <v>5</v>
      </c>
      <c r="F26" s="99">
        <f t="shared" ref="F26:W26" si="18">SUM(F12:F24)</f>
        <v>0</v>
      </c>
      <c r="G26" s="99">
        <f t="shared" si="18"/>
        <v>0</v>
      </c>
      <c r="H26" s="99">
        <f t="shared" si="18"/>
        <v>0</v>
      </c>
      <c r="I26" s="99">
        <f t="shared" si="18"/>
        <v>0</v>
      </c>
      <c r="J26" s="99">
        <f t="shared" si="18"/>
        <v>0</v>
      </c>
      <c r="K26" s="99">
        <f t="shared" si="18"/>
        <v>4</v>
      </c>
      <c r="L26" s="99">
        <f t="shared" si="18"/>
        <v>39</v>
      </c>
      <c r="M26" s="99">
        <f t="shared" si="18"/>
        <v>33</v>
      </c>
      <c r="N26" s="99">
        <f t="shared" si="18"/>
        <v>5</v>
      </c>
      <c r="O26" s="99">
        <f t="shared" si="18"/>
        <v>2</v>
      </c>
      <c r="P26" s="99">
        <f t="shared" si="18"/>
        <v>0</v>
      </c>
      <c r="Q26" s="99">
        <f t="shared" si="18"/>
        <v>0</v>
      </c>
      <c r="R26" s="99">
        <f t="shared" si="18"/>
        <v>0</v>
      </c>
      <c r="S26" s="99">
        <f t="shared" si="18"/>
        <v>0</v>
      </c>
      <c r="T26" s="99">
        <f t="shared" si="18"/>
        <v>0</v>
      </c>
      <c r="U26" s="99">
        <f t="shared" si="18"/>
        <v>0</v>
      </c>
      <c r="V26" s="99">
        <f t="shared" si="18"/>
        <v>0</v>
      </c>
      <c r="W26" s="99">
        <f t="shared" si="18"/>
        <v>0</v>
      </c>
      <c r="X26" s="99">
        <f t="shared" ref="X26:AF26" si="19">SUM(X12:X24)</f>
        <v>21</v>
      </c>
      <c r="Y26" s="99">
        <f t="shared" si="19"/>
        <v>18</v>
      </c>
      <c r="Z26" s="99">
        <f t="shared" si="19"/>
        <v>3</v>
      </c>
      <c r="AA26" s="99">
        <f>SUM(AA12:AA24)</f>
        <v>3</v>
      </c>
      <c r="AB26" s="99">
        <f>SUM(AB12:AB24)</f>
        <v>10</v>
      </c>
      <c r="AC26" s="99">
        <f>SUM(AC12:AC24)</f>
        <v>21</v>
      </c>
      <c r="AD26" s="99">
        <f t="shared" si="19"/>
        <v>2</v>
      </c>
      <c r="AE26" s="99">
        <f t="shared" si="19"/>
        <v>0</v>
      </c>
      <c r="AF26" s="99">
        <f t="shared" si="19"/>
        <v>0</v>
      </c>
      <c r="AG26" s="118"/>
      <c r="AH26" s="100">
        <f>SUM(AH12:AH24)</f>
        <v>0</v>
      </c>
      <c r="AI26" s="100">
        <f>SUM(AI12:AI24)</f>
        <v>0</v>
      </c>
      <c r="AJ26" s="100">
        <f>SUM(AJ12:AJ24)</f>
        <v>0</v>
      </c>
      <c r="AK26" s="100">
        <f>SUM(AK12:AK24)</f>
        <v>0</v>
      </c>
      <c r="AL26" s="100">
        <f>SUM(AL12:AL24)</f>
        <v>0</v>
      </c>
      <c r="AM26" s="100">
        <f t="shared" ref="AM26:AT26" si="20">SUM(AM12:AM24)</f>
        <v>1566</v>
      </c>
      <c r="AN26" s="100">
        <f t="shared" si="20"/>
        <v>16578</v>
      </c>
      <c r="AO26" s="100">
        <f t="shared" si="20"/>
        <v>14117</v>
      </c>
      <c r="AP26" s="100">
        <f t="shared" si="20"/>
        <v>1155</v>
      </c>
      <c r="AQ26" s="100">
        <f t="shared" si="20"/>
        <v>1123</v>
      </c>
      <c r="AR26" s="100">
        <f t="shared" si="20"/>
        <v>3291</v>
      </c>
      <c r="AS26" s="100">
        <f t="shared" si="20"/>
        <v>13287</v>
      </c>
      <c r="AT26" s="100">
        <f t="shared" si="20"/>
        <v>1934</v>
      </c>
      <c r="AU26" s="100">
        <f t="shared" ref="AU26:AZ26" si="21">SUM(AU12:AU24)</f>
        <v>2031</v>
      </c>
      <c r="AV26" s="100">
        <f t="shared" si="21"/>
        <v>3971</v>
      </c>
      <c r="AW26" s="100">
        <f t="shared" si="21"/>
        <v>3682</v>
      </c>
      <c r="AX26" s="100">
        <f t="shared" si="21"/>
        <v>2794</v>
      </c>
      <c r="AY26" s="100">
        <f t="shared" si="21"/>
        <v>1517</v>
      </c>
      <c r="AZ26" s="100">
        <f t="shared" si="21"/>
        <v>649</v>
      </c>
      <c r="BA26" s="101"/>
      <c r="BB26" s="102">
        <f t="shared" ref="BB26:BN26" si="22">SUM(BB12:BB24)</f>
        <v>0</v>
      </c>
      <c r="BC26" s="102">
        <f t="shared" si="22"/>
        <v>0</v>
      </c>
      <c r="BD26" s="102">
        <f t="shared" si="22"/>
        <v>0</v>
      </c>
      <c r="BE26" s="102">
        <f t="shared" si="22"/>
        <v>0</v>
      </c>
      <c r="BF26" s="102">
        <f t="shared" si="22"/>
        <v>0</v>
      </c>
      <c r="BG26" s="102">
        <f t="shared" si="22"/>
        <v>0</v>
      </c>
      <c r="BH26" s="102">
        <f t="shared" si="22"/>
        <v>0</v>
      </c>
      <c r="BI26" s="102">
        <f>SUM(BI12:BI24)</f>
        <v>0</v>
      </c>
      <c r="BJ26" s="102">
        <f>SUM(BJ12:BJ24)</f>
        <v>0</v>
      </c>
      <c r="BK26" s="102">
        <f>SUM(BK12:BK24)</f>
        <v>0</v>
      </c>
      <c r="BL26" s="102">
        <f t="shared" si="22"/>
        <v>0</v>
      </c>
      <c r="BM26" s="102">
        <f t="shared" si="22"/>
        <v>0</v>
      </c>
      <c r="BN26" s="102">
        <f t="shared" si="22"/>
        <v>0</v>
      </c>
      <c r="BO26" s="101"/>
      <c r="BP26" s="98">
        <f t="shared" ref="BP26:BY26" si="23">SUM(BP12:BP24)</f>
        <v>1570</v>
      </c>
      <c r="BQ26" s="98">
        <f t="shared" si="23"/>
        <v>16617</v>
      </c>
      <c r="BR26" s="254">
        <f>SUM(BR12:BR24)</f>
        <v>16617</v>
      </c>
      <c r="BS26" s="254">
        <f>SUM(BS12:BS24)</f>
        <v>16617</v>
      </c>
      <c r="BT26" s="98">
        <f t="shared" si="23"/>
        <v>14150</v>
      </c>
      <c r="BU26" s="98">
        <f t="shared" si="23"/>
        <v>1160</v>
      </c>
      <c r="BV26" s="98">
        <f t="shared" si="23"/>
        <v>1125</v>
      </c>
      <c r="BW26" s="98">
        <f t="shared" si="23"/>
        <v>3312</v>
      </c>
      <c r="BX26" s="98">
        <f t="shared" si="23"/>
        <v>13305</v>
      </c>
      <c r="BY26" s="98">
        <f t="shared" si="23"/>
        <v>1937</v>
      </c>
      <c r="BZ26" s="98">
        <f t="shared" ref="BZ26:CE26" si="24">SUM(BZ12:BZ24)</f>
        <v>2034</v>
      </c>
      <c r="CA26" s="98">
        <f t="shared" si="24"/>
        <v>3981</v>
      </c>
      <c r="CB26" s="98">
        <f t="shared" si="24"/>
        <v>3703</v>
      </c>
      <c r="CC26" s="98">
        <f t="shared" si="24"/>
        <v>2796</v>
      </c>
      <c r="CD26" s="98">
        <f t="shared" si="24"/>
        <v>1517</v>
      </c>
      <c r="CE26" s="98">
        <f t="shared" si="24"/>
        <v>649</v>
      </c>
      <c r="CF26" s="101"/>
      <c r="CG26" s="27">
        <f t="shared" ref="CG26:EA26" si="25">SUM(CG12:CG24)</f>
        <v>0</v>
      </c>
      <c r="CH26" s="27">
        <f t="shared" si="25"/>
        <v>0</v>
      </c>
      <c r="CI26" s="27">
        <f t="shared" si="25"/>
        <v>0</v>
      </c>
      <c r="CJ26" s="27">
        <f t="shared" si="25"/>
        <v>0</v>
      </c>
      <c r="CK26" s="27">
        <f t="shared" si="25"/>
        <v>0</v>
      </c>
      <c r="CL26" s="27">
        <f>SUM(CL12:CL24)</f>
        <v>2</v>
      </c>
      <c r="CM26" s="27">
        <f t="shared" si="25"/>
        <v>0</v>
      </c>
      <c r="CN26" s="27">
        <f t="shared" si="25"/>
        <v>0</v>
      </c>
      <c r="CO26" s="27">
        <f t="shared" si="25"/>
        <v>0</v>
      </c>
      <c r="CP26" s="27">
        <f t="shared" si="25"/>
        <v>0</v>
      </c>
      <c r="CQ26" s="27">
        <f t="shared" si="25"/>
        <v>1</v>
      </c>
      <c r="CR26" s="27">
        <f t="shared" si="25"/>
        <v>4</v>
      </c>
      <c r="CS26" s="27">
        <f t="shared" si="25"/>
        <v>6</v>
      </c>
      <c r="CT26" s="27">
        <f t="shared" si="25"/>
        <v>46</v>
      </c>
      <c r="CU26" s="27">
        <f t="shared" si="25"/>
        <v>6</v>
      </c>
      <c r="CV26" s="27">
        <f t="shared" si="25"/>
        <v>12</v>
      </c>
      <c r="CW26" s="27">
        <f t="shared" si="25"/>
        <v>0</v>
      </c>
      <c r="CX26" s="27">
        <f t="shared" si="25"/>
        <v>153</v>
      </c>
      <c r="CY26" s="27">
        <f t="shared" si="25"/>
        <v>288</v>
      </c>
      <c r="CZ26" s="27">
        <f t="shared" si="25"/>
        <v>113</v>
      </c>
      <c r="DA26" s="27">
        <f t="shared" si="25"/>
        <v>113</v>
      </c>
      <c r="DB26" s="27">
        <f t="shared" si="25"/>
        <v>0</v>
      </c>
      <c r="DC26" s="27">
        <f t="shared" si="25"/>
        <v>0</v>
      </c>
      <c r="DD26" s="27">
        <f t="shared" si="25"/>
        <v>0</v>
      </c>
      <c r="DE26" s="27">
        <f t="shared" si="25"/>
        <v>0</v>
      </c>
      <c r="DF26" s="27">
        <f t="shared" si="25"/>
        <v>12</v>
      </c>
      <c r="DG26" s="27">
        <f t="shared" si="25"/>
        <v>12</v>
      </c>
      <c r="DH26" s="27">
        <f t="shared" si="25"/>
        <v>0</v>
      </c>
      <c r="DI26" s="27">
        <f t="shared" si="25"/>
        <v>1076</v>
      </c>
      <c r="DJ26" s="27">
        <f t="shared" si="25"/>
        <v>571</v>
      </c>
      <c r="DK26" s="27">
        <f t="shared" si="25"/>
        <v>65</v>
      </c>
      <c r="DL26" s="27">
        <f t="shared" si="25"/>
        <v>4</v>
      </c>
      <c r="DM26" s="27">
        <f t="shared" si="25"/>
        <v>81</v>
      </c>
      <c r="DN26" s="27">
        <f t="shared" si="25"/>
        <v>95</v>
      </c>
      <c r="DO26" s="27">
        <f t="shared" si="25"/>
        <v>13</v>
      </c>
      <c r="DP26" s="27">
        <f t="shared" si="25"/>
        <v>51</v>
      </c>
      <c r="DQ26" s="27">
        <f t="shared" si="25"/>
        <v>48</v>
      </c>
      <c r="DR26" s="27">
        <f t="shared" si="25"/>
        <v>63</v>
      </c>
      <c r="DS26" s="27">
        <f t="shared" si="25"/>
        <v>0</v>
      </c>
      <c r="DT26" s="27">
        <f t="shared" si="25"/>
        <v>0</v>
      </c>
      <c r="DU26" s="27">
        <f t="shared" si="25"/>
        <v>0</v>
      </c>
      <c r="DV26" s="27">
        <f t="shared" si="25"/>
        <v>0</v>
      </c>
      <c r="DW26" s="27">
        <f t="shared" si="25"/>
        <v>0</v>
      </c>
      <c r="DX26" s="27">
        <f t="shared" si="25"/>
        <v>0</v>
      </c>
      <c r="DY26" s="27">
        <f>SUM(DY12:DY24)</f>
        <v>0</v>
      </c>
      <c r="DZ26" s="27">
        <f t="shared" si="25"/>
        <v>0</v>
      </c>
      <c r="EA26" s="27">
        <f t="shared" si="25"/>
        <v>0</v>
      </c>
      <c r="EB26" s="27"/>
      <c r="EC26" s="27"/>
      <c r="ED26" s="27"/>
    </row>
    <row r="27" spans="1:134" s="12" customFormat="1">
      <c r="A27" s="14"/>
      <c r="B27" s="15"/>
      <c r="C27" s="347"/>
      <c r="X27" s="16"/>
      <c r="AO27" s="17"/>
      <c r="CK27" s="18"/>
      <c r="CL27" s="18"/>
    </row>
    <row r="28" spans="1:134" s="12" customFormat="1" ht="15">
      <c r="A28" s="68" t="s">
        <v>111</v>
      </c>
      <c r="B28" s="68"/>
      <c r="C28" s="353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CQ28" s="19"/>
      <c r="CR28" s="19"/>
      <c r="CS28" s="19"/>
      <c r="CU28" s="19"/>
      <c r="CV28" s="19"/>
      <c r="CW28" s="19"/>
      <c r="DH28" s="17"/>
      <c r="DZ28" s="18"/>
      <c r="EA28" s="18"/>
      <c r="EB28" s="18"/>
    </row>
    <row r="29" spans="1:134" s="12" customFormat="1">
      <c r="A29" s="69" t="s">
        <v>112</v>
      </c>
      <c r="B29" s="70"/>
      <c r="C29" s="354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CQ29" s="19"/>
      <c r="CR29" s="19"/>
      <c r="CS29" s="19"/>
      <c r="CU29" s="19"/>
      <c r="CV29" s="19"/>
      <c r="CW29" s="19"/>
      <c r="DH29" s="17"/>
      <c r="DZ29" s="18"/>
      <c r="EA29" s="18"/>
      <c r="EB29" s="18"/>
    </row>
    <row r="30" spans="1:134" s="12" customFormat="1">
      <c r="A30" s="69"/>
      <c r="B30" s="70"/>
      <c r="C30" s="354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CQ30" s="19"/>
      <c r="CR30" s="19"/>
      <c r="CS30" s="19"/>
      <c r="CU30" s="19"/>
      <c r="CV30" s="19"/>
      <c r="CW30" s="19"/>
      <c r="DH30" s="17"/>
      <c r="DZ30" s="18"/>
      <c r="EA30" s="18"/>
      <c r="EB30" s="18"/>
    </row>
    <row r="31" spans="1:134" s="12" customFormat="1">
      <c r="A31" s="355" t="s">
        <v>480</v>
      </c>
      <c r="B31" s="355" t="s">
        <v>481</v>
      </c>
      <c r="C31" s="355" t="s">
        <v>482</v>
      </c>
      <c r="D31" s="348"/>
      <c r="E31" s="348"/>
      <c r="F31" s="348"/>
      <c r="G31" s="348"/>
      <c r="H31" s="348"/>
      <c r="I31" s="348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CQ31" s="19"/>
      <c r="CR31" s="19"/>
      <c r="CS31" s="19"/>
      <c r="CU31" s="19"/>
      <c r="CV31" s="19"/>
      <c r="CW31" s="19"/>
      <c r="DH31" s="17"/>
      <c r="DZ31" s="18"/>
      <c r="EA31" s="18"/>
      <c r="EB31" s="18"/>
    </row>
    <row r="32" spans="1:134" s="12" customFormat="1" ht="15">
      <c r="A32" s="14" t="s">
        <v>483</v>
      </c>
      <c r="B32" s="356" t="s">
        <v>26</v>
      </c>
      <c r="C32" s="519" t="s">
        <v>484</v>
      </c>
      <c r="D32" s="519"/>
      <c r="E32" s="519"/>
      <c r="F32" s="519"/>
      <c r="G32" s="519"/>
      <c r="H32" s="519"/>
      <c r="I32" s="519"/>
      <c r="J32" s="524" t="s">
        <v>137</v>
      </c>
      <c r="K32" s="525"/>
      <c r="L32" s="357" t="s">
        <v>138</v>
      </c>
      <c r="M32" s="358"/>
      <c r="N32" s="358"/>
      <c r="O32" s="358"/>
      <c r="P32" s="359"/>
      <c r="Q32" s="360"/>
      <c r="R32" s="360"/>
      <c r="S32" s="360"/>
      <c r="T32" s="360"/>
      <c r="U32" s="360"/>
      <c r="V32" s="361"/>
      <c r="W32" s="361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Q32" s="19"/>
      <c r="CR32" s="19"/>
      <c r="CS32" s="19"/>
      <c r="CU32" s="19"/>
      <c r="CV32" s="19"/>
      <c r="CW32" s="19"/>
      <c r="DH32" s="17"/>
      <c r="DZ32" s="18"/>
      <c r="EA32" s="18"/>
      <c r="EB32" s="18"/>
    </row>
    <row r="33" spans="1:132" s="12" customFormat="1" ht="15" customHeight="1">
      <c r="A33" s="14" t="s">
        <v>485</v>
      </c>
      <c r="B33" s="356" t="s">
        <v>84</v>
      </c>
      <c r="C33" s="519" t="s">
        <v>486</v>
      </c>
      <c r="D33" s="519"/>
      <c r="E33" s="519"/>
      <c r="F33" s="519"/>
      <c r="G33" s="519"/>
      <c r="H33" s="519"/>
      <c r="I33" s="519"/>
      <c r="J33" s="520" t="s">
        <v>28</v>
      </c>
      <c r="K33" s="434"/>
      <c r="L33" s="64" t="s">
        <v>487</v>
      </c>
      <c r="M33" s="63"/>
      <c r="N33" s="63"/>
      <c r="O33" s="63"/>
      <c r="P33" s="63"/>
      <c r="Q33" s="63"/>
      <c r="R33" s="63"/>
      <c r="S33" s="63"/>
      <c r="T33" s="63"/>
      <c r="U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Q33" s="19"/>
      <c r="CR33" s="19"/>
      <c r="CS33" s="19"/>
      <c r="CU33" s="19"/>
      <c r="CV33" s="19"/>
      <c r="CW33" s="19"/>
      <c r="CZ33" s="17"/>
      <c r="DA33" s="17"/>
      <c r="DH33" s="17"/>
      <c r="DQ33" s="20"/>
      <c r="DZ33" s="21"/>
      <c r="EA33" s="21"/>
      <c r="EB33" s="21"/>
    </row>
    <row r="34" spans="1:132" s="12" customFormat="1" ht="22.5" customHeight="1">
      <c r="A34" s="14" t="s">
        <v>488</v>
      </c>
      <c r="B34" s="356" t="s">
        <v>14</v>
      </c>
      <c r="C34" s="519" t="s">
        <v>489</v>
      </c>
      <c r="D34" s="519"/>
      <c r="E34" s="519"/>
      <c r="F34" s="519"/>
      <c r="G34" s="519"/>
      <c r="H34" s="519"/>
      <c r="I34" s="519"/>
      <c r="J34" s="520" t="s">
        <v>42</v>
      </c>
      <c r="K34" s="434"/>
      <c r="L34" s="63" t="s">
        <v>490</v>
      </c>
      <c r="M34" s="63"/>
      <c r="N34" s="63"/>
      <c r="O34" s="63"/>
      <c r="P34" s="63"/>
      <c r="Q34" s="63"/>
      <c r="R34" s="63"/>
      <c r="S34" s="63"/>
      <c r="T34" s="63"/>
      <c r="U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Q34" s="19"/>
      <c r="CR34" s="19"/>
      <c r="CS34" s="19"/>
      <c r="CU34" s="19"/>
      <c r="CV34" s="19"/>
      <c r="CW34" s="19"/>
      <c r="CZ34" s="17"/>
      <c r="DA34" s="17"/>
      <c r="DH34" s="17"/>
      <c r="DZ34" s="21"/>
      <c r="EA34" s="21"/>
      <c r="EB34" s="21"/>
    </row>
    <row r="35" spans="1:132" s="12" customFormat="1" ht="27" customHeight="1">
      <c r="A35" s="14" t="s">
        <v>491</v>
      </c>
      <c r="B35" s="362" t="s">
        <v>15</v>
      </c>
      <c r="C35" s="519" t="s">
        <v>492</v>
      </c>
      <c r="D35" s="519"/>
      <c r="E35" s="519"/>
      <c r="F35" s="519"/>
      <c r="G35" s="519"/>
      <c r="H35" s="519"/>
      <c r="I35" s="519"/>
      <c r="J35" s="520" t="s">
        <v>2</v>
      </c>
      <c r="K35" s="521"/>
      <c r="L35" s="64" t="s">
        <v>85</v>
      </c>
      <c r="M35" s="64"/>
      <c r="N35" s="64"/>
      <c r="O35" s="64"/>
      <c r="P35" s="63"/>
      <c r="Q35" s="63"/>
      <c r="R35" s="63"/>
      <c r="S35" s="63"/>
      <c r="T35" s="63"/>
      <c r="U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Q35" s="19"/>
      <c r="CR35" s="19"/>
      <c r="CS35" s="19"/>
      <c r="CU35" s="19"/>
      <c r="CV35" s="19"/>
      <c r="CW35" s="19"/>
      <c r="DH35" s="17"/>
      <c r="DZ35" s="21"/>
      <c r="EA35" s="21"/>
      <c r="EB35" s="21"/>
    </row>
    <row r="36" spans="1:132" s="12" customFormat="1" ht="28.5" customHeight="1">
      <c r="A36" s="14" t="s">
        <v>493</v>
      </c>
      <c r="B36" s="363" t="s">
        <v>16</v>
      </c>
      <c r="C36" s="522" t="s">
        <v>494</v>
      </c>
      <c r="D36" s="523"/>
      <c r="E36" s="523"/>
      <c r="F36" s="523"/>
      <c r="G36" s="523"/>
      <c r="H36" s="523"/>
      <c r="I36" s="523"/>
      <c r="J36" s="520" t="s">
        <v>91</v>
      </c>
      <c r="K36" s="521"/>
      <c r="L36" s="364" t="s">
        <v>495</v>
      </c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Q36" s="19"/>
      <c r="CR36" s="19"/>
      <c r="CS36" s="19"/>
      <c r="CU36" s="19"/>
      <c r="CV36" s="19"/>
      <c r="CW36" s="19"/>
      <c r="DZ36" s="21"/>
      <c r="EA36" s="21"/>
      <c r="EB36" s="21"/>
    </row>
    <row r="37" spans="1:132" s="12" customFormat="1" ht="15">
      <c r="A37" s="14" t="s">
        <v>496</v>
      </c>
      <c r="B37" s="363" t="s">
        <v>101</v>
      </c>
      <c r="C37" s="519" t="s">
        <v>497</v>
      </c>
      <c r="D37" s="519"/>
      <c r="E37" s="519"/>
      <c r="F37" s="519"/>
      <c r="G37" s="519"/>
      <c r="H37" s="519"/>
      <c r="I37" s="519"/>
      <c r="J37" s="524" t="s">
        <v>139</v>
      </c>
      <c r="K37" s="525"/>
      <c r="L37" s="365" t="s">
        <v>140</v>
      </c>
      <c r="M37" s="358"/>
      <c r="N37" s="358"/>
      <c r="O37" s="358"/>
      <c r="P37" s="358"/>
      <c r="Q37" s="359"/>
      <c r="R37" s="360"/>
      <c r="S37" s="360"/>
      <c r="T37" s="360"/>
      <c r="U37" s="360"/>
      <c r="V37" s="366"/>
    </row>
    <row r="38" spans="1:132" s="12" customFormat="1" ht="15">
      <c r="A38" s="66"/>
      <c r="B38" s="63"/>
      <c r="C38" s="367"/>
      <c r="D38"/>
      <c r="E38"/>
      <c r="F38"/>
      <c r="G38" s="66"/>
      <c r="H38" s="63"/>
      <c r="J38" s="517" t="s">
        <v>0</v>
      </c>
      <c r="K38" s="434"/>
      <c r="L38" s="63" t="s">
        <v>141</v>
      </c>
    </row>
    <row r="39" spans="1:132" s="12" customFormat="1" ht="15">
      <c r="A39" s="14"/>
      <c r="B39" s="15"/>
      <c r="C39" s="347"/>
      <c r="G39" s="62"/>
      <c r="H39" s="63"/>
      <c r="J39" s="518" t="s">
        <v>1</v>
      </c>
      <c r="K39" s="434"/>
      <c r="L39" s="63" t="s">
        <v>142</v>
      </c>
    </row>
    <row r="40" spans="1:132" s="12" customFormat="1" ht="14.25">
      <c r="A40" s="14"/>
      <c r="B40" s="15"/>
      <c r="C40" s="347"/>
      <c r="G40" s="62"/>
      <c r="H40" s="63"/>
    </row>
    <row r="41" spans="1:132" s="12" customFormat="1" ht="14.25">
      <c r="A41" s="14"/>
      <c r="B41" s="15"/>
      <c r="C41" s="347"/>
      <c r="G41" s="65"/>
      <c r="H41" s="63"/>
    </row>
    <row r="42" spans="1:132" s="12" customFormat="1">
      <c r="A42" s="14"/>
      <c r="B42" s="15"/>
      <c r="C42" s="347"/>
    </row>
    <row r="43" spans="1:132" s="12" customFormat="1">
      <c r="A43" s="14"/>
      <c r="B43" s="15"/>
      <c r="C43" s="347"/>
    </row>
    <row r="44" spans="1:132" s="12" customFormat="1">
      <c r="A44" s="14"/>
      <c r="B44" s="15"/>
      <c r="C44" s="347"/>
    </row>
    <row r="45" spans="1:132">
      <c r="F45" s="120"/>
    </row>
    <row r="47" spans="1:132">
      <c r="H47" s="120"/>
    </row>
    <row r="48" spans="1:132">
      <c r="BU48" s="120"/>
    </row>
    <row r="64" spans="12:12">
      <c r="L64" s="127"/>
    </row>
    <row r="70" spans="12:12">
      <c r="L70" s="127"/>
    </row>
  </sheetData>
  <sheetProtection algorithmName="SHA-512" hashValue="A1Q7lp+OKnKY/X0rHiG6qixOYRDVSZbskszG6GLJsaKme6njviaNFo5Bj/HIDXD7lBwccXkryk64e6tOxi6Rog==" saltValue="gDbGdqLhypJu6oDddsrMUQ==" spinCount="100000" sheet="1" selectLockedCells="1"/>
  <mergeCells count="101">
    <mergeCell ref="BB8:BE9"/>
    <mergeCell ref="BF8:BG9"/>
    <mergeCell ref="CU8:CY8"/>
    <mergeCell ref="CX9:CX10"/>
    <mergeCell ref="CG8:CG10"/>
    <mergeCell ref="CI8:CI10"/>
    <mergeCell ref="CH8:CH10"/>
    <mergeCell ref="CQ8:CT8"/>
    <mergeCell ref="CR9:CR10"/>
    <mergeCell ref="CS9:CS10"/>
    <mergeCell ref="CT9:CT10"/>
    <mergeCell ref="CN8:CO8"/>
    <mergeCell ref="CM9:CM10"/>
    <mergeCell ref="CN9:CN10"/>
    <mergeCell ref="CO9:CO10"/>
    <mergeCell ref="CL9:CL10"/>
    <mergeCell ref="CL8:CM8"/>
    <mergeCell ref="CV9:CV10"/>
    <mergeCell ref="CQ9:CQ10"/>
    <mergeCell ref="CY9:CY10"/>
    <mergeCell ref="CW9:CW10"/>
    <mergeCell ref="CU9:CU10"/>
    <mergeCell ref="BY7:CE9"/>
    <mergeCell ref="CP8:CP10"/>
    <mergeCell ref="A1:AK1"/>
    <mergeCell ref="A3:Y3"/>
    <mergeCell ref="A6:A10"/>
    <mergeCell ref="A2:AK2"/>
    <mergeCell ref="F8:J9"/>
    <mergeCell ref="K8:O9"/>
    <mergeCell ref="P8:S9"/>
    <mergeCell ref="T8:W9"/>
    <mergeCell ref="A4:AK4"/>
    <mergeCell ref="B7:B10"/>
    <mergeCell ref="X8:Y9"/>
    <mergeCell ref="AH8:AL9"/>
    <mergeCell ref="F7:AF7"/>
    <mergeCell ref="AH7:AZ7"/>
    <mergeCell ref="Z8:AF9"/>
    <mergeCell ref="AM8:AQ9"/>
    <mergeCell ref="A12:B12"/>
    <mergeCell ref="D12:E12"/>
    <mergeCell ref="ED14:ED24"/>
    <mergeCell ref="DF8:DF10"/>
    <mergeCell ref="DG8:DG10"/>
    <mergeCell ref="DJ8:DJ10"/>
    <mergeCell ref="DI8:DI10"/>
    <mergeCell ref="DH8:DH10"/>
    <mergeCell ref="DL8:DL10"/>
    <mergeCell ref="DY8:DY10"/>
    <mergeCell ref="EA8:EA10"/>
    <mergeCell ref="EC6:EC10"/>
    <mergeCell ref="DN8:DR9"/>
    <mergeCell ref="DS8:DU9"/>
    <mergeCell ref="DW8:DW10"/>
    <mergeCell ref="DF6:DG7"/>
    <mergeCell ref="ED6:ED10"/>
    <mergeCell ref="DV8:DV10"/>
    <mergeCell ref="DX8:DX10"/>
    <mergeCell ref="EB8:EB10"/>
    <mergeCell ref="DH6:DR7"/>
    <mergeCell ref="DM8:DM10"/>
    <mergeCell ref="DZ6:DZ10"/>
    <mergeCell ref="EA6:EB7"/>
    <mergeCell ref="CG6:CI7"/>
    <mergeCell ref="CJ6:CJ10"/>
    <mergeCell ref="CK6:CK10"/>
    <mergeCell ref="CL6:CP7"/>
    <mergeCell ref="DA6:DC7"/>
    <mergeCell ref="DD6:DE7"/>
    <mergeCell ref="CQ6:CY7"/>
    <mergeCell ref="CZ6:CZ10"/>
    <mergeCell ref="DA8:DA10"/>
    <mergeCell ref="DD8:DD10"/>
    <mergeCell ref="DB8:DB10"/>
    <mergeCell ref="DC8:DC10"/>
    <mergeCell ref="DE8:DE10"/>
    <mergeCell ref="J38:K38"/>
    <mergeCell ref="J39:K39"/>
    <mergeCell ref="C35:I35"/>
    <mergeCell ref="J35:K35"/>
    <mergeCell ref="C36:I36"/>
    <mergeCell ref="J36:K36"/>
    <mergeCell ref="C37:I37"/>
    <mergeCell ref="J37:K37"/>
    <mergeCell ref="DS6:DY7"/>
    <mergeCell ref="DK8:DK10"/>
    <mergeCell ref="DG14:DG24"/>
    <mergeCell ref="F6:Y6"/>
    <mergeCell ref="AT8:AZ9"/>
    <mergeCell ref="AR8:AS9"/>
    <mergeCell ref="C6:E9"/>
    <mergeCell ref="BH8:BN9"/>
    <mergeCell ref="C32:I32"/>
    <mergeCell ref="J32:K32"/>
    <mergeCell ref="C33:I33"/>
    <mergeCell ref="J33:K33"/>
    <mergeCell ref="C34:I34"/>
    <mergeCell ref="J34:K34"/>
    <mergeCell ref="BP7:BX9"/>
    <mergeCell ref="BB7:BG7"/>
  </mergeCells>
  <pageMargins left="0.39370078740157483" right="0.39370078740157483" top="0.98425196850393704" bottom="0.98425196850393704" header="0.51181102362204722" footer="0.51181102362204722"/>
  <pageSetup scale="37" orientation="landscape" r:id="rId1"/>
  <headerFooter>
    <oddHeader>&amp;L&amp;G&amp;C&amp;"-,Negrita"&amp;16SUBSECRETARÍA DE EDUCACIÓN MEDIA SUPERIOR
DIRECCIÓN GENERAL DE CENTROS DE FORMACIÓN PARA EL TRABAJO
COORDINACIÓN DE ORGANISMOS DESCENTRALIZADOS ESTATALES DE INSTITUTOS DE CAPACITACIÓN PARA EL TRABAJO&amp;"-,Normal"&amp;11
&amp;R&amp;G</oddHeader>
    <oddFooter>&amp;L&amp;14&amp;F&amp;C&amp;16Página &amp;P&amp;R&amp;G</oddFooter>
  </headerFooter>
  <colBreaks count="2" manualBreakCount="2">
    <brk id="33" max="33" man="1"/>
    <brk id="94" max="33" man="1"/>
  </colBreak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5">
    <tabColor theme="3" tint="0.59999389629810485"/>
  </sheetPr>
  <dimension ref="A1:AT53"/>
  <sheetViews>
    <sheetView showGridLines="0" zoomScale="70" zoomScaleNormal="70" workbookViewId="0">
      <pane ySplit="9" topLeftCell="A10" activePane="bottomLeft" state="frozen"/>
      <selection activeCell="G23" sqref="G23"/>
      <selection pane="bottomLeft" activeCell="H20" sqref="H20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24" width="11.42578125" style="1"/>
    <col min="25" max="28" width="11.42578125" style="1" customWidth="1"/>
    <col min="29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6" ht="15.75" customHeight="1">
      <c r="A1" s="700" t="s">
        <v>44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700"/>
      <c r="AA1" s="700"/>
      <c r="AB1" s="700"/>
      <c r="AC1" s="700"/>
      <c r="AD1" s="700"/>
      <c r="AE1" s="700"/>
      <c r="AF1" s="700"/>
      <c r="AG1" s="700"/>
      <c r="AH1" s="700"/>
      <c r="AI1" s="700"/>
      <c r="AJ1" s="700"/>
      <c r="AK1" s="700"/>
      <c r="AL1" s="700"/>
      <c r="AM1" s="110"/>
      <c r="AN1" s="110"/>
      <c r="AO1" s="110"/>
      <c r="AP1" s="110"/>
      <c r="AQ1" s="110"/>
      <c r="AR1" s="110"/>
      <c r="AS1" s="110"/>
    </row>
    <row r="2" spans="1:46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6" ht="15.75">
      <c r="A3" s="701" t="s">
        <v>109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6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6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6" ht="15.75" thickBot="1">
      <c r="A6" s="2" t="s">
        <v>3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46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6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6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6" ht="15.75"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6" ht="15.75" thickBot="1"/>
    <row r="12" spans="1:46" ht="21.75" customHeight="1" thickBot="1">
      <c r="A12" s="727"/>
      <c r="B12" s="739" t="s">
        <v>45</v>
      </c>
      <c r="C12" s="728" t="s">
        <v>66</v>
      </c>
      <c r="D12" s="728" t="s">
        <v>67</v>
      </c>
      <c r="E12" s="731" t="s">
        <v>88</v>
      </c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18"/>
      <c r="R12" s="718"/>
      <c r="S12" s="718"/>
      <c r="T12" s="718"/>
      <c r="U12" s="733"/>
      <c r="V12" s="733"/>
      <c r="W12" s="734"/>
      <c r="AJ12" s="4"/>
    </row>
    <row r="13" spans="1:46" ht="21.75" customHeight="1" thickBot="1">
      <c r="A13" s="727"/>
      <c r="B13" s="740"/>
      <c r="C13" s="741"/>
      <c r="D13" s="729"/>
      <c r="E13" s="735" t="s">
        <v>0</v>
      </c>
      <c r="F13" s="735"/>
      <c r="G13" s="735"/>
      <c r="H13" s="735"/>
      <c r="I13" s="735"/>
      <c r="J13" s="735" t="s">
        <v>1</v>
      </c>
      <c r="K13" s="735"/>
      <c r="L13" s="735"/>
      <c r="M13" s="735"/>
      <c r="N13" s="735"/>
      <c r="O13" s="736" t="s">
        <v>43</v>
      </c>
      <c r="P13" s="737"/>
      <c r="Q13" s="738" t="s">
        <v>186</v>
      </c>
      <c r="R13" s="718"/>
      <c r="S13" s="718"/>
      <c r="T13" s="718"/>
      <c r="U13" s="733"/>
      <c r="V13" s="733"/>
      <c r="W13" s="734"/>
      <c r="AJ13" s="4"/>
    </row>
    <row r="14" spans="1:46" ht="30" customHeight="1" thickBot="1">
      <c r="A14" s="727"/>
      <c r="B14" s="740"/>
      <c r="C14" s="742"/>
      <c r="D14" s="730"/>
      <c r="E14" s="227" t="s">
        <v>92</v>
      </c>
      <c r="F14" s="227" t="s">
        <v>72</v>
      </c>
      <c r="G14" s="228" t="s">
        <v>93</v>
      </c>
      <c r="H14" s="228" t="s">
        <v>70</v>
      </c>
      <c r="I14" s="228" t="s">
        <v>71</v>
      </c>
      <c r="J14" s="228" t="s">
        <v>92</v>
      </c>
      <c r="K14" s="227" t="s">
        <v>72</v>
      </c>
      <c r="L14" s="228" t="s">
        <v>93</v>
      </c>
      <c r="M14" s="228" t="s">
        <v>70</v>
      </c>
      <c r="N14" s="228" t="s">
        <v>71</v>
      </c>
      <c r="O14" s="228" t="s">
        <v>94</v>
      </c>
      <c r="P14" s="228" t="s">
        <v>95</v>
      </c>
      <c r="Q14" s="229" t="s">
        <v>189</v>
      </c>
      <c r="R14" s="229" t="s">
        <v>190</v>
      </c>
      <c r="S14" s="229" t="s">
        <v>191</v>
      </c>
      <c r="T14" s="229" t="s">
        <v>192</v>
      </c>
      <c r="U14" s="229" t="s">
        <v>193</v>
      </c>
      <c r="V14" s="230" t="s">
        <v>194</v>
      </c>
      <c r="W14" s="229" t="s">
        <v>195</v>
      </c>
      <c r="X14" s="4"/>
      <c r="Y14" s="4"/>
      <c r="AN14" s="4"/>
    </row>
    <row r="15" spans="1:46" ht="15" customHeight="1">
      <c r="A15" s="277"/>
      <c r="B15" s="278" t="s">
        <v>339</v>
      </c>
      <c r="C15" s="387" t="s">
        <v>688</v>
      </c>
      <c r="D15" s="246">
        <v>78</v>
      </c>
      <c r="E15" s="244"/>
      <c r="F15" s="242"/>
      <c r="G15" s="242"/>
      <c r="H15" s="242"/>
      <c r="I15" s="281"/>
      <c r="J15" s="244">
        <v>3</v>
      </c>
      <c r="K15" s="242">
        <v>21</v>
      </c>
      <c r="L15" s="242">
        <v>21</v>
      </c>
      <c r="M15" s="242">
        <v>0</v>
      </c>
      <c r="N15" s="281">
        <v>0</v>
      </c>
      <c r="O15" s="244">
        <v>21</v>
      </c>
      <c r="P15" s="281">
        <v>0</v>
      </c>
      <c r="Q15" s="215">
        <v>3</v>
      </c>
      <c r="R15" s="216">
        <v>6</v>
      </c>
      <c r="S15" s="283">
        <v>5</v>
      </c>
      <c r="T15" s="216">
        <v>0</v>
      </c>
      <c r="U15" s="216">
        <v>3</v>
      </c>
      <c r="V15" s="283">
        <v>4</v>
      </c>
      <c r="W15" s="217">
        <v>0</v>
      </c>
      <c r="X15" s="4"/>
      <c r="Y15" s="4"/>
      <c r="Z15" s="4"/>
      <c r="AA15" s="4"/>
      <c r="AT15" s="4"/>
    </row>
    <row r="16" spans="1:46" ht="15" customHeight="1">
      <c r="A16" s="277"/>
      <c r="B16" s="375" t="s">
        <v>339</v>
      </c>
      <c r="C16" s="387" t="s">
        <v>689</v>
      </c>
      <c r="D16" s="376">
        <v>117</v>
      </c>
      <c r="E16" s="377"/>
      <c r="F16" s="243"/>
      <c r="G16" s="243"/>
      <c r="H16" s="243"/>
      <c r="I16" s="378"/>
      <c r="J16" s="377">
        <v>3</v>
      </c>
      <c r="K16" s="243">
        <v>22</v>
      </c>
      <c r="L16" s="243">
        <v>22</v>
      </c>
      <c r="M16" s="243">
        <v>0</v>
      </c>
      <c r="N16" s="378">
        <v>0</v>
      </c>
      <c r="O16" s="377">
        <v>22</v>
      </c>
      <c r="P16" s="378">
        <v>0</v>
      </c>
      <c r="Q16" s="379">
        <v>3</v>
      </c>
      <c r="R16" s="219">
        <v>6</v>
      </c>
      <c r="S16" s="246">
        <v>8</v>
      </c>
      <c r="T16" s="219">
        <v>2</v>
      </c>
      <c r="U16" s="219">
        <v>3</v>
      </c>
      <c r="V16" s="246">
        <v>0</v>
      </c>
      <c r="W16" s="380">
        <v>0</v>
      </c>
      <c r="X16" s="4"/>
      <c r="Y16" s="4"/>
      <c r="Z16" s="4"/>
      <c r="AA16" s="4"/>
      <c r="AT16" s="4"/>
    </row>
    <row r="17" spans="1:46" ht="15" customHeight="1">
      <c r="A17" s="277"/>
      <c r="B17" s="375" t="s">
        <v>392</v>
      </c>
      <c r="C17" s="387" t="s">
        <v>690</v>
      </c>
      <c r="D17" s="376">
        <v>75</v>
      </c>
      <c r="E17" s="377"/>
      <c r="F17" s="243"/>
      <c r="G17" s="243"/>
      <c r="H17" s="243"/>
      <c r="I17" s="378"/>
      <c r="J17" s="377">
        <v>3</v>
      </c>
      <c r="K17" s="243">
        <v>28</v>
      </c>
      <c r="L17" s="243">
        <v>27</v>
      </c>
      <c r="M17" s="243">
        <v>0</v>
      </c>
      <c r="N17" s="378">
        <v>1</v>
      </c>
      <c r="O17" s="377">
        <v>9</v>
      </c>
      <c r="P17" s="378">
        <v>19</v>
      </c>
      <c r="Q17" s="379">
        <v>1</v>
      </c>
      <c r="R17" s="219">
        <v>2</v>
      </c>
      <c r="S17" s="246">
        <v>7</v>
      </c>
      <c r="T17" s="219">
        <v>9</v>
      </c>
      <c r="U17" s="219">
        <v>4</v>
      </c>
      <c r="V17" s="246">
        <v>4</v>
      </c>
      <c r="W17" s="380">
        <v>1</v>
      </c>
      <c r="X17" s="4"/>
      <c r="Y17" s="4"/>
      <c r="Z17" s="4"/>
      <c r="AA17" s="4"/>
      <c r="AT17" s="4"/>
    </row>
    <row r="18" spans="1:46" ht="15" customHeight="1">
      <c r="A18" s="277"/>
      <c r="B18" s="375" t="s">
        <v>392</v>
      </c>
      <c r="C18" s="387" t="s">
        <v>691</v>
      </c>
      <c r="D18" s="376">
        <v>75</v>
      </c>
      <c r="E18" s="377"/>
      <c r="F18" s="243"/>
      <c r="G18" s="243"/>
      <c r="H18" s="243"/>
      <c r="I18" s="378"/>
      <c r="J18" s="377">
        <v>3</v>
      </c>
      <c r="K18" s="243">
        <v>28</v>
      </c>
      <c r="L18" s="243">
        <v>28</v>
      </c>
      <c r="M18" s="243">
        <v>0</v>
      </c>
      <c r="N18" s="378">
        <v>0</v>
      </c>
      <c r="O18" s="377">
        <v>10</v>
      </c>
      <c r="P18" s="378">
        <v>18</v>
      </c>
      <c r="Q18" s="379">
        <v>1</v>
      </c>
      <c r="R18" s="219">
        <v>2</v>
      </c>
      <c r="S18" s="246">
        <v>6</v>
      </c>
      <c r="T18" s="219">
        <v>12</v>
      </c>
      <c r="U18" s="219">
        <v>2</v>
      </c>
      <c r="V18" s="246">
        <v>3</v>
      </c>
      <c r="W18" s="380">
        <v>2</v>
      </c>
      <c r="X18" s="4"/>
      <c r="Y18" s="4"/>
      <c r="Z18" s="4"/>
      <c r="AA18" s="4"/>
      <c r="AT18" s="4"/>
    </row>
    <row r="19" spans="1:46" ht="15" customHeight="1">
      <c r="A19" s="277"/>
      <c r="B19" s="375"/>
      <c r="C19" s="387"/>
      <c r="D19" s="376"/>
      <c r="E19" s="377"/>
      <c r="F19" s="243"/>
      <c r="G19" s="243"/>
      <c r="H19" s="243"/>
      <c r="I19" s="378"/>
      <c r="J19" s="377"/>
      <c r="K19" s="243"/>
      <c r="L19" s="243"/>
      <c r="M19" s="243"/>
      <c r="N19" s="378"/>
      <c r="O19" s="377"/>
      <c r="P19" s="378"/>
      <c r="Q19" s="379"/>
      <c r="R19" s="219"/>
      <c r="S19" s="246"/>
      <c r="T19" s="219"/>
      <c r="U19" s="219"/>
      <c r="V19" s="246"/>
      <c r="W19" s="380"/>
      <c r="X19" s="4"/>
      <c r="Y19" s="4"/>
      <c r="Z19" s="4"/>
      <c r="AA19" s="4"/>
      <c r="AT19" s="4"/>
    </row>
    <row r="20" spans="1:46" ht="15" customHeight="1">
      <c r="A20" s="277"/>
      <c r="B20" s="375"/>
      <c r="C20" s="387"/>
      <c r="D20" s="376"/>
      <c r="E20" s="377"/>
      <c r="F20" s="243"/>
      <c r="G20" s="243"/>
      <c r="H20" s="243"/>
      <c r="I20" s="378"/>
      <c r="J20" s="377"/>
      <c r="K20" s="243"/>
      <c r="L20" s="243"/>
      <c r="M20" s="243"/>
      <c r="N20" s="378"/>
      <c r="O20" s="377"/>
      <c r="P20" s="378"/>
      <c r="Q20" s="379"/>
      <c r="R20" s="219"/>
      <c r="S20" s="246"/>
      <c r="T20" s="219"/>
      <c r="U20" s="219"/>
      <c r="V20" s="246"/>
      <c r="W20" s="380"/>
      <c r="X20" s="4"/>
      <c r="Y20" s="4"/>
      <c r="Z20" s="4"/>
      <c r="AA20" s="4"/>
      <c r="AT20" s="4"/>
    </row>
    <row r="21" spans="1:46" ht="14.25" customHeight="1" thickBot="1">
      <c r="A21" s="292"/>
      <c r="B21" s="293"/>
      <c r="C21" s="294"/>
      <c r="D21" s="295"/>
      <c r="E21" s="157"/>
      <c r="F21" s="221"/>
      <c r="G21" s="221"/>
      <c r="H21" s="221"/>
      <c r="I21" s="222"/>
      <c r="J21" s="157"/>
      <c r="K21" s="221"/>
      <c r="L21" s="221"/>
      <c r="M21" s="221"/>
      <c r="N21" s="222"/>
      <c r="O21" s="157"/>
      <c r="P21" s="222"/>
      <c r="Q21" s="157"/>
      <c r="R21" s="221"/>
      <c r="S21" s="240"/>
      <c r="T21" s="221"/>
      <c r="U21" s="221"/>
      <c r="V21" s="240"/>
      <c r="W21" s="222"/>
      <c r="X21" s="4"/>
      <c r="Y21" s="4"/>
      <c r="Z21" s="4"/>
      <c r="AA21" s="4"/>
      <c r="AB21" s="4"/>
      <c r="AC21" s="4"/>
      <c r="AR21" s="4"/>
    </row>
    <row r="22" spans="1:46">
      <c r="A22" s="96"/>
      <c r="B22" s="142"/>
      <c r="C22" s="142"/>
      <c r="D22" s="9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AN22" s="4"/>
    </row>
    <row r="23" spans="1:46" ht="19.5" customHeight="1">
      <c r="A23" s="96"/>
      <c r="B23" s="142"/>
      <c r="C23" s="142"/>
      <c r="D23" s="23" t="s">
        <v>74</v>
      </c>
      <c r="E23" s="40">
        <f t="shared" ref="E23:W23" si="0">SUM(E15:E21)</f>
        <v>0</v>
      </c>
      <c r="F23" s="40">
        <f t="shared" si="0"/>
        <v>0</v>
      </c>
      <c r="G23" s="40">
        <f t="shared" si="0"/>
        <v>0</v>
      </c>
      <c r="H23" s="40">
        <f t="shared" si="0"/>
        <v>0</v>
      </c>
      <c r="I23" s="40">
        <f t="shared" si="0"/>
        <v>0</v>
      </c>
      <c r="J23" s="40">
        <f t="shared" si="0"/>
        <v>12</v>
      </c>
      <c r="K23" s="40">
        <f t="shared" si="0"/>
        <v>99</v>
      </c>
      <c r="L23" s="40">
        <f t="shared" si="0"/>
        <v>98</v>
      </c>
      <c r="M23" s="40">
        <f t="shared" si="0"/>
        <v>0</v>
      </c>
      <c r="N23" s="40">
        <f t="shared" si="0"/>
        <v>1</v>
      </c>
      <c r="O23" s="40">
        <f t="shared" si="0"/>
        <v>62</v>
      </c>
      <c r="P23" s="40">
        <f t="shared" si="0"/>
        <v>37</v>
      </c>
      <c r="Q23" s="40">
        <f t="shared" si="0"/>
        <v>8</v>
      </c>
      <c r="R23" s="40">
        <f t="shared" si="0"/>
        <v>16</v>
      </c>
      <c r="S23" s="40">
        <f t="shared" si="0"/>
        <v>26</v>
      </c>
      <c r="T23" s="40">
        <f t="shared" si="0"/>
        <v>23</v>
      </c>
      <c r="U23" s="40">
        <f t="shared" si="0"/>
        <v>12</v>
      </c>
      <c r="V23" s="40">
        <f t="shared" si="0"/>
        <v>11</v>
      </c>
      <c r="W23" s="40">
        <f t="shared" si="0"/>
        <v>3</v>
      </c>
      <c r="X23" s="4"/>
      <c r="Y23" s="4"/>
      <c r="AN23" s="4"/>
    </row>
    <row r="24" spans="1:46">
      <c r="B24" s="143"/>
      <c r="C24" s="14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AJ24" s="4"/>
    </row>
    <row r="25" spans="1:46" ht="29.25" customHeight="1">
      <c r="B25" s="143"/>
      <c r="C25" s="143"/>
      <c r="D25" s="725" t="s">
        <v>89</v>
      </c>
      <c r="E25" s="248" t="s">
        <v>92</v>
      </c>
      <c r="F25" s="248" t="s">
        <v>72</v>
      </c>
      <c r="G25" s="248" t="s">
        <v>93</v>
      </c>
      <c r="H25" s="248" t="s">
        <v>70</v>
      </c>
      <c r="I25" s="248" t="s">
        <v>71</v>
      </c>
      <c r="J25" s="249" t="s">
        <v>94</v>
      </c>
      <c r="K25" s="248" t="s">
        <v>95</v>
      </c>
      <c r="L25" s="250" t="s">
        <v>189</v>
      </c>
      <c r="M25" s="250" t="s">
        <v>190</v>
      </c>
      <c r="N25" s="250" t="s">
        <v>191</v>
      </c>
      <c r="O25" s="250" t="s">
        <v>192</v>
      </c>
      <c r="P25" s="250" t="s">
        <v>193</v>
      </c>
      <c r="Q25" s="251" t="s">
        <v>194</v>
      </c>
      <c r="R25" s="251" t="s">
        <v>195</v>
      </c>
      <c r="S25" s="4"/>
      <c r="T25" s="4"/>
      <c r="U25" s="4"/>
      <c r="V25" s="4"/>
      <c r="W25" s="4"/>
      <c r="X25" s="4"/>
      <c r="AM25" s="4"/>
    </row>
    <row r="26" spans="1:46" ht="22.5" customHeight="1">
      <c r="B26" s="143"/>
      <c r="C26" s="143"/>
      <c r="D26" s="726"/>
      <c r="E26" s="241">
        <f>SUM(E23,J23)</f>
        <v>12</v>
      </c>
      <c r="F26" s="241">
        <f>SUM(F23,K23)</f>
        <v>99</v>
      </c>
      <c r="G26" s="241">
        <f t="shared" ref="G26:I26" si="1">SUM(G23,L23)</f>
        <v>98</v>
      </c>
      <c r="H26" s="241">
        <f t="shared" si="1"/>
        <v>0</v>
      </c>
      <c r="I26" s="241">
        <f t="shared" si="1"/>
        <v>1</v>
      </c>
      <c r="J26" s="241">
        <f>SUM(O23)</f>
        <v>62</v>
      </c>
      <c r="K26" s="241">
        <f t="shared" ref="K26:R26" si="2">SUM(P23)</f>
        <v>37</v>
      </c>
      <c r="L26" s="241">
        <f t="shared" si="2"/>
        <v>8</v>
      </c>
      <c r="M26" s="241">
        <f t="shared" si="2"/>
        <v>16</v>
      </c>
      <c r="N26" s="241">
        <f t="shared" si="2"/>
        <v>26</v>
      </c>
      <c r="O26" s="241">
        <f t="shared" si="2"/>
        <v>23</v>
      </c>
      <c r="P26" s="241">
        <f t="shared" si="2"/>
        <v>12</v>
      </c>
      <c r="Q26" s="241">
        <f t="shared" si="2"/>
        <v>11</v>
      </c>
      <c r="R26" s="241">
        <f t="shared" si="2"/>
        <v>3</v>
      </c>
      <c r="S26" s="4"/>
      <c r="T26" s="4"/>
      <c r="U26" s="4"/>
      <c r="V26" s="4"/>
      <c r="W26" s="4"/>
      <c r="X26" s="4"/>
      <c r="AM26" s="4"/>
    </row>
    <row r="27" spans="1:46">
      <c r="B27" s="143"/>
      <c r="C27" s="14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AJ27" s="4"/>
    </row>
    <row r="28" spans="1:46">
      <c r="B28" s="143"/>
      <c r="C28" s="14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AJ28" s="4"/>
    </row>
    <row r="29" spans="1:46">
      <c r="A29" s="1" t="s">
        <v>97</v>
      </c>
      <c r="B29" s="143"/>
      <c r="C29" s="14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AJ29" s="4"/>
    </row>
    <row r="30" spans="1:46">
      <c r="B30" s="143"/>
      <c r="C30" s="14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AJ30" s="4"/>
    </row>
    <row r="31" spans="1:46">
      <c r="A31" s="1" t="s">
        <v>98</v>
      </c>
      <c r="B31" s="143"/>
      <c r="C31" s="14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AJ31" s="4"/>
    </row>
    <row r="32" spans="1:46">
      <c r="B32" s="143"/>
      <c r="C32" s="143"/>
      <c r="D32" s="4"/>
      <c r="E32" s="4"/>
      <c r="F32" s="4"/>
      <c r="G32" s="4"/>
      <c r="H32" s="4"/>
      <c r="I32" s="4"/>
      <c r="J32" s="4"/>
      <c r="K32" s="4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AJ32" s="4"/>
    </row>
    <row r="33" spans="2:36">
      <c r="B33" s="143"/>
      <c r="C33" s="14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AJ33" s="4"/>
    </row>
    <row r="34" spans="2:36">
      <c r="B34" s="143"/>
      <c r="C34" s="14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AJ34" s="4"/>
    </row>
    <row r="35" spans="2:36">
      <c r="B35" s="143"/>
      <c r="C35" s="143"/>
      <c r="AJ35" s="4"/>
    </row>
    <row r="36" spans="2:36">
      <c r="B36" s="143"/>
      <c r="C36" s="143"/>
      <c r="AJ36" s="4"/>
    </row>
    <row r="37" spans="2:36">
      <c r="B37" s="143"/>
      <c r="C37" s="143"/>
      <c r="AJ37" s="4"/>
    </row>
    <row r="38" spans="2:36">
      <c r="B38" s="143"/>
      <c r="C38" s="143"/>
      <c r="AJ38" s="4"/>
    </row>
    <row r="39" spans="2:36">
      <c r="B39" s="143"/>
      <c r="C39" s="143"/>
      <c r="AJ39" s="4"/>
    </row>
    <row r="40" spans="2:36">
      <c r="B40" s="143"/>
      <c r="C40" s="143"/>
      <c r="AJ40" s="4"/>
    </row>
    <row r="41" spans="2:36">
      <c r="B41" s="143"/>
      <c r="C41" s="143"/>
      <c r="AJ41" s="4"/>
    </row>
    <row r="42" spans="2:36">
      <c r="B42" s="143"/>
      <c r="C42" s="143"/>
      <c r="AJ42" s="4"/>
    </row>
    <row r="43" spans="2:36">
      <c r="B43" s="143"/>
      <c r="C43" s="143"/>
      <c r="AJ43" s="4"/>
    </row>
    <row r="44" spans="2:36">
      <c r="AJ44" s="4"/>
    </row>
    <row r="45" spans="2:36">
      <c r="AJ45" s="4"/>
    </row>
    <row r="46" spans="2:36">
      <c r="AJ46" s="4"/>
    </row>
    <row r="47" spans="2:36">
      <c r="AJ47" s="4"/>
    </row>
    <row r="48" spans="2:36">
      <c r="AJ48" s="4"/>
    </row>
    <row r="49" spans="36:36">
      <c r="AJ49" s="4"/>
    </row>
    <row r="50" spans="36:36">
      <c r="AJ50" s="4"/>
    </row>
    <row r="51" spans="36:36">
      <c r="AJ51" s="4"/>
    </row>
    <row r="52" spans="36:36">
      <c r="AJ52" s="4"/>
    </row>
    <row r="53" spans="36:36">
      <c r="AJ53" s="4"/>
    </row>
  </sheetData>
  <sheetProtection algorithmName="SHA-512" hashValue="yo3CoeNsyZQ3PQnU6+Cb4e7GyjvPnQCcHyvLwZHkoM/CNW4GzXHrJtR7EuqvDOKmtMAofqjgy1Fqc13nACZy+Q==" saltValue="oXx+j4ry8atG9WWrIqtZ6Q==" spinCount="100000" sheet="1" formatCells="0" formatRows="0" selectLockedCells="1"/>
  <mergeCells count="28">
    <mergeCell ref="Y8:AE8"/>
    <mergeCell ref="AG8:AJ8"/>
    <mergeCell ref="D25:D26"/>
    <mergeCell ref="A12:A14"/>
    <mergeCell ref="D12:D14"/>
    <mergeCell ref="E12:W12"/>
    <mergeCell ref="E13:I13"/>
    <mergeCell ref="J13:N13"/>
    <mergeCell ref="O13:P13"/>
    <mergeCell ref="Q13:W13"/>
    <mergeCell ref="B12:B14"/>
    <mergeCell ref="C12:C14"/>
    <mergeCell ref="A1:AL1"/>
    <mergeCell ref="A2:AL2"/>
    <mergeCell ref="A3:AL3"/>
    <mergeCell ref="A7:A9"/>
    <mergeCell ref="B7:B9"/>
    <mergeCell ref="C7:C9"/>
    <mergeCell ref="D7:D9"/>
    <mergeCell ref="E7:AE7"/>
    <mergeCell ref="AG7:AS7"/>
    <mergeCell ref="E8:I8"/>
    <mergeCell ref="AK8:AL8"/>
    <mergeCell ref="AM8:AS8"/>
    <mergeCell ref="J8:N8"/>
    <mergeCell ref="O8:R8"/>
    <mergeCell ref="S8:V8"/>
    <mergeCell ref="W8:X8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tabColor theme="3" tint="0.59999389629810485"/>
  </sheetPr>
  <dimension ref="A1:AT242"/>
  <sheetViews>
    <sheetView showGridLines="0" topLeftCell="B1" zoomScale="85" zoomScaleNormal="85" workbookViewId="0">
      <pane ySplit="9" topLeftCell="A167" activePane="bottomLeft" state="frozen"/>
      <selection activeCell="W47" sqref="O47:W51"/>
      <selection pane="bottomLeft" activeCell="W47" sqref="O47:W5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24" width="11.42578125" style="1"/>
    <col min="25" max="28" width="11.42578125" style="1" customWidth="1"/>
    <col min="29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 customHeight="1">
      <c r="A1" s="700" t="s">
        <v>44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700"/>
      <c r="AA1" s="700"/>
      <c r="AB1" s="700"/>
      <c r="AC1" s="700"/>
      <c r="AD1" s="700"/>
      <c r="AE1" s="700"/>
      <c r="AF1" s="700"/>
      <c r="AG1" s="700"/>
      <c r="AH1" s="700"/>
      <c r="AI1" s="700"/>
      <c r="AJ1" s="700"/>
      <c r="AK1" s="700"/>
      <c r="AL1" s="700"/>
      <c r="AM1" s="110"/>
      <c r="AN1" s="110"/>
      <c r="AO1" s="110"/>
      <c r="AP1" s="110"/>
      <c r="AQ1" s="110"/>
      <c r="AR1" s="110"/>
      <c r="AS1" s="110"/>
    </row>
    <row r="2" spans="1:45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 ht="15.75">
      <c r="A3" s="701" t="s">
        <v>5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5" ht="15.75" thickBot="1">
      <c r="A6" s="2" t="s">
        <v>3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6.5" thickBot="1"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5" customFormat="1" ht="30">
      <c r="A11" s="753" t="s">
        <v>63</v>
      </c>
      <c r="B11" s="750" t="s">
        <v>231</v>
      </c>
      <c r="C11" s="746" t="s">
        <v>423</v>
      </c>
      <c r="D11" s="212" t="s">
        <v>133</v>
      </c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26"/>
      <c r="AG11" s="743"/>
      <c r="AH11" s="743"/>
      <c r="AI11" s="743"/>
      <c r="AJ11" s="743"/>
      <c r="AK11" s="743"/>
      <c r="AL11" s="743"/>
      <c r="AM11" s="743"/>
      <c r="AN11" s="743"/>
      <c r="AO11" s="743"/>
      <c r="AP11" s="743"/>
      <c r="AQ11" s="743"/>
      <c r="AR11" s="743"/>
      <c r="AS11" s="743"/>
    </row>
    <row r="12" spans="1:45" customFormat="1" ht="30">
      <c r="A12" s="754"/>
      <c r="B12" s="751"/>
      <c r="C12" s="747"/>
      <c r="D12" s="298" t="s">
        <v>180</v>
      </c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26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 ht="15.75" thickBot="1">
      <c r="A13" s="755"/>
      <c r="B13" s="752"/>
      <c r="C13" s="748"/>
      <c r="D13" s="214" t="s">
        <v>134</v>
      </c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26"/>
      <c r="AG13" s="745"/>
      <c r="AH13" s="745"/>
      <c r="AI13" s="745"/>
      <c r="AJ13" s="745"/>
      <c r="AK13" s="745"/>
      <c r="AL13" s="745"/>
      <c r="AM13" s="745"/>
      <c r="AN13" s="745"/>
      <c r="AO13" s="745"/>
      <c r="AP13" s="745"/>
      <c r="AQ13" s="745"/>
      <c r="AR13" s="745"/>
      <c r="AS13" s="745"/>
    </row>
    <row r="14" spans="1:45" ht="14.45" customHeight="1">
      <c r="A14" s="749"/>
      <c r="B14" s="749"/>
      <c r="C14" s="749"/>
      <c r="D14" s="749"/>
      <c r="E14" s="3">
        <f t="shared" ref="E14:AE14" si="0">SUM(E11:E13)</f>
        <v>0</v>
      </c>
      <c r="F14" s="3">
        <f t="shared" si="0"/>
        <v>0</v>
      </c>
      <c r="G14" s="3">
        <f t="shared" si="0"/>
        <v>0</v>
      </c>
      <c r="H14" s="3">
        <f t="shared" si="0"/>
        <v>0</v>
      </c>
      <c r="I14" s="3">
        <f t="shared" si="0"/>
        <v>0</v>
      </c>
      <c r="J14" s="3">
        <f t="shared" si="0"/>
        <v>0</v>
      </c>
      <c r="K14" s="3">
        <f t="shared" si="0"/>
        <v>0</v>
      </c>
      <c r="L14" s="3">
        <f t="shared" si="0"/>
        <v>0</v>
      </c>
      <c r="M14" s="3">
        <f t="shared" si="0"/>
        <v>0</v>
      </c>
      <c r="N14" s="3">
        <f t="shared" si="0"/>
        <v>0</v>
      </c>
      <c r="O14" s="3">
        <f t="shared" si="0"/>
        <v>0</v>
      </c>
      <c r="P14" s="3">
        <f t="shared" si="0"/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 t="shared" si="0"/>
        <v>0</v>
      </c>
      <c r="AC14" s="3">
        <f t="shared" si="0"/>
        <v>0</v>
      </c>
      <c r="AD14" s="3">
        <f t="shared" si="0"/>
        <v>0</v>
      </c>
      <c r="AE14" s="3">
        <f t="shared" si="0"/>
        <v>0</v>
      </c>
      <c r="AF14" s="4"/>
      <c r="AG14" s="82">
        <f t="shared" ref="AG14:AS14" si="1">SUM(AG11)</f>
        <v>0</v>
      </c>
      <c r="AH14" s="82">
        <f t="shared" si="1"/>
        <v>0</v>
      </c>
      <c r="AI14" s="82">
        <f t="shared" si="1"/>
        <v>0</v>
      </c>
      <c r="AJ14" s="82">
        <f t="shared" si="1"/>
        <v>0</v>
      </c>
      <c r="AK14" s="82">
        <f t="shared" si="1"/>
        <v>0</v>
      </c>
      <c r="AL14" s="82">
        <f t="shared" si="1"/>
        <v>0</v>
      </c>
      <c r="AM14" s="82">
        <f t="shared" si="1"/>
        <v>0</v>
      </c>
      <c r="AN14" s="82">
        <f t="shared" si="1"/>
        <v>0</v>
      </c>
      <c r="AO14" s="82">
        <f t="shared" si="1"/>
        <v>0</v>
      </c>
      <c r="AP14" s="82">
        <f t="shared" si="1"/>
        <v>0</v>
      </c>
      <c r="AQ14" s="82">
        <f t="shared" si="1"/>
        <v>0</v>
      </c>
      <c r="AR14" s="82">
        <f t="shared" si="1"/>
        <v>0</v>
      </c>
      <c r="AS14" s="82">
        <f t="shared" si="1"/>
        <v>0</v>
      </c>
    </row>
    <row r="15" spans="1:45" ht="19.5" thickBot="1">
      <c r="A15" s="158"/>
      <c r="B15" s="158"/>
      <c r="C15" s="158"/>
      <c r="D15" s="158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4"/>
    </row>
    <row r="16" spans="1:45" customFormat="1" ht="30">
      <c r="A16" s="753" t="s">
        <v>54</v>
      </c>
      <c r="B16" s="750" t="s">
        <v>232</v>
      </c>
      <c r="C16" s="746" t="s">
        <v>424</v>
      </c>
      <c r="D16" s="212" t="s">
        <v>425</v>
      </c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26"/>
      <c r="AG16" s="743"/>
      <c r="AH16" s="743"/>
      <c r="AI16" s="743"/>
      <c r="AJ16" s="743"/>
      <c r="AK16" s="743"/>
      <c r="AL16" s="743"/>
      <c r="AM16" s="743"/>
      <c r="AN16" s="743"/>
      <c r="AO16" s="743"/>
      <c r="AP16" s="743"/>
      <c r="AQ16" s="743"/>
      <c r="AR16" s="743"/>
      <c r="AS16" s="743"/>
    </row>
    <row r="17" spans="1:45" customFormat="1" ht="30">
      <c r="A17" s="754"/>
      <c r="B17" s="751"/>
      <c r="C17" s="747"/>
      <c r="D17" s="298" t="s">
        <v>233</v>
      </c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26"/>
      <c r="AG17" s="744"/>
      <c r="AH17" s="744"/>
      <c r="AI17" s="744"/>
      <c r="AJ17" s="744"/>
      <c r="AK17" s="744"/>
      <c r="AL17" s="744"/>
      <c r="AM17" s="744"/>
      <c r="AN17" s="744"/>
      <c r="AO17" s="744"/>
      <c r="AP17" s="744"/>
      <c r="AQ17" s="744"/>
      <c r="AR17" s="744"/>
      <c r="AS17" s="744"/>
    </row>
    <row r="18" spans="1:45" customFormat="1" ht="33" customHeight="1">
      <c r="A18" s="754"/>
      <c r="B18" s="751"/>
      <c r="C18" s="747"/>
      <c r="D18" s="298" t="s">
        <v>426</v>
      </c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26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>
      <c r="A19" s="754"/>
      <c r="B19" s="751"/>
      <c r="C19" s="747"/>
      <c r="D19" s="298" t="s">
        <v>234</v>
      </c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26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  <c r="AR19" s="744"/>
      <c r="AS19" s="744"/>
    </row>
    <row r="20" spans="1:45" customFormat="1" ht="30">
      <c r="A20" s="754"/>
      <c r="B20" s="751"/>
      <c r="C20" s="747"/>
      <c r="D20" s="299" t="s">
        <v>235</v>
      </c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26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  <c r="AR20" s="744"/>
      <c r="AS20" s="744"/>
    </row>
    <row r="21" spans="1:45" customFormat="1">
      <c r="A21" s="754"/>
      <c r="B21" s="751"/>
      <c r="C21" s="747"/>
      <c r="D21" s="299" t="s">
        <v>236</v>
      </c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26"/>
      <c r="AG21" s="744"/>
      <c r="AH21" s="744"/>
      <c r="AI21" s="744"/>
      <c r="AJ21" s="744"/>
      <c r="AK21" s="744"/>
      <c r="AL21" s="744"/>
      <c r="AM21" s="744"/>
      <c r="AN21" s="744"/>
      <c r="AO21" s="744"/>
      <c r="AP21" s="744"/>
      <c r="AQ21" s="744"/>
      <c r="AR21" s="744"/>
      <c r="AS21" s="744"/>
    </row>
    <row r="22" spans="1:45" customFormat="1" ht="30">
      <c r="A22" s="754"/>
      <c r="B22" s="751"/>
      <c r="C22" s="747"/>
      <c r="D22" s="299" t="s">
        <v>237</v>
      </c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26"/>
      <c r="AG22" s="744"/>
      <c r="AH22" s="744"/>
      <c r="AI22" s="744"/>
      <c r="AJ22" s="744"/>
      <c r="AK22" s="744"/>
      <c r="AL22" s="744"/>
      <c r="AM22" s="744"/>
      <c r="AN22" s="744"/>
      <c r="AO22" s="744"/>
      <c r="AP22" s="744"/>
      <c r="AQ22" s="744"/>
      <c r="AR22" s="744"/>
      <c r="AS22" s="744"/>
    </row>
    <row r="23" spans="1:45" customFormat="1" ht="30.75" thickBot="1">
      <c r="A23" s="755"/>
      <c r="B23" s="752"/>
      <c r="C23" s="748"/>
      <c r="D23" s="214" t="s">
        <v>238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26"/>
      <c r="AG23" s="745"/>
      <c r="AH23" s="745"/>
      <c r="AI23" s="745"/>
      <c r="AJ23" s="745"/>
      <c r="AK23" s="745"/>
      <c r="AL23" s="745"/>
      <c r="AM23" s="745"/>
      <c r="AN23" s="745"/>
      <c r="AO23" s="745"/>
      <c r="AP23" s="745"/>
      <c r="AQ23" s="745"/>
      <c r="AR23" s="745"/>
      <c r="AS23" s="745"/>
    </row>
    <row r="24" spans="1:45" ht="14.45" customHeight="1">
      <c r="A24" s="749"/>
      <c r="B24" s="749"/>
      <c r="C24" s="749"/>
      <c r="D24" s="749"/>
      <c r="E24" s="3">
        <f t="shared" ref="E24:AE24" si="2">SUM(E16:E23)</f>
        <v>0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3">
        <f t="shared" si="2"/>
        <v>0</v>
      </c>
      <c r="J24" s="3">
        <f t="shared" si="2"/>
        <v>0</v>
      </c>
      <c r="K24" s="3">
        <f t="shared" si="2"/>
        <v>0</v>
      </c>
      <c r="L24" s="3">
        <f t="shared" si="2"/>
        <v>0</v>
      </c>
      <c r="M24" s="3">
        <f t="shared" si="2"/>
        <v>0</v>
      </c>
      <c r="N24" s="3">
        <f t="shared" si="2"/>
        <v>0</v>
      </c>
      <c r="O24" s="3">
        <f t="shared" si="2"/>
        <v>0</v>
      </c>
      <c r="P24" s="3">
        <f t="shared" si="2"/>
        <v>0</v>
      </c>
      <c r="Q24" s="3">
        <f t="shared" si="2"/>
        <v>0</v>
      </c>
      <c r="R24" s="3">
        <f t="shared" si="2"/>
        <v>0</v>
      </c>
      <c r="S24" s="3">
        <f t="shared" si="2"/>
        <v>0</v>
      </c>
      <c r="T24" s="3">
        <f t="shared" si="2"/>
        <v>0</v>
      </c>
      <c r="U24" s="3">
        <f t="shared" si="2"/>
        <v>0</v>
      </c>
      <c r="V24" s="3">
        <f t="shared" si="2"/>
        <v>0</v>
      </c>
      <c r="W24" s="3">
        <f t="shared" si="2"/>
        <v>0</v>
      </c>
      <c r="X24" s="3">
        <f t="shared" si="2"/>
        <v>0</v>
      </c>
      <c r="Y24" s="3">
        <f t="shared" si="2"/>
        <v>0</v>
      </c>
      <c r="Z24" s="3">
        <f t="shared" si="2"/>
        <v>0</v>
      </c>
      <c r="AA24" s="3">
        <f t="shared" si="2"/>
        <v>0</v>
      </c>
      <c r="AB24" s="3">
        <f t="shared" si="2"/>
        <v>0</v>
      </c>
      <c r="AC24" s="3">
        <f t="shared" si="2"/>
        <v>0</v>
      </c>
      <c r="AD24" s="3">
        <f t="shared" si="2"/>
        <v>0</v>
      </c>
      <c r="AE24" s="3">
        <f t="shared" si="2"/>
        <v>0</v>
      </c>
      <c r="AF24" s="4"/>
      <c r="AG24" s="82">
        <f t="shared" ref="AG24:AS24" si="3">SUM(AG16)</f>
        <v>0</v>
      </c>
      <c r="AH24" s="82">
        <f t="shared" si="3"/>
        <v>0</v>
      </c>
      <c r="AI24" s="82">
        <f t="shared" si="3"/>
        <v>0</v>
      </c>
      <c r="AJ24" s="82">
        <f t="shared" si="3"/>
        <v>0</v>
      </c>
      <c r="AK24" s="82">
        <f t="shared" si="3"/>
        <v>0</v>
      </c>
      <c r="AL24" s="82">
        <f t="shared" si="3"/>
        <v>0</v>
      </c>
      <c r="AM24" s="82">
        <f t="shared" si="3"/>
        <v>0</v>
      </c>
      <c r="AN24" s="82">
        <f t="shared" si="3"/>
        <v>0</v>
      </c>
      <c r="AO24" s="82">
        <f t="shared" si="3"/>
        <v>0</v>
      </c>
      <c r="AP24" s="82">
        <f t="shared" si="3"/>
        <v>0</v>
      </c>
      <c r="AQ24" s="82">
        <f t="shared" si="3"/>
        <v>0</v>
      </c>
      <c r="AR24" s="82">
        <f t="shared" si="3"/>
        <v>0</v>
      </c>
      <c r="AS24" s="82">
        <f t="shared" si="3"/>
        <v>0</v>
      </c>
    </row>
    <row r="25" spans="1:45" ht="19.5" thickBot="1">
      <c r="A25" s="158"/>
      <c r="B25" s="158"/>
      <c r="C25" s="158"/>
      <c r="D25" s="15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45" customFormat="1" ht="30">
      <c r="A26" s="753" t="s">
        <v>56</v>
      </c>
      <c r="B26" s="750" t="s">
        <v>239</v>
      </c>
      <c r="C26" s="746" t="s">
        <v>427</v>
      </c>
      <c r="D26" s="212" t="s">
        <v>428</v>
      </c>
      <c r="E26" s="297"/>
      <c r="F26" s="297"/>
      <c r="G26" s="297"/>
      <c r="H26" s="297"/>
      <c r="I26" s="297"/>
      <c r="J26" s="297">
        <v>2</v>
      </c>
      <c r="K26" s="297">
        <v>21</v>
      </c>
      <c r="L26" s="297">
        <v>8</v>
      </c>
      <c r="M26" s="297">
        <v>1</v>
      </c>
      <c r="N26" s="297">
        <v>0</v>
      </c>
      <c r="O26" s="297"/>
      <c r="P26" s="297"/>
      <c r="Q26" s="297"/>
      <c r="R26" s="297"/>
      <c r="S26" s="297"/>
      <c r="T26" s="297"/>
      <c r="U26" s="297"/>
      <c r="V26" s="297"/>
      <c r="W26" s="297">
        <v>21</v>
      </c>
      <c r="X26" s="297">
        <v>0</v>
      </c>
      <c r="Y26" s="297">
        <v>1</v>
      </c>
      <c r="Z26" s="297">
        <v>3</v>
      </c>
      <c r="AA26" s="297">
        <v>3</v>
      </c>
      <c r="AB26" s="297">
        <v>14</v>
      </c>
      <c r="AC26" s="297">
        <v>0</v>
      </c>
      <c r="AD26" s="297">
        <v>0</v>
      </c>
      <c r="AE26" s="297">
        <v>0</v>
      </c>
      <c r="AF26" s="226"/>
      <c r="AG26" s="743"/>
      <c r="AH26" s="743"/>
      <c r="AI26" s="743"/>
      <c r="AJ26" s="743"/>
      <c r="AK26" s="743"/>
      <c r="AL26" s="743"/>
      <c r="AM26" s="743"/>
      <c r="AN26" s="743"/>
      <c r="AO26" s="743"/>
      <c r="AP26" s="743"/>
      <c r="AQ26" s="743"/>
      <c r="AR26" s="743"/>
      <c r="AS26" s="743"/>
    </row>
    <row r="27" spans="1:45" customFormat="1" ht="30">
      <c r="A27" s="754"/>
      <c r="B27" s="751"/>
      <c r="C27" s="747"/>
      <c r="D27" s="298" t="s">
        <v>429</v>
      </c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26"/>
      <c r="AG27" s="744"/>
      <c r="AH27" s="744"/>
      <c r="AI27" s="744"/>
      <c r="AJ27" s="744"/>
      <c r="AK27" s="744"/>
      <c r="AL27" s="744"/>
      <c r="AM27" s="744"/>
      <c r="AN27" s="744"/>
      <c r="AO27" s="744"/>
      <c r="AP27" s="744"/>
      <c r="AQ27" s="744"/>
      <c r="AR27" s="744"/>
      <c r="AS27" s="744"/>
    </row>
    <row r="28" spans="1:45" customFormat="1" ht="30">
      <c r="A28" s="754"/>
      <c r="B28" s="751"/>
      <c r="C28" s="747"/>
      <c r="D28" s="300" t="s">
        <v>242</v>
      </c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26"/>
      <c r="AG28" s="744"/>
      <c r="AH28" s="744"/>
      <c r="AI28" s="744"/>
      <c r="AJ28" s="744"/>
      <c r="AK28" s="744"/>
      <c r="AL28" s="744"/>
      <c r="AM28" s="744"/>
      <c r="AN28" s="744"/>
      <c r="AO28" s="744"/>
      <c r="AP28" s="744"/>
      <c r="AQ28" s="744"/>
      <c r="AR28" s="744"/>
      <c r="AS28" s="744"/>
    </row>
    <row r="29" spans="1:45" customFormat="1" ht="30">
      <c r="A29" s="754"/>
      <c r="B29" s="751"/>
      <c r="C29" s="747"/>
      <c r="D29" s="298" t="s">
        <v>430</v>
      </c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26"/>
      <c r="AG29" s="744"/>
      <c r="AH29" s="744"/>
      <c r="AI29" s="744"/>
      <c r="AJ29" s="744"/>
      <c r="AK29" s="744"/>
      <c r="AL29" s="744"/>
      <c r="AM29" s="744"/>
      <c r="AN29" s="744"/>
      <c r="AO29" s="744"/>
      <c r="AP29" s="744"/>
      <c r="AQ29" s="744"/>
      <c r="AR29" s="744"/>
      <c r="AS29" s="744"/>
    </row>
    <row r="30" spans="1:45" customFormat="1" ht="30">
      <c r="A30" s="754"/>
      <c r="B30" s="751"/>
      <c r="C30" s="747"/>
      <c r="D30" s="298" t="s">
        <v>431</v>
      </c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26"/>
      <c r="AG30" s="744"/>
      <c r="AH30" s="744"/>
      <c r="AI30" s="744"/>
      <c r="AJ30" s="744"/>
      <c r="AK30" s="744"/>
      <c r="AL30" s="744"/>
      <c r="AM30" s="744"/>
      <c r="AN30" s="744"/>
      <c r="AO30" s="744"/>
      <c r="AP30" s="744"/>
      <c r="AQ30" s="744"/>
      <c r="AR30" s="744"/>
      <c r="AS30" s="744"/>
    </row>
    <row r="31" spans="1:45" customFormat="1">
      <c r="A31" s="754"/>
      <c r="B31" s="751"/>
      <c r="C31" s="747"/>
      <c r="D31" s="298" t="s">
        <v>432</v>
      </c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26"/>
      <c r="AG31" s="744"/>
      <c r="AH31" s="744"/>
      <c r="AI31" s="744"/>
      <c r="AJ31" s="744"/>
      <c r="AK31" s="744"/>
      <c r="AL31" s="744"/>
      <c r="AM31" s="744"/>
      <c r="AN31" s="744"/>
      <c r="AO31" s="744"/>
      <c r="AP31" s="744"/>
      <c r="AQ31" s="744"/>
      <c r="AR31" s="744"/>
      <c r="AS31" s="744"/>
    </row>
    <row r="32" spans="1:45" customFormat="1" ht="19.5" customHeight="1">
      <c r="A32" s="754"/>
      <c r="B32" s="751"/>
      <c r="C32" s="747"/>
      <c r="D32" s="298" t="s">
        <v>433</v>
      </c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26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5" customFormat="1" ht="30">
      <c r="A33" s="754"/>
      <c r="B33" s="751"/>
      <c r="C33" s="747"/>
      <c r="D33" s="300" t="s">
        <v>434</v>
      </c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26"/>
      <c r="AG33" s="744"/>
      <c r="AH33" s="744"/>
      <c r="AI33" s="744"/>
      <c r="AJ33" s="744"/>
      <c r="AK33" s="744"/>
      <c r="AL33" s="744"/>
      <c r="AM33" s="744"/>
      <c r="AN33" s="744"/>
      <c r="AO33" s="744"/>
      <c r="AP33" s="744"/>
      <c r="AQ33" s="744"/>
      <c r="AR33" s="744"/>
      <c r="AS33" s="744"/>
    </row>
    <row r="34" spans="1:45" customFormat="1">
      <c r="A34" s="754"/>
      <c r="B34" s="751"/>
      <c r="C34" s="747"/>
      <c r="D34" s="301" t="s">
        <v>435</v>
      </c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26"/>
      <c r="AG34" s="744"/>
      <c r="AH34" s="744"/>
      <c r="AI34" s="744"/>
      <c r="AJ34" s="744"/>
      <c r="AK34" s="744"/>
      <c r="AL34" s="744"/>
      <c r="AM34" s="744"/>
      <c r="AN34" s="744"/>
      <c r="AO34" s="744"/>
      <c r="AP34" s="744"/>
      <c r="AQ34" s="744"/>
      <c r="AR34" s="744"/>
      <c r="AS34" s="744"/>
    </row>
    <row r="35" spans="1:45" customFormat="1" ht="30">
      <c r="A35" s="754"/>
      <c r="B35" s="751"/>
      <c r="C35" s="747"/>
      <c r="D35" s="299" t="s">
        <v>436</v>
      </c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26"/>
      <c r="AG35" s="744"/>
      <c r="AH35" s="744"/>
      <c r="AI35" s="744"/>
      <c r="AJ35" s="744"/>
      <c r="AK35" s="744"/>
      <c r="AL35" s="744"/>
      <c r="AM35" s="744"/>
      <c r="AN35" s="744"/>
      <c r="AO35" s="744"/>
      <c r="AP35" s="744"/>
      <c r="AQ35" s="744"/>
      <c r="AR35" s="744"/>
      <c r="AS35" s="744"/>
    </row>
    <row r="36" spans="1:45" customFormat="1">
      <c r="A36" s="754"/>
      <c r="B36" s="751"/>
      <c r="C36" s="747"/>
      <c r="D36" s="299" t="s">
        <v>437</v>
      </c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26"/>
      <c r="AG36" s="744"/>
      <c r="AH36" s="744"/>
      <c r="AI36" s="744"/>
      <c r="AJ36" s="744"/>
      <c r="AK36" s="744"/>
      <c r="AL36" s="744"/>
      <c r="AM36" s="744"/>
      <c r="AN36" s="744"/>
      <c r="AO36" s="744"/>
      <c r="AP36" s="744"/>
      <c r="AQ36" s="744"/>
      <c r="AR36" s="744"/>
      <c r="AS36" s="744"/>
    </row>
    <row r="37" spans="1:45" customFormat="1">
      <c r="A37" s="754"/>
      <c r="B37" s="751"/>
      <c r="C37" s="747"/>
      <c r="D37" s="302" t="s">
        <v>241</v>
      </c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26"/>
      <c r="AG37" s="744"/>
      <c r="AH37" s="744"/>
      <c r="AI37" s="744"/>
      <c r="AJ37" s="744"/>
      <c r="AK37" s="744"/>
      <c r="AL37" s="744"/>
      <c r="AM37" s="744"/>
      <c r="AN37" s="744"/>
      <c r="AO37" s="744"/>
      <c r="AP37" s="744"/>
      <c r="AQ37" s="744"/>
      <c r="AR37" s="744"/>
      <c r="AS37" s="744"/>
    </row>
    <row r="38" spans="1:45" customFormat="1" ht="15.75" thickBot="1">
      <c r="A38" s="755"/>
      <c r="B38" s="752"/>
      <c r="C38" s="748"/>
      <c r="D38" s="303" t="s">
        <v>240</v>
      </c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26"/>
      <c r="AG38" s="745"/>
      <c r="AH38" s="745"/>
      <c r="AI38" s="745"/>
      <c r="AJ38" s="745"/>
      <c r="AK38" s="745"/>
      <c r="AL38" s="745"/>
      <c r="AM38" s="745"/>
      <c r="AN38" s="745"/>
      <c r="AO38" s="745"/>
      <c r="AP38" s="745"/>
      <c r="AQ38" s="745"/>
      <c r="AR38" s="745"/>
      <c r="AS38" s="745"/>
    </row>
    <row r="39" spans="1:45" ht="14.45" customHeight="1">
      <c r="A39" s="749"/>
      <c r="B39" s="749"/>
      <c r="C39" s="749"/>
      <c r="D39" s="749"/>
      <c r="E39" s="3">
        <f t="shared" ref="E39:AE39" si="4">SUM(E26:E38)</f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2</v>
      </c>
      <c r="K39" s="3">
        <f t="shared" si="4"/>
        <v>21</v>
      </c>
      <c r="L39" s="3">
        <f t="shared" si="4"/>
        <v>8</v>
      </c>
      <c r="M39" s="3">
        <f t="shared" si="4"/>
        <v>1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 t="shared" si="4"/>
        <v>0</v>
      </c>
      <c r="S39" s="3">
        <f t="shared" si="4"/>
        <v>0</v>
      </c>
      <c r="T39" s="3">
        <f t="shared" si="4"/>
        <v>0</v>
      </c>
      <c r="U39" s="3">
        <f t="shared" si="4"/>
        <v>0</v>
      </c>
      <c r="V39" s="3">
        <f t="shared" si="4"/>
        <v>0</v>
      </c>
      <c r="W39" s="3">
        <f t="shared" si="4"/>
        <v>21</v>
      </c>
      <c r="X39" s="3">
        <f t="shared" si="4"/>
        <v>0</v>
      </c>
      <c r="Y39" s="3">
        <f t="shared" si="4"/>
        <v>1</v>
      </c>
      <c r="Z39" s="3">
        <f t="shared" si="4"/>
        <v>3</v>
      </c>
      <c r="AA39" s="3">
        <f t="shared" si="4"/>
        <v>3</v>
      </c>
      <c r="AB39" s="3">
        <f t="shared" si="4"/>
        <v>14</v>
      </c>
      <c r="AC39" s="3">
        <f t="shared" si="4"/>
        <v>0</v>
      </c>
      <c r="AD39" s="3">
        <f t="shared" si="4"/>
        <v>0</v>
      </c>
      <c r="AE39" s="3">
        <f t="shared" si="4"/>
        <v>0</v>
      </c>
      <c r="AF39" s="4"/>
      <c r="AG39" s="82">
        <f t="shared" ref="AG39:AS39" si="5">SUM(AG26)</f>
        <v>0</v>
      </c>
      <c r="AH39" s="82">
        <f t="shared" si="5"/>
        <v>0</v>
      </c>
      <c r="AI39" s="82">
        <f t="shared" si="5"/>
        <v>0</v>
      </c>
      <c r="AJ39" s="82">
        <f t="shared" si="5"/>
        <v>0</v>
      </c>
      <c r="AK39" s="82">
        <f t="shared" si="5"/>
        <v>0</v>
      </c>
      <c r="AL39" s="82">
        <f t="shared" si="5"/>
        <v>0</v>
      </c>
      <c r="AM39" s="82">
        <f t="shared" si="5"/>
        <v>0</v>
      </c>
      <c r="AN39" s="82">
        <f t="shared" si="5"/>
        <v>0</v>
      </c>
      <c r="AO39" s="82">
        <f t="shared" si="5"/>
        <v>0</v>
      </c>
      <c r="AP39" s="82">
        <f t="shared" si="5"/>
        <v>0</v>
      </c>
      <c r="AQ39" s="82">
        <f t="shared" si="5"/>
        <v>0</v>
      </c>
      <c r="AR39" s="82">
        <f t="shared" si="5"/>
        <v>0</v>
      </c>
      <c r="AS39" s="82">
        <f t="shared" si="5"/>
        <v>0</v>
      </c>
    </row>
    <row r="40" spans="1:45" ht="19.5" thickBot="1">
      <c r="A40" s="158"/>
      <c r="B40" s="158"/>
      <c r="C40" s="158"/>
      <c r="D40" s="158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45" customFormat="1">
      <c r="A41" s="753" t="s">
        <v>243</v>
      </c>
      <c r="B41" s="750" t="s">
        <v>53</v>
      </c>
      <c r="C41" s="746" t="s">
        <v>443</v>
      </c>
      <c r="D41" s="212" t="s">
        <v>244</v>
      </c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26"/>
      <c r="AG41" s="743"/>
      <c r="AH41" s="743"/>
      <c r="AI41" s="743"/>
      <c r="AJ41" s="743"/>
      <c r="AK41" s="743"/>
      <c r="AL41" s="743"/>
      <c r="AM41" s="743"/>
      <c r="AN41" s="743"/>
      <c r="AO41" s="743"/>
      <c r="AP41" s="743"/>
      <c r="AQ41" s="743"/>
      <c r="AR41" s="743"/>
      <c r="AS41" s="743"/>
    </row>
    <row r="42" spans="1:45" customFormat="1">
      <c r="A42" s="754"/>
      <c r="B42" s="751"/>
      <c r="C42" s="747"/>
      <c r="D42" s="298" t="s">
        <v>245</v>
      </c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26"/>
      <c r="AG42" s="744"/>
      <c r="AH42" s="744"/>
      <c r="AI42" s="744"/>
      <c r="AJ42" s="744"/>
      <c r="AK42" s="744"/>
      <c r="AL42" s="744"/>
      <c r="AM42" s="744"/>
      <c r="AN42" s="744"/>
      <c r="AO42" s="744"/>
      <c r="AP42" s="744"/>
      <c r="AQ42" s="744"/>
      <c r="AR42" s="744"/>
      <c r="AS42" s="744"/>
    </row>
    <row r="43" spans="1:45" customFormat="1">
      <c r="A43" s="754"/>
      <c r="B43" s="751"/>
      <c r="C43" s="747"/>
      <c r="D43" s="298" t="s">
        <v>246</v>
      </c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26"/>
      <c r="AG43" s="744"/>
      <c r="AH43" s="744"/>
      <c r="AI43" s="744"/>
      <c r="AJ43" s="744"/>
      <c r="AK43" s="744"/>
      <c r="AL43" s="744"/>
      <c r="AM43" s="744"/>
      <c r="AN43" s="744"/>
      <c r="AO43" s="744"/>
      <c r="AP43" s="744"/>
      <c r="AQ43" s="744"/>
      <c r="AR43" s="744"/>
      <c r="AS43" s="744"/>
    </row>
    <row r="44" spans="1:45" customFormat="1" ht="15.75" thickBot="1">
      <c r="A44" s="755"/>
      <c r="B44" s="752"/>
      <c r="C44" s="748"/>
      <c r="D44" s="214" t="s">
        <v>247</v>
      </c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26"/>
      <c r="AG44" s="745"/>
      <c r="AH44" s="745"/>
      <c r="AI44" s="745"/>
      <c r="AJ44" s="745"/>
      <c r="AK44" s="745"/>
      <c r="AL44" s="745"/>
      <c r="AM44" s="745"/>
      <c r="AN44" s="745"/>
      <c r="AO44" s="745"/>
      <c r="AP44" s="745"/>
      <c r="AQ44" s="745"/>
      <c r="AR44" s="745"/>
      <c r="AS44" s="745"/>
    </row>
    <row r="45" spans="1:45" ht="14.45" customHeight="1">
      <c r="A45" s="749"/>
      <c r="B45" s="749"/>
      <c r="C45" s="749"/>
      <c r="D45" s="749"/>
      <c r="E45" s="3">
        <f t="shared" ref="E45:AE45" si="6">SUM(E41:E44)</f>
        <v>0</v>
      </c>
      <c r="F45" s="3">
        <f t="shared" si="6"/>
        <v>0</v>
      </c>
      <c r="G45" s="3">
        <f t="shared" si="6"/>
        <v>0</v>
      </c>
      <c r="H45" s="3">
        <f t="shared" si="6"/>
        <v>0</v>
      </c>
      <c r="I45" s="3">
        <f t="shared" si="6"/>
        <v>0</v>
      </c>
      <c r="J45" s="3">
        <f t="shared" si="6"/>
        <v>0</v>
      </c>
      <c r="K45" s="3">
        <f t="shared" si="6"/>
        <v>0</v>
      </c>
      <c r="L45" s="3">
        <f t="shared" si="6"/>
        <v>0</v>
      </c>
      <c r="M45" s="3">
        <f t="shared" si="6"/>
        <v>0</v>
      </c>
      <c r="N45" s="3">
        <f t="shared" si="6"/>
        <v>0</v>
      </c>
      <c r="O45" s="3">
        <f t="shared" si="6"/>
        <v>0</v>
      </c>
      <c r="P45" s="3">
        <f t="shared" si="6"/>
        <v>0</v>
      </c>
      <c r="Q45" s="3">
        <f t="shared" si="6"/>
        <v>0</v>
      </c>
      <c r="R45" s="3">
        <f t="shared" si="6"/>
        <v>0</v>
      </c>
      <c r="S45" s="3">
        <f t="shared" si="6"/>
        <v>0</v>
      </c>
      <c r="T45" s="3">
        <f t="shared" si="6"/>
        <v>0</v>
      </c>
      <c r="U45" s="3">
        <f t="shared" si="6"/>
        <v>0</v>
      </c>
      <c r="V45" s="3">
        <f t="shared" si="6"/>
        <v>0</v>
      </c>
      <c r="W45" s="3">
        <f t="shared" si="6"/>
        <v>0</v>
      </c>
      <c r="X45" s="3">
        <f t="shared" si="6"/>
        <v>0</v>
      </c>
      <c r="Y45" s="3">
        <f t="shared" si="6"/>
        <v>0</v>
      </c>
      <c r="Z45" s="3">
        <f t="shared" si="6"/>
        <v>0</v>
      </c>
      <c r="AA45" s="3">
        <f t="shared" si="6"/>
        <v>0</v>
      </c>
      <c r="AB45" s="3">
        <f t="shared" si="6"/>
        <v>0</v>
      </c>
      <c r="AC45" s="3">
        <f t="shared" si="6"/>
        <v>0</v>
      </c>
      <c r="AD45" s="3">
        <f t="shared" si="6"/>
        <v>0</v>
      </c>
      <c r="AE45" s="3">
        <f t="shared" si="6"/>
        <v>0</v>
      </c>
      <c r="AF45" s="4"/>
      <c r="AG45" s="82">
        <f t="shared" ref="AG45:AS45" si="7">SUM(AG41)</f>
        <v>0</v>
      </c>
      <c r="AH45" s="82">
        <f t="shared" si="7"/>
        <v>0</v>
      </c>
      <c r="AI45" s="82">
        <f t="shared" si="7"/>
        <v>0</v>
      </c>
      <c r="AJ45" s="82">
        <f t="shared" si="7"/>
        <v>0</v>
      </c>
      <c r="AK45" s="82">
        <f t="shared" si="7"/>
        <v>0</v>
      </c>
      <c r="AL45" s="82">
        <f t="shared" si="7"/>
        <v>0</v>
      </c>
      <c r="AM45" s="82">
        <f t="shared" si="7"/>
        <v>0</v>
      </c>
      <c r="AN45" s="82">
        <f t="shared" si="7"/>
        <v>0</v>
      </c>
      <c r="AO45" s="82">
        <f t="shared" si="7"/>
        <v>0</v>
      </c>
      <c r="AP45" s="82">
        <f t="shared" si="7"/>
        <v>0</v>
      </c>
      <c r="AQ45" s="82">
        <f t="shared" si="7"/>
        <v>0</v>
      </c>
      <c r="AR45" s="82">
        <f t="shared" si="7"/>
        <v>0</v>
      </c>
      <c r="AS45" s="82">
        <f t="shared" si="7"/>
        <v>0</v>
      </c>
    </row>
    <row r="46" spans="1:45" customFormat="1" ht="15.75" thickBot="1">
      <c r="D46" s="269"/>
    </row>
    <row r="47" spans="1:45" customFormat="1">
      <c r="A47" s="756" t="s">
        <v>46</v>
      </c>
      <c r="B47" s="759" t="s">
        <v>157</v>
      </c>
      <c r="C47" s="762"/>
      <c r="D47" s="304" t="s">
        <v>150</v>
      </c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26"/>
      <c r="AG47" s="743"/>
      <c r="AH47" s="743"/>
      <c r="AI47" s="743"/>
      <c r="AJ47" s="743"/>
      <c r="AK47" s="743"/>
      <c r="AL47" s="743"/>
      <c r="AM47" s="743"/>
      <c r="AN47" s="743"/>
      <c r="AO47" s="743"/>
      <c r="AP47" s="743"/>
      <c r="AQ47" s="743"/>
      <c r="AR47" s="743"/>
      <c r="AS47" s="743"/>
    </row>
    <row r="48" spans="1:45" customFormat="1">
      <c r="A48" s="757"/>
      <c r="B48" s="765"/>
      <c r="C48" s="766"/>
      <c r="D48" s="300" t="s">
        <v>151</v>
      </c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26"/>
      <c r="AG48" s="744"/>
      <c r="AH48" s="744"/>
      <c r="AI48" s="744"/>
      <c r="AJ48" s="744"/>
      <c r="AK48" s="744"/>
      <c r="AL48" s="744"/>
      <c r="AM48" s="744"/>
      <c r="AN48" s="744"/>
      <c r="AO48" s="744"/>
      <c r="AP48" s="744"/>
      <c r="AQ48" s="744"/>
      <c r="AR48" s="744"/>
      <c r="AS48" s="744"/>
    </row>
    <row r="49" spans="1:45" customFormat="1">
      <c r="A49" s="757"/>
      <c r="B49" s="765"/>
      <c r="C49" s="766"/>
      <c r="D49" s="300" t="s">
        <v>49</v>
      </c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26"/>
      <c r="AG49" s="744"/>
      <c r="AH49" s="744"/>
      <c r="AI49" s="744"/>
      <c r="AJ49" s="744"/>
      <c r="AK49" s="744"/>
      <c r="AL49" s="744"/>
      <c r="AM49" s="744"/>
      <c r="AN49" s="744"/>
      <c r="AO49" s="744"/>
      <c r="AP49" s="744"/>
      <c r="AQ49" s="744"/>
      <c r="AR49" s="744"/>
      <c r="AS49" s="744"/>
    </row>
    <row r="50" spans="1:45" customFormat="1" ht="15.75" thickBot="1">
      <c r="A50" s="758"/>
      <c r="B50" s="761"/>
      <c r="C50" s="764"/>
      <c r="D50" s="305" t="s">
        <v>48</v>
      </c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26"/>
      <c r="AG50" s="745"/>
      <c r="AH50" s="745"/>
      <c r="AI50" s="745"/>
      <c r="AJ50" s="745"/>
      <c r="AK50" s="745"/>
      <c r="AL50" s="745"/>
      <c r="AM50" s="745"/>
      <c r="AN50" s="745"/>
      <c r="AO50" s="745"/>
      <c r="AP50" s="745"/>
      <c r="AQ50" s="745"/>
      <c r="AR50" s="745"/>
      <c r="AS50" s="745"/>
    </row>
    <row r="51" spans="1:45" ht="14.45" customHeight="1">
      <c r="A51" s="749"/>
      <c r="B51" s="749"/>
      <c r="C51" s="749"/>
      <c r="D51" s="749"/>
      <c r="E51" s="3">
        <f t="shared" ref="E51:AE51" si="8">SUM(E47:E50)</f>
        <v>0</v>
      </c>
      <c r="F51" s="3">
        <f t="shared" si="8"/>
        <v>0</v>
      </c>
      <c r="G51" s="3">
        <f t="shared" si="8"/>
        <v>0</v>
      </c>
      <c r="H51" s="3">
        <f t="shared" si="8"/>
        <v>0</v>
      </c>
      <c r="I51" s="3">
        <f t="shared" si="8"/>
        <v>0</v>
      </c>
      <c r="J51" s="3">
        <f t="shared" si="8"/>
        <v>0</v>
      </c>
      <c r="K51" s="3">
        <f t="shared" si="8"/>
        <v>0</v>
      </c>
      <c r="L51" s="3">
        <f t="shared" si="8"/>
        <v>0</v>
      </c>
      <c r="M51" s="3">
        <f t="shared" si="8"/>
        <v>0</v>
      </c>
      <c r="N51" s="3">
        <f t="shared" si="8"/>
        <v>0</v>
      </c>
      <c r="O51" s="3">
        <f t="shared" si="8"/>
        <v>0</v>
      </c>
      <c r="P51" s="3">
        <f t="shared" si="8"/>
        <v>0</v>
      </c>
      <c r="Q51" s="3">
        <f t="shared" si="8"/>
        <v>0</v>
      </c>
      <c r="R51" s="3">
        <f t="shared" si="8"/>
        <v>0</v>
      </c>
      <c r="S51" s="3">
        <f t="shared" si="8"/>
        <v>0</v>
      </c>
      <c r="T51" s="3">
        <f t="shared" si="8"/>
        <v>0</v>
      </c>
      <c r="U51" s="3">
        <f t="shared" si="8"/>
        <v>0</v>
      </c>
      <c r="V51" s="3">
        <f t="shared" si="8"/>
        <v>0</v>
      </c>
      <c r="W51" s="3">
        <f t="shared" si="8"/>
        <v>0</v>
      </c>
      <c r="X51" s="3">
        <f t="shared" si="8"/>
        <v>0</v>
      </c>
      <c r="Y51" s="3">
        <f t="shared" si="8"/>
        <v>0</v>
      </c>
      <c r="Z51" s="3">
        <f t="shared" si="8"/>
        <v>0</v>
      </c>
      <c r="AA51" s="3">
        <f t="shared" si="8"/>
        <v>0</v>
      </c>
      <c r="AB51" s="3">
        <f t="shared" si="8"/>
        <v>0</v>
      </c>
      <c r="AC51" s="3">
        <f t="shared" si="8"/>
        <v>0</v>
      </c>
      <c r="AD51" s="3">
        <f t="shared" si="8"/>
        <v>0</v>
      </c>
      <c r="AE51" s="3">
        <f t="shared" si="8"/>
        <v>0</v>
      </c>
      <c r="AF51" s="4"/>
      <c r="AG51" s="82">
        <f t="shared" ref="AG51:AS51" si="9">SUM(AG47)</f>
        <v>0</v>
      </c>
      <c r="AH51" s="82">
        <f t="shared" si="9"/>
        <v>0</v>
      </c>
      <c r="AI51" s="82">
        <f t="shared" si="9"/>
        <v>0</v>
      </c>
      <c r="AJ51" s="82">
        <f t="shared" si="9"/>
        <v>0</v>
      </c>
      <c r="AK51" s="82">
        <f t="shared" si="9"/>
        <v>0</v>
      </c>
      <c r="AL51" s="82">
        <f t="shared" si="9"/>
        <v>0</v>
      </c>
      <c r="AM51" s="82">
        <f t="shared" si="9"/>
        <v>0</v>
      </c>
      <c r="AN51" s="82">
        <f t="shared" si="9"/>
        <v>0</v>
      </c>
      <c r="AO51" s="82">
        <f t="shared" si="9"/>
        <v>0</v>
      </c>
      <c r="AP51" s="82">
        <f t="shared" si="9"/>
        <v>0</v>
      </c>
      <c r="AQ51" s="82">
        <f t="shared" si="9"/>
        <v>0</v>
      </c>
      <c r="AR51" s="82">
        <f t="shared" si="9"/>
        <v>0</v>
      </c>
      <c r="AS51" s="82">
        <f t="shared" si="9"/>
        <v>0</v>
      </c>
    </row>
    <row r="52" spans="1:45" customFormat="1" ht="15.75" thickBot="1">
      <c r="D52" s="269"/>
    </row>
    <row r="53" spans="1:45" customFormat="1">
      <c r="A53" s="756" t="s">
        <v>46</v>
      </c>
      <c r="B53" s="759" t="s">
        <v>158</v>
      </c>
      <c r="C53" s="762"/>
      <c r="D53" s="304" t="s">
        <v>152</v>
      </c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26"/>
      <c r="AG53" s="743"/>
      <c r="AH53" s="743"/>
      <c r="AI53" s="743"/>
      <c r="AJ53" s="743"/>
      <c r="AK53" s="743"/>
      <c r="AL53" s="743"/>
      <c r="AM53" s="743"/>
      <c r="AN53" s="743"/>
      <c r="AO53" s="743"/>
      <c r="AP53" s="743"/>
      <c r="AQ53" s="743"/>
      <c r="AR53" s="743"/>
      <c r="AS53" s="743"/>
    </row>
    <row r="54" spans="1:45" customFormat="1">
      <c r="A54" s="757"/>
      <c r="B54" s="765"/>
      <c r="C54" s="766"/>
      <c r="D54" s="300" t="s">
        <v>47</v>
      </c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26"/>
      <c r="AG54" s="744"/>
      <c r="AH54" s="744"/>
      <c r="AI54" s="744"/>
      <c r="AJ54" s="744"/>
      <c r="AK54" s="744"/>
      <c r="AL54" s="744"/>
      <c r="AM54" s="744"/>
      <c r="AN54" s="744"/>
      <c r="AO54" s="744"/>
      <c r="AP54" s="744"/>
      <c r="AQ54" s="744"/>
      <c r="AR54" s="744"/>
      <c r="AS54" s="744"/>
    </row>
    <row r="55" spans="1:45" customFormat="1">
      <c r="A55" s="757"/>
      <c r="B55" s="765"/>
      <c r="C55" s="766"/>
      <c r="D55" s="300" t="s">
        <v>153</v>
      </c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26"/>
      <c r="AG55" s="744"/>
      <c r="AH55" s="744"/>
      <c r="AI55" s="744"/>
      <c r="AJ55" s="744"/>
      <c r="AK55" s="744"/>
      <c r="AL55" s="744"/>
      <c r="AM55" s="744"/>
      <c r="AN55" s="744"/>
      <c r="AO55" s="744"/>
      <c r="AP55" s="744"/>
      <c r="AQ55" s="744"/>
      <c r="AR55" s="744"/>
      <c r="AS55" s="744"/>
    </row>
    <row r="56" spans="1:45" customFormat="1">
      <c r="A56" s="757"/>
      <c r="B56" s="765"/>
      <c r="C56" s="766"/>
      <c r="D56" s="300" t="s">
        <v>154</v>
      </c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26"/>
      <c r="AG56" s="744"/>
      <c r="AH56" s="744"/>
      <c r="AI56" s="744"/>
      <c r="AJ56" s="744"/>
      <c r="AK56" s="744"/>
      <c r="AL56" s="744"/>
      <c r="AM56" s="744"/>
      <c r="AN56" s="744"/>
      <c r="AO56" s="744"/>
      <c r="AP56" s="744"/>
      <c r="AQ56" s="744"/>
      <c r="AR56" s="744"/>
      <c r="AS56" s="744"/>
    </row>
    <row r="57" spans="1:45" customFormat="1">
      <c r="A57" s="757"/>
      <c r="B57" s="765"/>
      <c r="C57" s="766"/>
      <c r="D57" s="300" t="s">
        <v>50</v>
      </c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26"/>
      <c r="AG57" s="744"/>
      <c r="AH57" s="744"/>
      <c r="AI57" s="744"/>
      <c r="AJ57" s="744"/>
      <c r="AK57" s="744"/>
      <c r="AL57" s="744"/>
      <c r="AM57" s="744"/>
      <c r="AN57" s="744"/>
      <c r="AO57" s="744"/>
      <c r="AP57" s="744"/>
      <c r="AQ57" s="744"/>
      <c r="AR57" s="744"/>
      <c r="AS57" s="744"/>
    </row>
    <row r="58" spans="1:45" customFormat="1" ht="15.75" thickBot="1">
      <c r="A58" s="758"/>
      <c r="B58" s="761"/>
      <c r="C58" s="764"/>
      <c r="D58" s="305" t="s">
        <v>438</v>
      </c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26"/>
      <c r="AG58" s="745"/>
      <c r="AH58" s="745"/>
      <c r="AI58" s="745"/>
      <c r="AJ58" s="745"/>
      <c r="AK58" s="745"/>
      <c r="AL58" s="745"/>
      <c r="AM58" s="745"/>
      <c r="AN58" s="745"/>
      <c r="AO58" s="745"/>
      <c r="AP58" s="745"/>
      <c r="AQ58" s="745"/>
      <c r="AR58" s="745"/>
      <c r="AS58" s="745"/>
    </row>
    <row r="59" spans="1:45" ht="14.45" customHeight="1">
      <c r="A59" s="749"/>
      <c r="B59" s="749"/>
      <c r="C59" s="749"/>
      <c r="D59" s="749"/>
      <c r="E59" s="3">
        <f t="shared" ref="E59:AE59" si="10">SUM(E53:E58)</f>
        <v>0</v>
      </c>
      <c r="F59" s="3">
        <f t="shared" si="10"/>
        <v>0</v>
      </c>
      <c r="G59" s="3">
        <f t="shared" si="10"/>
        <v>0</v>
      </c>
      <c r="H59" s="3">
        <f t="shared" si="10"/>
        <v>0</v>
      </c>
      <c r="I59" s="3">
        <f t="shared" si="10"/>
        <v>0</v>
      </c>
      <c r="J59" s="3">
        <f t="shared" si="10"/>
        <v>0</v>
      </c>
      <c r="K59" s="3">
        <f t="shared" si="10"/>
        <v>0</v>
      </c>
      <c r="L59" s="3">
        <f t="shared" si="10"/>
        <v>0</v>
      </c>
      <c r="M59" s="3">
        <f t="shared" si="10"/>
        <v>0</v>
      </c>
      <c r="N59" s="3">
        <f t="shared" si="10"/>
        <v>0</v>
      </c>
      <c r="O59" s="3">
        <f t="shared" si="10"/>
        <v>0</v>
      </c>
      <c r="P59" s="3">
        <f t="shared" si="10"/>
        <v>0</v>
      </c>
      <c r="Q59" s="3">
        <f t="shared" si="10"/>
        <v>0</v>
      </c>
      <c r="R59" s="3">
        <f t="shared" si="10"/>
        <v>0</v>
      </c>
      <c r="S59" s="3">
        <f t="shared" si="10"/>
        <v>0</v>
      </c>
      <c r="T59" s="3">
        <f t="shared" si="10"/>
        <v>0</v>
      </c>
      <c r="U59" s="3">
        <f t="shared" si="10"/>
        <v>0</v>
      </c>
      <c r="V59" s="3">
        <f t="shared" si="10"/>
        <v>0</v>
      </c>
      <c r="W59" s="3">
        <f t="shared" si="10"/>
        <v>0</v>
      </c>
      <c r="X59" s="3">
        <f t="shared" si="10"/>
        <v>0</v>
      </c>
      <c r="Y59" s="3">
        <f t="shared" si="10"/>
        <v>0</v>
      </c>
      <c r="Z59" s="3">
        <f t="shared" si="10"/>
        <v>0</v>
      </c>
      <c r="AA59" s="3">
        <f t="shared" si="10"/>
        <v>0</v>
      </c>
      <c r="AB59" s="3">
        <f t="shared" si="10"/>
        <v>0</v>
      </c>
      <c r="AC59" s="3">
        <f t="shared" si="10"/>
        <v>0</v>
      </c>
      <c r="AD59" s="3">
        <f t="shared" si="10"/>
        <v>0</v>
      </c>
      <c r="AE59" s="3">
        <f t="shared" si="10"/>
        <v>0</v>
      </c>
      <c r="AF59" s="4"/>
      <c r="AG59" s="82">
        <f t="shared" ref="AG59:AS59" si="11">SUM(AG53)</f>
        <v>0</v>
      </c>
      <c r="AH59" s="82">
        <f t="shared" si="11"/>
        <v>0</v>
      </c>
      <c r="AI59" s="82">
        <f t="shared" si="11"/>
        <v>0</v>
      </c>
      <c r="AJ59" s="82">
        <f t="shared" si="11"/>
        <v>0</v>
      </c>
      <c r="AK59" s="82">
        <f t="shared" si="11"/>
        <v>0</v>
      </c>
      <c r="AL59" s="82">
        <f t="shared" si="11"/>
        <v>0</v>
      </c>
      <c r="AM59" s="82">
        <f t="shared" si="11"/>
        <v>0</v>
      </c>
      <c r="AN59" s="82">
        <f t="shared" si="11"/>
        <v>0</v>
      </c>
      <c r="AO59" s="82">
        <f t="shared" si="11"/>
        <v>0</v>
      </c>
      <c r="AP59" s="82">
        <f t="shared" si="11"/>
        <v>0</v>
      </c>
      <c r="AQ59" s="82">
        <f t="shared" si="11"/>
        <v>0</v>
      </c>
      <c r="AR59" s="82">
        <f t="shared" si="11"/>
        <v>0</v>
      </c>
      <c r="AS59" s="82">
        <f t="shared" si="11"/>
        <v>0</v>
      </c>
    </row>
    <row r="60" spans="1:45" customFormat="1" ht="15.75" thickBot="1">
      <c r="D60" s="269"/>
    </row>
    <row r="61" spans="1:45" customFormat="1">
      <c r="A61" s="753" t="s">
        <v>55</v>
      </c>
      <c r="B61" s="750" t="s">
        <v>216</v>
      </c>
      <c r="C61" s="746" t="s">
        <v>414</v>
      </c>
      <c r="D61" s="212" t="s">
        <v>217</v>
      </c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26"/>
      <c r="AG61" s="743"/>
      <c r="AH61" s="743"/>
      <c r="AI61" s="743"/>
      <c r="AJ61" s="743"/>
      <c r="AK61" s="743"/>
      <c r="AL61" s="743"/>
      <c r="AM61" s="743"/>
      <c r="AN61" s="743"/>
      <c r="AO61" s="743"/>
      <c r="AP61" s="743"/>
      <c r="AQ61" s="743"/>
      <c r="AR61" s="743"/>
      <c r="AS61" s="743"/>
    </row>
    <row r="62" spans="1:45" customFormat="1">
      <c r="A62" s="754"/>
      <c r="B62" s="751"/>
      <c r="C62" s="747"/>
      <c r="D62" s="298" t="s">
        <v>218</v>
      </c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26"/>
      <c r="AG62" s="744"/>
      <c r="AH62" s="744"/>
      <c r="AI62" s="744"/>
      <c r="AJ62" s="744"/>
      <c r="AK62" s="744"/>
      <c r="AL62" s="744"/>
      <c r="AM62" s="744"/>
      <c r="AN62" s="744"/>
      <c r="AO62" s="744"/>
      <c r="AP62" s="744"/>
      <c r="AQ62" s="744"/>
      <c r="AR62" s="744"/>
      <c r="AS62" s="744"/>
    </row>
    <row r="63" spans="1:45" customFormat="1">
      <c r="A63" s="754"/>
      <c r="B63" s="751"/>
      <c r="C63" s="747"/>
      <c r="D63" s="298" t="s">
        <v>219</v>
      </c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26"/>
      <c r="AG63" s="744"/>
      <c r="AH63" s="744"/>
      <c r="AI63" s="744"/>
      <c r="AJ63" s="744"/>
      <c r="AK63" s="744"/>
      <c r="AL63" s="744"/>
      <c r="AM63" s="744"/>
      <c r="AN63" s="744"/>
      <c r="AO63" s="744"/>
      <c r="AP63" s="744"/>
      <c r="AQ63" s="744"/>
      <c r="AR63" s="744"/>
      <c r="AS63" s="744"/>
    </row>
    <row r="64" spans="1:45" customFormat="1">
      <c r="A64" s="754"/>
      <c r="B64" s="751"/>
      <c r="C64" s="747"/>
      <c r="D64" s="298" t="s">
        <v>220</v>
      </c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26"/>
      <c r="AG64" s="744"/>
      <c r="AH64" s="744"/>
      <c r="AI64" s="744"/>
      <c r="AJ64" s="744"/>
      <c r="AK64" s="744"/>
      <c r="AL64" s="744"/>
      <c r="AM64" s="744"/>
      <c r="AN64" s="744"/>
      <c r="AO64" s="744"/>
      <c r="AP64" s="744"/>
      <c r="AQ64" s="744"/>
      <c r="AR64" s="744"/>
      <c r="AS64" s="744"/>
    </row>
    <row r="65" spans="1:45" customFormat="1">
      <c r="A65" s="754"/>
      <c r="B65" s="751"/>
      <c r="C65" s="747"/>
      <c r="D65" s="298" t="s">
        <v>221</v>
      </c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26"/>
      <c r="AG65" s="744"/>
      <c r="AH65" s="744"/>
      <c r="AI65" s="744"/>
      <c r="AJ65" s="744"/>
      <c r="AK65" s="744"/>
      <c r="AL65" s="744"/>
      <c r="AM65" s="744"/>
      <c r="AN65" s="744"/>
      <c r="AO65" s="744"/>
      <c r="AP65" s="744"/>
      <c r="AQ65" s="744"/>
      <c r="AR65" s="744"/>
      <c r="AS65" s="744"/>
    </row>
    <row r="66" spans="1:45" customFormat="1">
      <c r="A66" s="754"/>
      <c r="B66" s="751"/>
      <c r="C66" s="747"/>
      <c r="D66" s="298" t="s">
        <v>222</v>
      </c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26"/>
      <c r="AG66" s="744"/>
      <c r="AH66" s="744"/>
      <c r="AI66" s="744"/>
      <c r="AJ66" s="744"/>
      <c r="AK66" s="744"/>
      <c r="AL66" s="744"/>
      <c r="AM66" s="744"/>
      <c r="AN66" s="744"/>
      <c r="AO66" s="744"/>
      <c r="AP66" s="744"/>
      <c r="AQ66" s="744"/>
      <c r="AR66" s="744"/>
      <c r="AS66" s="744"/>
    </row>
    <row r="67" spans="1:45" customFormat="1" ht="19.5" customHeight="1">
      <c r="A67" s="754"/>
      <c r="B67" s="751"/>
      <c r="C67" s="747"/>
      <c r="D67" s="298" t="s">
        <v>223</v>
      </c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26"/>
      <c r="AG67" s="744"/>
      <c r="AH67" s="744"/>
      <c r="AI67" s="744"/>
      <c r="AJ67" s="744"/>
      <c r="AK67" s="744"/>
      <c r="AL67" s="744"/>
      <c r="AM67" s="744"/>
      <c r="AN67" s="744"/>
      <c r="AO67" s="744"/>
      <c r="AP67" s="744"/>
      <c r="AQ67" s="744"/>
      <c r="AR67" s="744"/>
      <c r="AS67" s="744"/>
    </row>
    <row r="68" spans="1:45" customFormat="1" ht="18.75" customHeight="1">
      <c r="A68" s="754"/>
      <c r="B68" s="751"/>
      <c r="C68" s="747"/>
      <c r="D68" s="298" t="s">
        <v>224</v>
      </c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26"/>
      <c r="AG68" s="744"/>
      <c r="AH68" s="744"/>
      <c r="AI68" s="744"/>
      <c r="AJ68" s="744"/>
      <c r="AK68" s="744"/>
      <c r="AL68" s="744"/>
      <c r="AM68" s="744"/>
      <c r="AN68" s="744"/>
      <c r="AO68" s="744"/>
      <c r="AP68" s="744"/>
      <c r="AQ68" s="744"/>
      <c r="AR68" s="744"/>
      <c r="AS68" s="744"/>
    </row>
    <row r="69" spans="1:45" customFormat="1" ht="18.75" customHeight="1">
      <c r="A69" s="754"/>
      <c r="B69" s="751"/>
      <c r="C69" s="747"/>
      <c r="D69" s="298" t="s">
        <v>225</v>
      </c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26"/>
      <c r="AG69" s="744"/>
      <c r="AH69" s="744"/>
      <c r="AI69" s="744"/>
      <c r="AJ69" s="744"/>
      <c r="AK69" s="744"/>
      <c r="AL69" s="744"/>
      <c r="AM69" s="744"/>
      <c r="AN69" s="744"/>
      <c r="AO69" s="744"/>
      <c r="AP69" s="744"/>
      <c r="AQ69" s="744"/>
      <c r="AR69" s="744"/>
      <c r="AS69" s="744"/>
    </row>
    <row r="70" spans="1:45" customFormat="1" ht="18.75" customHeight="1">
      <c r="A70" s="754"/>
      <c r="B70" s="751"/>
      <c r="C70" s="747"/>
      <c r="D70" s="298" t="s">
        <v>226</v>
      </c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26"/>
      <c r="AG70" s="744"/>
      <c r="AH70" s="744"/>
      <c r="AI70" s="744"/>
      <c r="AJ70" s="744"/>
      <c r="AK70" s="744"/>
      <c r="AL70" s="744"/>
      <c r="AM70" s="744"/>
      <c r="AN70" s="744"/>
      <c r="AO70" s="744"/>
      <c r="AP70" s="744"/>
      <c r="AQ70" s="744"/>
      <c r="AR70" s="744"/>
      <c r="AS70" s="744"/>
    </row>
    <row r="71" spans="1:45" customFormat="1" ht="15.75" thickBot="1">
      <c r="A71" s="755"/>
      <c r="B71" s="752"/>
      <c r="C71" s="748"/>
      <c r="D71" s="299" t="s">
        <v>227</v>
      </c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26"/>
      <c r="AG71" s="745"/>
      <c r="AH71" s="745"/>
      <c r="AI71" s="745"/>
      <c r="AJ71" s="745"/>
      <c r="AK71" s="745"/>
      <c r="AL71" s="745"/>
      <c r="AM71" s="745"/>
      <c r="AN71" s="745"/>
      <c r="AO71" s="745"/>
      <c r="AP71" s="745"/>
      <c r="AQ71" s="745"/>
      <c r="AR71" s="745"/>
      <c r="AS71" s="745"/>
    </row>
    <row r="72" spans="1:45" ht="14.45" customHeight="1">
      <c r="A72" s="749"/>
      <c r="B72" s="749"/>
      <c r="C72" s="749"/>
      <c r="D72" s="749"/>
      <c r="E72" s="3">
        <f t="shared" ref="E72:AE72" si="12">SUM(E61:E71)</f>
        <v>0</v>
      </c>
      <c r="F72" s="3">
        <f t="shared" si="12"/>
        <v>0</v>
      </c>
      <c r="G72" s="3">
        <f t="shared" si="12"/>
        <v>0</v>
      </c>
      <c r="H72" s="3">
        <f t="shared" si="12"/>
        <v>0</v>
      </c>
      <c r="I72" s="3">
        <f t="shared" si="12"/>
        <v>0</v>
      </c>
      <c r="J72" s="3">
        <f t="shared" si="12"/>
        <v>0</v>
      </c>
      <c r="K72" s="3">
        <f t="shared" si="12"/>
        <v>0</v>
      </c>
      <c r="L72" s="3">
        <f t="shared" si="12"/>
        <v>0</v>
      </c>
      <c r="M72" s="3">
        <f t="shared" si="12"/>
        <v>0</v>
      </c>
      <c r="N72" s="3">
        <f t="shared" si="12"/>
        <v>0</v>
      </c>
      <c r="O72" s="3">
        <f t="shared" si="12"/>
        <v>0</v>
      </c>
      <c r="P72" s="3">
        <f t="shared" si="12"/>
        <v>0</v>
      </c>
      <c r="Q72" s="3">
        <f t="shared" si="12"/>
        <v>0</v>
      </c>
      <c r="R72" s="3">
        <f t="shared" si="12"/>
        <v>0</v>
      </c>
      <c r="S72" s="3">
        <f t="shared" si="12"/>
        <v>0</v>
      </c>
      <c r="T72" s="3">
        <f t="shared" si="12"/>
        <v>0</v>
      </c>
      <c r="U72" s="3">
        <f t="shared" si="12"/>
        <v>0</v>
      </c>
      <c r="V72" s="3">
        <f t="shared" si="12"/>
        <v>0</v>
      </c>
      <c r="W72" s="3">
        <f t="shared" si="12"/>
        <v>0</v>
      </c>
      <c r="X72" s="3">
        <f t="shared" si="12"/>
        <v>0</v>
      </c>
      <c r="Y72" s="3">
        <f t="shared" si="12"/>
        <v>0</v>
      </c>
      <c r="Z72" s="3">
        <f t="shared" si="12"/>
        <v>0</v>
      </c>
      <c r="AA72" s="3">
        <f t="shared" si="12"/>
        <v>0</v>
      </c>
      <c r="AB72" s="3">
        <f t="shared" si="12"/>
        <v>0</v>
      </c>
      <c r="AC72" s="3">
        <f t="shared" si="12"/>
        <v>0</v>
      </c>
      <c r="AD72" s="3">
        <f t="shared" si="12"/>
        <v>0</v>
      </c>
      <c r="AE72" s="3">
        <f t="shared" si="12"/>
        <v>0</v>
      </c>
      <c r="AF72" s="4"/>
      <c r="AG72" s="82">
        <f t="shared" ref="AG72:AS72" si="13">SUM(AG61)</f>
        <v>0</v>
      </c>
      <c r="AH72" s="82">
        <f t="shared" si="13"/>
        <v>0</v>
      </c>
      <c r="AI72" s="82">
        <f t="shared" si="13"/>
        <v>0</v>
      </c>
      <c r="AJ72" s="82">
        <f t="shared" si="13"/>
        <v>0</v>
      </c>
      <c r="AK72" s="82">
        <f t="shared" si="13"/>
        <v>0</v>
      </c>
      <c r="AL72" s="82">
        <f t="shared" si="13"/>
        <v>0</v>
      </c>
      <c r="AM72" s="82">
        <f t="shared" si="13"/>
        <v>0</v>
      </c>
      <c r="AN72" s="82">
        <f t="shared" si="13"/>
        <v>0</v>
      </c>
      <c r="AO72" s="82">
        <f t="shared" si="13"/>
        <v>0</v>
      </c>
      <c r="AP72" s="82">
        <f t="shared" si="13"/>
        <v>0</v>
      </c>
      <c r="AQ72" s="82">
        <f t="shared" si="13"/>
        <v>0</v>
      </c>
      <c r="AR72" s="82">
        <f t="shared" si="13"/>
        <v>0</v>
      </c>
      <c r="AS72" s="82">
        <f t="shared" si="13"/>
        <v>0</v>
      </c>
    </row>
    <row r="73" spans="1:45" customFormat="1" ht="15.75" thickBot="1">
      <c r="D73" s="269"/>
    </row>
    <row r="74" spans="1:45" customFormat="1" ht="30">
      <c r="A74" s="753" t="s">
        <v>228</v>
      </c>
      <c r="B74" s="750" t="s">
        <v>415</v>
      </c>
      <c r="C74" s="746" t="s">
        <v>416</v>
      </c>
      <c r="D74" s="212" t="s">
        <v>417</v>
      </c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26"/>
      <c r="AG74" s="743"/>
      <c r="AH74" s="743"/>
      <c r="AI74" s="743"/>
      <c r="AJ74" s="743"/>
      <c r="AK74" s="743"/>
      <c r="AL74" s="743"/>
      <c r="AM74" s="743"/>
      <c r="AN74" s="743"/>
      <c r="AO74" s="743"/>
      <c r="AP74" s="743"/>
      <c r="AQ74" s="743"/>
      <c r="AR74" s="743"/>
      <c r="AS74" s="743"/>
    </row>
    <row r="75" spans="1:45" customFormat="1">
      <c r="A75" s="754"/>
      <c r="B75" s="751"/>
      <c r="C75" s="747"/>
      <c r="D75" s="298" t="s">
        <v>418</v>
      </c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26"/>
      <c r="AG75" s="744"/>
      <c r="AH75" s="744"/>
      <c r="AI75" s="744"/>
      <c r="AJ75" s="744"/>
      <c r="AK75" s="744"/>
      <c r="AL75" s="744"/>
      <c r="AM75" s="744"/>
      <c r="AN75" s="744"/>
      <c r="AO75" s="744"/>
      <c r="AP75" s="744"/>
      <c r="AQ75" s="744"/>
      <c r="AR75" s="744"/>
      <c r="AS75" s="744"/>
    </row>
    <row r="76" spans="1:45" customFormat="1">
      <c r="A76" s="754"/>
      <c r="B76" s="751"/>
      <c r="C76" s="747"/>
      <c r="D76" s="298" t="s">
        <v>419</v>
      </c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26"/>
      <c r="AG76" s="744"/>
      <c r="AH76" s="744"/>
      <c r="AI76" s="744"/>
      <c r="AJ76" s="744"/>
      <c r="AK76" s="744"/>
      <c r="AL76" s="744"/>
      <c r="AM76" s="744"/>
      <c r="AN76" s="744"/>
      <c r="AO76" s="744"/>
      <c r="AP76" s="744"/>
      <c r="AQ76" s="744"/>
      <c r="AR76" s="744"/>
      <c r="AS76" s="744"/>
    </row>
    <row r="77" spans="1:45" customFormat="1">
      <c r="A77" s="754"/>
      <c r="B77" s="751"/>
      <c r="C77" s="747"/>
      <c r="D77" s="298" t="s">
        <v>420</v>
      </c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26"/>
      <c r="AG77" s="744"/>
      <c r="AH77" s="744"/>
      <c r="AI77" s="744"/>
      <c r="AJ77" s="744"/>
      <c r="AK77" s="744"/>
      <c r="AL77" s="744"/>
      <c r="AM77" s="744"/>
      <c r="AN77" s="744"/>
      <c r="AO77" s="744"/>
      <c r="AP77" s="744"/>
      <c r="AQ77" s="744"/>
      <c r="AR77" s="744"/>
      <c r="AS77" s="744"/>
    </row>
    <row r="78" spans="1:45" customFormat="1" ht="15.75" thickBot="1">
      <c r="A78" s="755"/>
      <c r="B78" s="752"/>
      <c r="C78" s="748"/>
      <c r="D78" s="214" t="s">
        <v>421</v>
      </c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26"/>
      <c r="AG78" s="745"/>
      <c r="AH78" s="745"/>
      <c r="AI78" s="745"/>
      <c r="AJ78" s="745"/>
      <c r="AK78" s="745"/>
      <c r="AL78" s="745"/>
      <c r="AM78" s="745"/>
      <c r="AN78" s="745"/>
      <c r="AO78" s="745"/>
      <c r="AP78" s="745"/>
      <c r="AQ78" s="745"/>
      <c r="AR78" s="745"/>
      <c r="AS78" s="745"/>
    </row>
    <row r="79" spans="1:45" ht="14.45" customHeight="1">
      <c r="A79" s="749"/>
      <c r="B79" s="749"/>
      <c r="C79" s="749"/>
      <c r="D79" s="749"/>
      <c r="E79" s="3">
        <f t="shared" ref="E79:AE79" si="14">SUM(E74:E78)</f>
        <v>0</v>
      </c>
      <c r="F79" s="3">
        <f t="shared" si="14"/>
        <v>0</v>
      </c>
      <c r="G79" s="3">
        <f t="shared" si="14"/>
        <v>0</v>
      </c>
      <c r="H79" s="3">
        <f t="shared" si="14"/>
        <v>0</v>
      </c>
      <c r="I79" s="3">
        <f t="shared" si="14"/>
        <v>0</v>
      </c>
      <c r="J79" s="3">
        <f t="shared" si="14"/>
        <v>0</v>
      </c>
      <c r="K79" s="3">
        <f t="shared" si="14"/>
        <v>0</v>
      </c>
      <c r="L79" s="3">
        <f t="shared" si="14"/>
        <v>0</v>
      </c>
      <c r="M79" s="3">
        <f t="shared" si="14"/>
        <v>0</v>
      </c>
      <c r="N79" s="3">
        <f t="shared" si="14"/>
        <v>0</v>
      </c>
      <c r="O79" s="3">
        <f t="shared" si="14"/>
        <v>0</v>
      </c>
      <c r="P79" s="3">
        <f t="shared" si="14"/>
        <v>0</v>
      </c>
      <c r="Q79" s="3">
        <f t="shared" si="14"/>
        <v>0</v>
      </c>
      <c r="R79" s="3">
        <f t="shared" si="14"/>
        <v>0</v>
      </c>
      <c r="S79" s="3">
        <f t="shared" si="14"/>
        <v>0</v>
      </c>
      <c r="T79" s="3">
        <f t="shared" si="14"/>
        <v>0</v>
      </c>
      <c r="U79" s="3">
        <f t="shared" si="14"/>
        <v>0</v>
      </c>
      <c r="V79" s="3">
        <f t="shared" si="14"/>
        <v>0</v>
      </c>
      <c r="W79" s="3">
        <f t="shared" si="14"/>
        <v>0</v>
      </c>
      <c r="X79" s="3">
        <f t="shared" si="14"/>
        <v>0</v>
      </c>
      <c r="Y79" s="3">
        <f t="shared" si="14"/>
        <v>0</v>
      </c>
      <c r="Z79" s="3">
        <f t="shared" si="14"/>
        <v>0</v>
      </c>
      <c r="AA79" s="3">
        <f t="shared" si="14"/>
        <v>0</v>
      </c>
      <c r="AB79" s="3">
        <f t="shared" si="14"/>
        <v>0</v>
      </c>
      <c r="AC79" s="3">
        <f t="shared" si="14"/>
        <v>0</v>
      </c>
      <c r="AD79" s="3">
        <f t="shared" si="14"/>
        <v>0</v>
      </c>
      <c r="AE79" s="3">
        <f t="shared" si="14"/>
        <v>0</v>
      </c>
      <c r="AF79" s="4"/>
      <c r="AG79" s="82">
        <f t="shared" ref="AG79:AS79" si="15">SUM(AG74)</f>
        <v>0</v>
      </c>
      <c r="AH79" s="82">
        <f t="shared" si="15"/>
        <v>0</v>
      </c>
      <c r="AI79" s="82">
        <f t="shared" si="15"/>
        <v>0</v>
      </c>
      <c r="AJ79" s="82">
        <f t="shared" si="15"/>
        <v>0</v>
      </c>
      <c r="AK79" s="82">
        <f t="shared" si="15"/>
        <v>0</v>
      </c>
      <c r="AL79" s="82">
        <f t="shared" si="15"/>
        <v>0</v>
      </c>
      <c r="AM79" s="82">
        <f t="shared" si="15"/>
        <v>0</v>
      </c>
      <c r="AN79" s="82">
        <f t="shared" si="15"/>
        <v>0</v>
      </c>
      <c r="AO79" s="82">
        <f t="shared" si="15"/>
        <v>0</v>
      </c>
      <c r="AP79" s="82">
        <f t="shared" si="15"/>
        <v>0</v>
      </c>
      <c r="AQ79" s="82">
        <f t="shared" si="15"/>
        <v>0</v>
      </c>
      <c r="AR79" s="82">
        <f t="shared" si="15"/>
        <v>0</v>
      </c>
      <c r="AS79" s="82">
        <f t="shared" si="15"/>
        <v>0</v>
      </c>
    </row>
    <row r="80" spans="1:45" customFormat="1" ht="15.75" thickBot="1">
      <c r="D80" s="269"/>
    </row>
    <row r="81" spans="1:45" customFormat="1">
      <c r="A81" s="756" t="s">
        <v>51</v>
      </c>
      <c r="B81" s="759" t="s">
        <v>159</v>
      </c>
      <c r="C81" s="762"/>
      <c r="D81" s="304" t="s">
        <v>52</v>
      </c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26"/>
      <c r="AG81" s="743"/>
      <c r="AH81" s="743"/>
      <c r="AI81" s="743"/>
      <c r="AJ81" s="743"/>
      <c r="AK81" s="743"/>
      <c r="AL81" s="743"/>
      <c r="AM81" s="743"/>
      <c r="AN81" s="743"/>
      <c r="AO81" s="743"/>
      <c r="AP81" s="743"/>
      <c r="AQ81" s="743"/>
      <c r="AR81" s="743"/>
      <c r="AS81" s="743"/>
    </row>
    <row r="82" spans="1:45" customFormat="1">
      <c r="A82" s="757"/>
      <c r="B82" s="760"/>
      <c r="C82" s="763"/>
      <c r="D82" s="300" t="s">
        <v>248</v>
      </c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26"/>
      <c r="AG82" s="744"/>
      <c r="AH82" s="744"/>
      <c r="AI82" s="744"/>
      <c r="AJ82" s="744"/>
      <c r="AK82" s="744"/>
      <c r="AL82" s="744"/>
      <c r="AM82" s="744"/>
      <c r="AN82" s="744"/>
      <c r="AO82" s="744"/>
      <c r="AP82" s="744"/>
      <c r="AQ82" s="744"/>
      <c r="AR82" s="744"/>
      <c r="AS82" s="744"/>
    </row>
    <row r="83" spans="1:45" customFormat="1" ht="15.75" thickBot="1">
      <c r="A83" s="758"/>
      <c r="B83" s="761"/>
      <c r="C83" s="764"/>
      <c r="D83" s="305" t="s">
        <v>439</v>
      </c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26"/>
      <c r="AG83" s="745"/>
      <c r="AH83" s="745"/>
      <c r="AI83" s="745"/>
      <c r="AJ83" s="745"/>
      <c r="AK83" s="745"/>
      <c r="AL83" s="745"/>
      <c r="AM83" s="745"/>
      <c r="AN83" s="745"/>
      <c r="AO83" s="745"/>
      <c r="AP83" s="745"/>
      <c r="AQ83" s="745"/>
      <c r="AR83" s="745"/>
      <c r="AS83" s="745"/>
    </row>
    <row r="84" spans="1:45" ht="14.45" customHeight="1">
      <c r="A84" s="749"/>
      <c r="B84" s="749"/>
      <c r="C84" s="749"/>
      <c r="D84" s="749"/>
      <c r="E84" s="3">
        <f t="shared" ref="E84:AE84" si="16">SUM(E81:E83)</f>
        <v>0</v>
      </c>
      <c r="F84" s="3">
        <f t="shared" si="16"/>
        <v>0</v>
      </c>
      <c r="G84" s="3">
        <f t="shared" si="16"/>
        <v>0</v>
      </c>
      <c r="H84" s="3">
        <f t="shared" si="16"/>
        <v>0</v>
      </c>
      <c r="I84" s="3">
        <f t="shared" si="16"/>
        <v>0</v>
      </c>
      <c r="J84" s="3">
        <f t="shared" si="16"/>
        <v>0</v>
      </c>
      <c r="K84" s="3">
        <f t="shared" si="16"/>
        <v>0</v>
      </c>
      <c r="L84" s="3">
        <f t="shared" si="16"/>
        <v>0</v>
      </c>
      <c r="M84" s="3">
        <f t="shared" si="16"/>
        <v>0</v>
      </c>
      <c r="N84" s="3">
        <f t="shared" si="16"/>
        <v>0</v>
      </c>
      <c r="O84" s="3">
        <f t="shared" si="16"/>
        <v>0</v>
      </c>
      <c r="P84" s="3">
        <f t="shared" si="16"/>
        <v>0</v>
      </c>
      <c r="Q84" s="3">
        <f t="shared" si="16"/>
        <v>0</v>
      </c>
      <c r="R84" s="3">
        <f t="shared" si="16"/>
        <v>0</v>
      </c>
      <c r="S84" s="3">
        <f t="shared" si="16"/>
        <v>0</v>
      </c>
      <c r="T84" s="3">
        <f t="shared" si="16"/>
        <v>0</v>
      </c>
      <c r="U84" s="3">
        <f t="shared" si="16"/>
        <v>0</v>
      </c>
      <c r="V84" s="3">
        <f t="shared" si="16"/>
        <v>0</v>
      </c>
      <c r="W84" s="3">
        <f t="shared" si="16"/>
        <v>0</v>
      </c>
      <c r="X84" s="3">
        <f t="shared" si="16"/>
        <v>0</v>
      </c>
      <c r="Y84" s="3">
        <f t="shared" si="16"/>
        <v>0</v>
      </c>
      <c r="Z84" s="3">
        <f t="shared" si="16"/>
        <v>0</v>
      </c>
      <c r="AA84" s="3">
        <f t="shared" si="16"/>
        <v>0</v>
      </c>
      <c r="AB84" s="3">
        <f t="shared" si="16"/>
        <v>0</v>
      </c>
      <c r="AC84" s="3">
        <f t="shared" si="16"/>
        <v>0</v>
      </c>
      <c r="AD84" s="3">
        <f t="shared" si="16"/>
        <v>0</v>
      </c>
      <c r="AE84" s="3">
        <f t="shared" si="16"/>
        <v>0</v>
      </c>
      <c r="AF84" s="4"/>
      <c r="AG84" s="82">
        <f t="shared" ref="AG84:AS84" si="17">SUM(AG81)</f>
        <v>0</v>
      </c>
      <c r="AH84" s="82">
        <f t="shared" si="17"/>
        <v>0</v>
      </c>
      <c r="AI84" s="82">
        <f t="shared" si="17"/>
        <v>0</v>
      </c>
      <c r="AJ84" s="82">
        <f t="shared" si="17"/>
        <v>0</v>
      </c>
      <c r="AK84" s="82">
        <f t="shared" si="17"/>
        <v>0</v>
      </c>
      <c r="AL84" s="82">
        <f t="shared" si="17"/>
        <v>0</v>
      </c>
      <c r="AM84" s="82">
        <f t="shared" si="17"/>
        <v>0</v>
      </c>
      <c r="AN84" s="82">
        <f t="shared" si="17"/>
        <v>0</v>
      </c>
      <c r="AO84" s="82">
        <f t="shared" si="17"/>
        <v>0</v>
      </c>
      <c r="AP84" s="82">
        <f t="shared" si="17"/>
        <v>0</v>
      </c>
      <c r="AQ84" s="82">
        <f t="shared" si="17"/>
        <v>0</v>
      </c>
      <c r="AR84" s="82">
        <f t="shared" si="17"/>
        <v>0</v>
      </c>
      <c r="AS84" s="82">
        <f t="shared" si="17"/>
        <v>0</v>
      </c>
    </row>
    <row r="85" spans="1:45" customFormat="1" ht="15.75" thickBot="1">
      <c r="D85" s="269"/>
    </row>
    <row r="86" spans="1:45" customFormat="1">
      <c r="A86" s="753" t="s">
        <v>51</v>
      </c>
      <c r="B86" s="750" t="s">
        <v>212</v>
      </c>
      <c r="C86" s="746" t="s">
        <v>422</v>
      </c>
      <c r="D86" s="212" t="s">
        <v>213</v>
      </c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26"/>
      <c r="AG86" s="743"/>
      <c r="AH86" s="743"/>
      <c r="AI86" s="743"/>
      <c r="AJ86" s="743"/>
      <c r="AK86" s="743"/>
      <c r="AL86" s="743"/>
      <c r="AM86" s="743"/>
      <c r="AN86" s="743"/>
      <c r="AO86" s="743"/>
      <c r="AP86" s="743"/>
      <c r="AQ86" s="743"/>
      <c r="AR86" s="743"/>
      <c r="AS86" s="743"/>
    </row>
    <row r="87" spans="1:45" customFormat="1">
      <c r="A87" s="754"/>
      <c r="B87" s="751"/>
      <c r="C87" s="747"/>
      <c r="D87" s="298" t="s">
        <v>214</v>
      </c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26"/>
      <c r="AG87" s="744"/>
      <c r="AH87" s="744"/>
      <c r="AI87" s="744"/>
      <c r="AJ87" s="744"/>
      <c r="AK87" s="744"/>
      <c r="AL87" s="744"/>
      <c r="AM87" s="744"/>
      <c r="AN87" s="744"/>
      <c r="AO87" s="744"/>
      <c r="AP87" s="744"/>
      <c r="AQ87" s="744"/>
      <c r="AR87" s="744"/>
      <c r="AS87" s="744"/>
    </row>
    <row r="88" spans="1:45" customFormat="1">
      <c r="A88" s="754"/>
      <c r="B88" s="751"/>
      <c r="C88" s="747"/>
      <c r="D88" s="298" t="s">
        <v>215</v>
      </c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26"/>
      <c r="AG88" s="744"/>
      <c r="AH88" s="744"/>
      <c r="AI88" s="744"/>
      <c r="AJ88" s="744"/>
      <c r="AK88" s="744"/>
      <c r="AL88" s="744"/>
      <c r="AM88" s="744"/>
      <c r="AN88" s="744"/>
      <c r="AO88" s="744"/>
      <c r="AP88" s="744"/>
      <c r="AQ88" s="744"/>
      <c r="AR88" s="744"/>
      <c r="AS88" s="744"/>
    </row>
    <row r="89" spans="1:45" customFormat="1">
      <c r="A89" s="754"/>
      <c r="B89" s="751"/>
      <c r="C89" s="747"/>
      <c r="D89" s="298" t="s">
        <v>229</v>
      </c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26"/>
      <c r="AG89" s="744"/>
      <c r="AH89" s="744"/>
      <c r="AI89" s="744"/>
      <c r="AJ89" s="744"/>
      <c r="AK89" s="744"/>
      <c r="AL89" s="744"/>
      <c r="AM89" s="744"/>
      <c r="AN89" s="744"/>
      <c r="AO89" s="744"/>
      <c r="AP89" s="744"/>
      <c r="AQ89" s="744"/>
      <c r="AR89" s="744"/>
      <c r="AS89" s="744"/>
    </row>
    <row r="90" spans="1:45" customFormat="1" ht="15.75" thickBot="1">
      <c r="A90" s="755"/>
      <c r="B90" s="752"/>
      <c r="C90" s="748"/>
      <c r="D90" s="214" t="s">
        <v>230</v>
      </c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26"/>
      <c r="AG90" s="745"/>
      <c r="AH90" s="745"/>
      <c r="AI90" s="745"/>
      <c r="AJ90" s="745"/>
      <c r="AK90" s="745"/>
      <c r="AL90" s="745"/>
      <c r="AM90" s="745"/>
      <c r="AN90" s="745"/>
      <c r="AO90" s="745"/>
      <c r="AP90" s="745"/>
      <c r="AQ90" s="745"/>
      <c r="AR90" s="745"/>
      <c r="AS90" s="745"/>
    </row>
    <row r="91" spans="1:45" ht="14.45" customHeight="1">
      <c r="A91" s="749"/>
      <c r="B91" s="749"/>
      <c r="C91" s="749"/>
      <c r="D91" s="749"/>
      <c r="E91" s="3">
        <f t="shared" ref="E91:AE91" si="18">SUM(E86:E90)</f>
        <v>0</v>
      </c>
      <c r="F91" s="3">
        <f t="shared" si="18"/>
        <v>0</v>
      </c>
      <c r="G91" s="3">
        <f t="shared" si="18"/>
        <v>0</v>
      </c>
      <c r="H91" s="3">
        <f t="shared" si="18"/>
        <v>0</v>
      </c>
      <c r="I91" s="3">
        <f t="shared" si="18"/>
        <v>0</v>
      </c>
      <c r="J91" s="3">
        <f t="shared" si="18"/>
        <v>0</v>
      </c>
      <c r="K91" s="3">
        <f t="shared" si="18"/>
        <v>0</v>
      </c>
      <c r="L91" s="3">
        <f t="shared" si="18"/>
        <v>0</v>
      </c>
      <c r="M91" s="3">
        <f t="shared" si="18"/>
        <v>0</v>
      </c>
      <c r="N91" s="3">
        <f t="shared" si="18"/>
        <v>0</v>
      </c>
      <c r="O91" s="3">
        <f t="shared" si="18"/>
        <v>0</v>
      </c>
      <c r="P91" s="3">
        <f t="shared" si="18"/>
        <v>0</v>
      </c>
      <c r="Q91" s="3">
        <f t="shared" si="18"/>
        <v>0</v>
      </c>
      <c r="R91" s="3">
        <f t="shared" si="18"/>
        <v>0</v>
      </c>
      <c r="S91" s="3">
        <f t="shared" si="18"/>
        <v>0</v>
      </c>
      <c r="T91" s="3">
        <f t="shared" si="18"/>
        <v>0</v>
      </c>
      <c r="U91" s="3">
        <f t="shared" si="18"/>
        <v>0</v>
      </c>
      <c r="V91" s="3">
        <f t="shared" si="18"/>
        <v>0</v>
      </c>
      <c r="W91" s="3">
        <f t="shared" si="18"/>
        <v>0</v>
      </c>
      <c r="X91" s="3">
        <f t="shared" si="18"/>
        <v>0</v>
      </c>
      <c r="Y91" s="3">
        <f t="shared" si="18"/>
        <v>0</v>
      </c>
      <c r="Z91" s="3">
        <f t="shared" si="18"/>
        <v>0</v>
      </c>
      <c r="AA91" s="3">
        <f t="shared" si="18"/>
        <v>0</v>
      </c>
      <c r="AB91" s="3">
        <f t="shared" si="18"/>
        <v>0</v>
      </c>
      <c r="AC91" s="3">
        <f t="shared" si="18"/>
        <v>0</v>
      </c>
      <c r="AD91" s="3">
        <f t="shared" si="18"/>
        <v>0</v>
      </c>
      <c r="AE91" s="3">
        <f t="shared" si="18"/>
        <v>0</v>
      </c>
      <c r="AF91" s="4"/>
      <c r="AG91" s="82">
        <f t="shared" ref="AG91:AS91" si="19">SUM(AG86)</f>
        <v>0</v>
      </c>
      <c r="AH91" s="82">
        <f t="shared" si="19"/>
        <v>0</v>
      </c>
      <c r="AI91" s="82">
        <f t="shared" si="19"/>
        <v>0</v>
      </c>
      <c r="AJ91" s="82">
        <f t="shared" si="19"/>
        <v>0</v>
      </c>
      <c r="AK91" s="82">
        <f t="shared" si="19"/>
        <v>0</v>
      </c>
      <c r="AL91" s="82">
        <f t="shared" si="19"/>
        <v>0</v>
      </c>
      <c r="AM91" s="82">
        <f t="shared" si="19"/>
        <v>0</v>
      </c>
      <c r="AN91" s="82">
        <f t="shared" si="19"/>
        <v>0</v>
      </c>
      <c r="AO91" s="82">
        <f t="shared" si="19"/>
        <v>0</v>
      </c>
      <c r="AP91" s="82">
        <f t="shared" si="19"/>
        <v>0</v>
      </c>
      <c r="AQ91" s="82">
        <f t="shared" si="19"/>
        <v>0</v>
      </c>
      <c r="AR91" s="82">
        <f t="shared" si="19"/>
        <v>0</v>
      </c>
      <c r="AS91" s="82">
        <f t="shared" si="19"/>
        <v>0</v>
      </c>
    </row>
    <row r="92" spans="1:45" customFormat="1" ht="15.75" thickBot="1">
      <c r="D92" s="269"/>
    </row>
    <row r="93" spans="1:45" customFormat="1">
      <c r="A93" s="753" t="s">
        <v>51</v>
      </c>
      <c r="B93" s="750" t="s">
        <v>249</v>
      </c>
      <c r="C93" s="746" t="s">
        <v>444</v>
      </c>
      <c r="D93" s="212" t="s">
        <v>250</v>
      </c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26"/>
      <c r="AG93" s="743"/>
      <c r="AH93" s="743"/>
      <c r="AI93" s="743"/>
      <c r="AJ93" s="743"/>
      <c r="AK93" s="743"/>
      <c r="AL93" s="743"/>
      <c r="AM93" s="743"/>
      <c r="AN93" s="743"/>
      <c r="AO93" s="743"/>
      <c r="AP93" s="743"/>
      <c r="AQ93" s="743"/>
      <c r="AR93" s="743"/>
      <c r="AS93" s="743"/>
    </row>
    <row r="94" spans="1:45" customFormat="1">
      <c r="A94" s="754"/>
      <c r="B94" s="751"/>
      <c r="C94" s="747"/>
      <c r="D94" s="298" t="s">
        <v>251</v>
      </c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26"/>
      <c r="AG94" s="744"/>
      <c r="AH94" s="744"/>
      <c r="AI94" s="744"/>
      <c r="AJ94" s="744"/>
      <c r="AK94" s="744"/>
      <c r="AL94" s="744"/>
      <c r="AM94" s="744"/>
      <c r="AN94" s="744"/>
      <c r="AO94" s="744"/>
      <c r="AP94" s="744"/>
      <c r="AQ94" s="744"/>
      <c r="AR94" s="744"/>
      <c r="AS94" s="744"/>
    </row>
    <row r="95" spans="1:45" customFormat="1" ht="15.75" thickBot="1">
      <c r="A95" s="755"/>
      <c r="B95" s="752"/>
      <c r="C95" s="748"/>
      <c r="D95" s="214" t="s">
        <v>252</v>
      </c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26"/>
      <c r="AG95" s="745"/>
      <c r="AH95" s="745"/>
      <c r="AI95" s="745"/>
      <c r="AJ95" s="745"/>
      <c r="AK95" s="745"/>
      <c r="AL95" s="745"/>
      <c r="AM95" s="745"/>
      <c r="AN95" s="745"/>
      <c r="AO95" s="745"/>
      <c r="AP95" s="745"/>
      <c r="AQ95" s="745"/>
      <c r="AR95" s="745"/>
      <c r="AS95" s="745"/>
    </row>
    <row r="96" spans="1:45" ht="14.45" customHeight="1">
      <c r="A96" s="749"/>
      <c r="B96" s="749"/>
      <c r="C96" s="749"/>
      <c r="D96" s="749"/>
      <c r="E96" s="3">
        <f t="shared" ref="E96:AE96" si="20">SUM(E93:E95)</f>
        <v>0</v>
      </c>
      <c r="F96" s="3">
        <f t="shared" si="20"/>
        <v>0</v>
      </c>
      <c r="G96" s="3">
        <f t="shared" si="20"/>
        <v>0</v>
      </c>
      <c r="H96" s="3">
        <f t="shared" si="20"/>
        <v>0</v>
      </c>
      <c r="I96" s="3">
        <f t="shared" si="20"/>
        <v>0</v>
      </c>
      <c r="J96" s="3">
        <f t="shared" si="20"/>
        <v>0</v>
      </c>
      <c r="K96" s="3">
        <f t="shared" si="20"/>
        <v>0</v>
      </c>
      <c r="L96" s="3">
        <f t="shared" si="20"/>
        <v>0</v>
      </c>
      <c r="M96" s="3">
        <f t="shared" si="20"/>
        <v>0</v>
      </c>
      <c r="N96" s="3">
        <f t="shared" si="20"/>
        <v>0</v>
      </c>
      <c r="O96" s="3">
        <f t="shared" si="20"/>
        <v>0</v>
      </c>
      <c r="P96" s="3">
        <f t="shared" si="20"/>
        <v>0</v>
      </c>
      <c r="Q96" s="3">
        <f t="shared" si="20"/>
        <v>0</v>
      </c>
      <c r="R96" s="3">
        <f t="shared" si="20"/>
        <v>0</v>
      </c>
      <c r="S96" s="3">
        <f t="shared" si="20"/>
        <v>0</v>
      </c>
      <c r="T96" s="3">
        <f t="shared" si="20"/>
        <v>0</v>
      </c>
      <c r="U96" s="3">
        <f t="shared" si="20"/>
        <v>0</v>
      </c>
      <c r="V96" s="3">
        <f t="shared" si="20"/>
        <v>0</v>
      </c>
      <c r="W96" s="3">
        <f t="shared" si="20"/>
        <v>0</v>
      </c>
      <c r="X96" s="3">
        <f t="shared" si="20"/>
        <v>0</v>
      </c>
      <c r="Y96" s="3">
        <f t="shared" si="20"/>
        <v>0</v>
      </c>
      <c r="Z96" s="3">
        <f t="shared" si="20"/>
        <v>0</v>
      </c>
      <c r="AA96" s="3">
        <f t="shared" si="20"/>
        <v>0</v>
      </c>
      <c r="AB96" s="3">
        <f t="shared" si="20"/>
        <v>0</v>
      </c>
      <c r="AC96" s="3">
        <f t="shared" si="20"/>
        <v>0</v>
      </c>
      <c r="AD96" s="3">
        <f t="shared" si="20"/>
        <v>0</v>
      </c>
      <c r="AE96" s="3">
        <f t="shared" si="20"/>
        <v>0</v>
      </c>
      <c r="AF96" s="4"/>
      <c r="AG96" s="82">
        <f t="shared" ref="AG96:AS96" si="21">SUM(AG93)</f>
        <v>0</v>
      </c>
      <c r="AH96" s="82">
        <f t="shared" si="21"/>
        <v>0</v>
      </c>
      <c r="AI96" s="82">
        <f t="shared" si="21"/>
        <v>0</v>
      </c>
      <c r="AJ96" s="82">
        <f t="shared" si="21"/>
        <v>0</v>
      </c>
      <c r="AK96" s="82">
        <f t="shared" si="21"/>
        <v>0</v>
      </c>
      <c r="AL96" s="82">
        <f t="shared" si="21"/>
        <v>0</v>
      </c>
      <c r="AM96" s="82">
        <f t="shared" si="21"/>
        <v>0</v>
      </c>
      <c r="AN96" s="82">
        <f t="shared" si="21"/>
        <v>0</v>
      </c>
      <c r="AO96" s="82">
        <f t="shared" si="21"/>
        <v>0</v>
      </c>
      <c r="AP96" s="82">
        <f t="shared" si="21"/>
        <v>0</v>
      </c>
      <c r="AQ96" s="82">
        <f t="shared" si="21"/>
        <v>0</v>
      </c>
      <c r="AR96" s="82">
        <f t="shared" si="21"/>
        <v>0</v>
      </c>
      <c r="AS96" s="82">
        <f t="shared" si="21"/>
        <v>0</v>
      </c>
    </row>
    <row r="97" spans="1:45" customFormat="1" ht="15.75" thickBot="1">
      <c r="D97" s="269"/>
    </row>
    <row r="98" spans="1:45" customFormat="1">
      <c r="A98" s="753" t="s">
        <v>253</v>
      </c>
      <c r="B98" s="750" t="s">
        <v>256</v>
      </c>
      <c r="C98" s="746" t="s">
        <v>445</v>
      </c>
      <c r="D98" s="212" t="s">
        <v>257</v>
      </c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26"/>
      <c r="AG98" s="743"/>
      <c r="AH98" s="743"/>
      <c r="AI98" s="743"/>
      <c r="AJ98" s="743"/>
      <c r="AK98" s="743"/>
      <c r="AL98" s="743"/>
      <c r="AM98" s="743"/>
      <c r="AN98" s="743"/>
      <c r="AO98" s="743"/>
      <c r="AP98" s="743"/>
      <c r="AQ98" s="743"/>
      <c r="AR98" s="743"/>
      <c r="AS98" s="743"/>
    </row>
    <row r="99" spans="1:45" customFormat="1">
      <c r="A99" s="754"/>
      <c r="B99" s="751"/>
      <c r="C99" s="747"/>
      <c r="D99" s="298" t="s">
        <v>258</v>
      </c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26"/>
      <c r="AG99" s="744"/>
      <c r="AH99" s="744"/>
      <c r="AI99" s="744"/>
      <c r="AJ99" s="744"/>
      <c r="AK99" s="744"/>
      <c r="AL99" s="744"/>
      <c r="AM99" s="744"/>
      <c r="AN99" s="744"/>
      <c r="AO99" s="744"/>
      <c r="AP99" s="744"/>
      <c r="AQ99" s="744"/>
      <c r="AR99" s="744"/>
      <c r="AS99" s="744"/>
    </row>
    <row r="100" spans="1:45" customFormat="1">
      <c r="A100" s="754"/>
      <c r="B100" s="751"/>
      <c r="C100" s="747"/>
      <c r="D100" s="298" t="s">
        <v>179</v>
      </c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26"/>
      <c r="AG100" s="744"/>
      <c r="AH100" s="744"/>
      <c r="AI100" s="744"/>
      <c r="AJ100" s="744"/>
      <c r="AK100" s="744"/>
      <c r="AL100" s="744"/>
      <c r="AM100" s="744"/>
      <c r="AN100" s="744"/>
      <c r="AO100" s="744"/>
      <c r="AP100" s="744"/>
      <c r="AQ100" s="744"/>
      <c r="AR100" s="744"/>
      <c r="AS100" s="744"/>
    </row>
    <row r="101" spans="1:45" customFormat="1" ht="30">
      <c r="A101" s="754"/>
      <c r="B101" s="751"/>
      <c r="C101" s="747"/>
      <c r="D101" s="298" t="s">
        <v>259</v>
      </c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26"/>
      <c r="AG101" s="744"/>
      <c r="AH101" s="744"/>
      <c r="AI101" s="744"/>
      <c r="AJ101" s="744"/>
      <c r="AK101" s="744"/>
      <c r="AL101" s="744"/>
      <c r="AM101" s="744"/>
      <c r="AN101" s="744"/>
      <c r="AO101" s="744"/>
      <c r="AP101" s="744"/>
      <c r="AQ101" s="744"/>
      <c r="AR101" s="744"/>
      <c r="AS101" s="744"/>
    </row>
    <row r="102" spans="1:45" customFormat="1">
      <c r="A102" s="754"/>
      <c r="B102" s="751"/>
      <c r="C102" s="747"/>
      <c r="D102" s="298" t="s">
        <v>136</v>
      </c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26"/>
      <c r="AG102" s="744"/>
      <c r="AH102" s="744"/>
      <c r="AI102" s="744"/>
      <c r="AJ102" s="744"/>
      <c r="AK102" s="744"/>
      <c r="AL102" s="744"/>
      <c r="AM102" s="744"/>
      <c r="AN102" s="744"/>
      <c r="AO102" s="744"/>
      <c r="AP102" s="744"/>
      <c r="AQ102" s="744"/>
      <c r="AR102" s="744"/>
      <c r="AS102" s="744"/>
    </row>
    <row r="103" spans="1:45" customFormat="1">
      <c r="A103" s="754"/>
      <c r="B103" s="751"/>
      <c r="C103" s="747"/>
      <c r="D103" s="298" t="s">
        <v>260</v>
      </c>
      <c r="E103" s="297"/>
      <c r="F103" s="297"/>
      <c r="G103" s="297"/>
      <c r="H103" s="297"/>
      <c r="I103" s="297"/>
      <c r="J103" s="297"/>
      <c r="K103" s="297"/>
      <c r="L103" s="297">
        <v>18</v>
      </c>
      <c r="M103" s="297">
        <v>0</v>
      </c>
      <c r="N103" s="297">
        <v>2</v>
      </c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26"/>
      <c r="AG103" s="744"/>
      <c r="AH103" s="744"/>
      <c r="AI103" s="744"/>
      <c r="AJ103" s="744"/>
      <c r="AK103" s="744"/>
      <c r="AL103" s="744"/>
      <c r="AM103" s="744"/>
      <c r="AN103" s="744"/>
      <c r="AO103" s="744"/>
      <c r="AP103" s="744"/>
      <c r="AQ103" s="744"/>
      <c r="AR103" s="744"/>
      <c r="AS103" s="744"/>
    </row>
    <row r="104" spans="1:45" customFormat="1" ht="19.5" customHeight="1">
      <c r="A104" s="754"/>
      <c r="B104" s="751"/>
      <c r="C104" s="747"/>
      <c r="D104" s="298" t="s">
        <v>261</v>
      </c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26"/>
      <c r="AG104" s="744"/>
      <c r="AH104" s="744"/>
      <c r="AI104" s="744"/>
      <c r="AJ104" s="744"/>
      <c r="AK104" s="744"/>
      <c r="AL104" s="744"/>
      <c r="AM104" s="744"/>
      <c r="AN104" s="744"/>
      <c r="AO104" s="744"/>
      <c r="AP104" s="744"/>
      <c r="AQ104" s="744"/>
      <c r="AR104" s="744"/>
      <c r="AS104" s="744"/>
    </row>
    <row r="105" spans="1:45" customFormat="1" ht="18.75" customHeight="1">
      <c r="A105" s="754"/>
      <c r="B105" s="751"/>
      <c r="C105" s="747"/>
      <c r="D105" s="298" t="s">
        <v>262</v>
      </c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26"/>
      <c r="AG105" s="744"/>
      <c r="AH105" s="744"/>
      <c r="AI105" s="744"/>
      <c r="AJ105" s="744"/>
      <c r="AK105" s="744"/>
      <c r="AL105" s="744"/>
      <c r="AM105" s="744"/>
      <c r="AN105" s="744"/>
      <c r="AO105" s="744"/>
      <c r="AP105" s="744"/>
      <c r="AQ105" s="744"/>
      <c r="AR105" s="744"/>
      <c r="AS105" s="744"/>
    </row>
    <row r="106" spans="1:45" customFormat="1">
      <c r="A106" s="754"/>
      <c r="B106" s="751"/>
      <c r="C106" s="747"/>
      <c r="D106" s="299" t="s">
        <v>263</v>
      </c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26"/>
      <c r="AG106" s="744"/>
      <c r="AH106" s="744"/>
      <c r="AI106" s="744"/>
      <c r="AJ106" s="744"/>
      <c r="AK106" s="744"/>
      <c r="AL106" s="744"/>
      <c r="AM106" s="744"/>
      <c r="AN106" s="744"/>
      <c r="AO106" s="744"/>
      <c r="AP106" s="744"/>
      <c r="AQ106" s="744"/>
      <c r="AR106" s="744"/>
      <c r="AS106" s="744"/>
    </row>
    <row r="107" spans="1:45" customFormat="1" ht="15.75" thickBot="1">
      <c r="A107" s="755"/>
      <c r="B107" s="752"/>
      <c r="C107" s="748"/>
      <c r="D107" s="214" t="s">
        <v>264</v>
      </c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26"/>
      <c r="AG107" s="745"/>
      <c r="AH107" s="745"/>
      <c r="AI107" s="745"/>
      <c r="AJ107" s="745"/>
      <c r="AK107" s="745"/>
      <c r="AL107" s="745"/>
      <c r="AM107" s="745"/>
      <c r="AN107" s="745"/>
      <c r="AO107" s="745"/>
      <c r="AP107" s="745"/>
      <c r="AQ107" s="745"/>
      <c r="AR107" s="745"/>
      <c r="AS107" s="745"/>
    </row>
    <row r="108" spans="1:45" ht="14.45" customHeight="1">
      <c r="A108" s="749"/>
      <c r="B108" s="749"/>
      <c r="C108" s="749"/>
      <c r="D108" s="749"/>
      <c r="E108" s="3">
        <f t="shared" ref="E108:AE108" si="22">SUM(E98:E107)</f>
        <v>0</v>
      </c>
      <c r="F108" s="3">
        <f t="shared" si="22"/>
        <v>0</v>
      </c>
      <c r="G108" s="3">
        <f t="shared" si="22"/>
        <v>0</v>
      </c>
      <c r="H108" s="3">
        <f t="shared" si="22"/>
        <v>0</v>
      </c>
      <c r="I108" s="3">
        <f t="shared" si="22"/>
        <v>0</v>
      </c>
      <c r="J108" s="3">
        <f t="shared" si="22"/>
        <v>0</v>
      </c>
      <c r="K108" s="3">
        <f t="shared" si="22"/>
        <v>0</v>
      </c>
      <c r="L108" s="3">
        <f t="shared" si="22"/>
        <v>18</v>
      </c>
      <c r="M108" s="3">
        <f t="shared" si="22"/>
        <v>0</v>
      </c>
      <c r="N108" s="3">
        <f t="shared" si="22"/>
        <v>2</v>
      </c>
      <c r="O108" s="3">
        <f t="shared" si="22"/>
        <v>0</v>
      </c>
      <c r="P108" s="3">
        <f t="shared" si="22"/>
        <v>0</v>
      </c>
      <c r="Q108" s="3">
        <f t="shared" si="22"/>
        <v>0</v>
      </c>
      <c r="R108" s="3">
        <f t="shared" si="22"/>
        <v>0</v>
      </c>
      <c r="S108" s="3">
        <f t="shared" si="22"/>
        <v>0</v>
      </c>
      <c r="T108" s="3">
        <f t="shared" si="22"/>
        <v>0</v>
      </c>
      <c r="U108" s="3">
        <f t="shared" si="22"/>
        <v>0</v>
      </c>
      <c r="V108" s="3">
        <f t="shared" si="22"/>
        <v>0</v>
      </c>
      <c r="W108" s="3">
        <f t="shared" si="22"/>
        <v>0</v>
      </c>
      <c r="X108" s="3">
        <f t="shared" si="22"/>
        <v>0</v>
      </c>
      <c r="Y108" s="3">
        <f t="shared" si="22"/>
        <v>0</v>
      </c>
      <c r="Z108" s="3">
        <f t="shared" si="22"/>
        <v>0</v>
      </c>
      <c r="AA108" s="3">
        <f t="shared" si="22"/>
        <v>0</v>
      </c>
      <c r="AB108" s="3">
        <f t="shared" si="22"/>
        <v>0</v>
      </c>
      <c r="AC108" s="3">
        <f t="shared" si="22"/>
        <v>0</v>
      </c>
      <c r="AD108" s="3">
        <f t="shared" si="22"/>
        <v>0</v>
      </c>
      <c r="AE108" s="3">
        <f t="shared" si="22"/>
        <v>0</v>
      </c>
      <c r="AF108" s="4"/>
      <c r="AG108" s="82">
        <f t="shared" ref="AG108:AS108" si="23">SUM(AG98)</f>
        <v>0</v>
      </c>
      <c r="AH108" s="82">
        <f t="shared" si="23"/>
        <v>0</v>
      </c>
      <c r="AI108" s="82">
        <f t="shared" si="23"/>
        <v>0</v>
      </c>
      <c r="AJ108" s="82">
        <f t="shared" si="23"/>
        <v>0</v>
      </c>
      <c r="AK108" s="82">
        <f t="shared" si="23"/>
        <v>0</v>
      </c>
      <c r="AL108" s="82">
        <f t="shared" si="23"/>
        <v>0</v>
      </c>
      <c r="AM108" s="82">
        <f t="shared" si="23"/>
        <v>0</v>
      </c>
      <c r="AN108" s="82">
        <f t="shared" si="23"/>
        <v>0</v>
      </c>
      <c r="AO108" s="82">
        <f t="shared" si="23"/>
        <v>0</v>
      </c>
      <c r="AP108" s="82">
        <f t="shared" si="23"/>
        <v>0</v>
      </c>
      <c r="AQ108" s="82">
        <f t="shared" si="23"/>
        <v>0</v>
      </c>
      <c r="AR108" s="82">
        <f t="shared" si="23"/>
        <v>0</v>
      </c>
      <c r="AS108" s="82">
        <f t="shared" si="23"/>
        <v>0</v>
      </c>
    </row>
    <row r="109" spans="1:45" customFormat="1" ht="15.75" thickBot="1">
      <c r="D109" s="269"/>
    </row>
    <row r="110" spans="1:45" customFormat="1">
      <c r="A110" s="753" t="s">
        <v>253</v>
      </c>
      <c r="B110" s="750" t="s">
        <v>254</v>
      </c>
      <c r="C110" s="746" t="s">
        <v>446</v>
      </c>
      <c r="D110" s="212" t="s">
        <v>255</v>
      </c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26"/>
      <c r="AG110" s="743"/>
      <c r="AH110" s="743"/>
      <c r="AI110" s="743"/>
      <c r="AJ110" s="743"/>
      <c r="AK110" s="743"/>
      <c r="AL110" s="743"/>
      <c r="AM110" s="743"/>
      <c r="AN110" s="743"/>
      <c r="AO110" s="743"/>
      <c r="AP110" s="743"/>
      <c r="AQ110" s="743"/>
      <c r="AR110" s="743"/>
      <c r="AS110" s="743"/>
    </row>
    <row r="111" spans="1:45" customFormat="1">
      <c r="A111" s="754"/>
      <c r="B111" s="751"/>
      <c r="C111" s="747"/>
      <c r="D111" s="298" t="s">
        <v>155</v>
      </c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26"/>
      <c r="AG111" s="744"/>
      <c r="AH111" s="744"/>
      <c r="AI111" s="744"/>
      <c r="AJ111" s="744"/>
      <c r="AK111" s="744"/>
      <c r="AL111" s="744"/>
      <c r="AM111" s="744"/>
      <c r="AN111" s="744"/>
      <c r="AO111" s="744"/>
      <c r="AP111" s="744"/>
      <c r="AQ111" s="744"/>
      <c r="AR111" s="744"/>
      <c r="AS111" s="744"/>
    </row>
    <row r="112" spans="1:45" customFormat="1">
      <c r="A112" s="754"/>
      <c r="B112" s="751"/>
      <c r="C112" s="747"/>
      <c r="D112" s="298" t="s">
        <v>135</v>
      </c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26"/>
      <c r="AG112" s="744"/>
      <c r="AH112" s="744"/>
      <c r="AI112" s="744"/>
      <c r="AJ112" s="744"/>
      <c r="AK112" s="744"/>
      <c r="AL112" s="744"/>
      <c r="AM112" s="744"/>
      <c r="AN112" s="744"/>
      <c r="AO112" s="744"/>
      <c r="AP112" s="744"/>
      <c r="AQ112" s="744"/>
      <c r="AR112" s="744"/>
      <c r="AS112" s="744"/>
    </row>
    <row r="113" spans="1:45" customFormat="1" ht="15.75" thickBot="1">
      <c r="A113" s="755"/>
      <c r="B113" s="752"/>
      <c r="C113" s="748"/>
      <c r="D113" s="214" t="s">
        <v>156</v>
      </c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26"/>
      <c r="AG113" s="745"/>
      <c r="AH113" s="745"/>
      <c r="AI113" s="745"/>
      <c r="AJ113" s="745"/>
      <c r="AK113" s="745"/>
      <c r="AL113" s="745"/>
      <c r="AM113" s="745"/>
      <c r="AN113" s="745"/>
      <c r="AO113" s="745"/>
      <c r="AP113" s="745"/>
      <c r="AQ113" s="745"/>
      <c r="AR113" s="745"/>
      <c r="AS113" s="745"/>
    </row>
    <row r="114" spans="1:45" ht="14.45" customHeight="1">
      <c r="A114" s="749"/>
      <c r="B114" s="749"/>
      <c r="C114" s="749"/>
      <c r="D114" s="749"/>
      <c r="E114" s="3">
        <f t="shared" ref="E114:AE114" si="24">SUM(E110:E113)</f>
        <v>0</v>
      </c>
      <c r="F114" s="3">
        <f t="shared" si="24"/>
        <v>0</v>
      </c>
      <c r="G114" s="3">
        <f t="shared" si="24"/>
        <v>0</v>
      </c>
      <c r="H114" s="3">
        <f t="shared" si="24"/>
        <v>0</v>
      </c>
      <c r="I114" s="3">
        <f t="shared" si="24"/>
        <v>0</v>
      </c>
      <c r="J114" s="3">
        <f t="shared" si="24"/>
        <v>0</v>
      </c>
      <c r="K114" s="3">
        <f t="shared" si="24"/>
        <v>0</v>
      </c>
      <c r="L114" s="3">
        <f t="shared" si="24"/>
        <v>0</v>
      </c>
      <c r="M114" s="3">
        <f t="shared" si="24"/>
        <v>0</v>
      </c>
      <c r="N114" s="3">
        <f t="shared" si="24"/>
        <v>0</v>
      </c>
      <c r="O114" s="3">
        <f t="shared" si="24"/>
        <v>0</v>
      </c>
      <c r="P114" s="3">
        <f t="shared" si="24"/>
        <v>0</v>
      </c>
      <c r="Q114" s="3">
        <f t="shared" si="24"/>
        <v>0</v>
      </c>
      <c r="R114" s="3">
        <f t="shared" si="24"/>
        <v>0</v>
      </c>
      <c r="S114" s="3">
        <f t="shared" si="24"/>
        <v>0</v>
      </c>
      <c r="T114" s="3">
        <f t="shared" si="24"/>
        <v>0</v>
      </c>
      <c r="U114" s="3">
        <f t="shared" si="24"/>
        <v>0</v>
      </c>
      <c r="V114" s="3">
        <f t="shared" si="24"/>
        <v>0</v>
      </c>
      <c r="W114" s="3">
        <f t="shared" si="24"/>
        <v>0</v>
      </c>
      <c r="X114" s="3">
        <f t="shared" si="24"/>
        <v>0</v>
      </c>
      <c r="Y114" s="3">
        <f t="shared" si="24"/>
        <v>0</v>
      </c>
      <c r="Z114" s="3">
        <f t="shared" si="24"/>
        <v>0</v>
      </c>
      <c r="AA114" s="3">
        <f t="shared" si="24"/>
        <v>0</v>
      </c>
      <c r="AB114" s="3">
        <f t="shared" si="24"/>
        <v>0</v>
      </c>
      <c r="AC114" s="3">
        <f t="shared" si="24"/>
        <v>0</v>
      </c>
      <c r="AD114" s="3">
        <f t="shared" si="24"/>
        <v>0</v>
      </c>
      <c r="AE114" s="3">
        <f t="shared" si="24"/>
        <v>0</v>
      </c>
      <c r="AF114" s="4"/>
      <c r="AG114" s="82">
        <f t="shared" ref="AG114:AS114" si="25">SUM(AG110)</f>
        <v>0</v>
      </c>
      <c r="AH114" s="82">
        <f t="shared" si="25"/>
        <v>0</v>
      </c>
      <c r="AI114" s="82">
        <f t="shared" si="25"/>
        <v>0</v>
      </c>
      <c r="AJ114" s="82">
        <f t="shared" si="25"/>
        <v>0</v>
      </c>
      <c r="AK114" s="82">
        <f t="shared" si="25"/>
        <v>0</v>
      </c>
      <c r="AL114" s="82">
        <f t="shared" si="25"/>
        <v>0</v>
      </c>
      <c r="AM114" s="82">
        <f t="shared" si="25"/>
        <v>0</v>
      </c>
      <c r="AN114" s="82">
        <f t="shared" si="25"/>
        <v>0</v>
      </c>
      <c r="AO114" s="82">
        <f t="shared" si="25"/>
        <v>0</v>
      </c>
      <c r="AP114" s="82">
        <f t="shared" si="25"/>
        <v>0</v>
      </c>
      <c r="AQ114" s="82">
        <f t="shared" si="25"/>
        <v>0</v>
      </c>
      <c r="AR114" s="82">
        <f t="shared" si="25"/>
        <v>0</v>
      </c>
      <c r="AS114" s="82">
        <f t="shared" si="25"/>
        <v>0</v>
      </c>
    </row>
    <row r="115" spans="1:45" customFormat="1" ht="15.75" thickBot="1">
      <c r="D115" s="269"/>
    </row>
    <row r="116" spans="1:45" customFormat="1">
      <c r="A116" s="753" t="s">
        <v>57</v>
      </c>
      <c r="B116" s="750" t="s">
        <v>113</v>
      </c>
      <c r="C116" s="746" t="s">
        <v>447</v>
      </c>
      <c r="D116" s="212" t="s">
        <v>269</v>
      </c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26"/>
      <c r="AG116" s="743"/>
      <c r="AH116" s="743"/>
      <c r="AI116" s="743"/>
      <c r="AJ116" s="743"/>
      <c r="AK116" s="743"/>
      <c r="AL116" s="743"/>
      <c r="AM116" s="743"/>
      <c r="AN116" s="743"/>
      <c r="AO116" s="743"/>
      <c r="AP116" s="743"/>
      <c r="AQ116" s="743"/>
      <c r="AR116" s="743"/>
      <c r="AS116" s="743"/>
    </row>
    <row r="117" spans="1:45" customFormat="1">
      <c r="A117" s="754"/>
      <c r="B117" s="751"/>
      <c r="C117" s="747"/>
      <c r="D117" s="298" t="s">
        <v>270</v>
      </c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26"/>
      <c r="AG117" s="744"/>
      <c r="AH117" s="744"/>
      <c r="AI117" s="744"/>
      <c r="AJ117" s="744"/>
      <c r="AK117" s="744"/>
      <c r="AL117" s="744"/>
      <c r="AM117" s="744"/>
      <c r="AN117" s="744"/>
      <c r="AO117" s="744"/>
      <c r="AP117" s="744"/>
      <c r="AQ117" s="744"/>
      <c r="AR117" s="744"/>
      <c r="AS117" s="744"/>
    </row>
    <row r="118" spans="1:45" customFormat="1">
      <c r="A118" s="754"/>
      <c r="B118" s="751"/>
      <c r="C118" s="747"/>
      <c r="D118" s="298" t="s">
        <v>271</v>
      </c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26"/>
      <c r="AG118" s="744"/>
      <c r="AH118" s="744"/>
      <c r="AI118" s="744"/>
      <c r="AJ118" s="744"/>
      <c r="AK118" s="744"/>
      <c r="AL118" s="744"/>
      <c r="AM118" s="744"/>
      <c r="AN118" s="744"/>
      <c r="AO118" s="744"/>
      <c r="AP118" s="744"/>
      <c r="AQ118" s="744"/>
      <c r="AR118" s="744"/>
      <c r="AS118" s="744"/>
    </row>
    <row r="119" spans="1:45" customFormat="1">
      <c r="A119" s="754"/>
      <c r="B119" s="751"/>
      <c r="C119" s="747"/>
      <c r="D119" s="298" t="s">
        <v>272</v>
      </c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26"/>
      <c r="AG119" s="744"/>
      <c r="AH119" s="744"/>
      <c r="AI119" s="744"/>
      <c r="AJ119" s="744"/>
      <c r="AK119" s="744"/>
      <c r="AL119" s="744"/>
      <c r="AM119" s="744"/>
      <c r="AN119" s="744"/>
      <c r="AO119" s="744"/>
      <c r="AP119" s="744"/>
      <c r="AQ119" s="744"/>
      <c r="AR119" s="744"/>
      <c r="AS119" s="744"/>
    </row>
    <row r="120" spans="1:45" customFormat="1">
      <c r="A120" s="754"/>
      <c r="B120" s="751"/>
      <c r="C120" s="747"/>
      <c r="D120" s="298" t="s">
        <v>114</v>
      </c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26"/>
      <c r="AG120" s="744"/>
      <c r="AH120" s="744"/>
      <c r="AI120" s="744"/>
      <c r="AJ120" s="744"/>
      <c r="AK120" s="744"/>
      <c r="AL120" s="744"/>
      <c r="AM120" s="744"/>
      <c r="AN120" s="744"/>
      <c r="AO120" s="744"/>
      <c r="AP120" s="744"/>
      <c r="AQ120" s="744"/>
      <c r="AR120" s="744"/>
      <c r="AS120" s="744"/>
    </row>
    <row r="121" spans="1:45" customFormat="1">
      <c r="A121" s="754"/>
      <c r="B121" s="751"/>
      <c r="C121" s="747"/>
      <c r="D121" s="298" t="s">
        <v>115</v>
      </c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26"/>
      <c r="AG121" s="744"/>
      <c r="AH121" s="744"/>
      <c r="AI121" s="744"/>
      <c r="AJ121" s="744"/>
      <c r="AK121" s="744"/>
      <c r="AL121" s="744"/>
      <c r="AM121" s="744"/>
      <c r="AN121" s="744"/>
      <c r="AO121" s="744"/>
      <c r="AP121" s="744"/>
      <c r="AQ121" s="744"/>
      <c r="AR121" s="744"/>
      <c r="AS121" s="744"/>
    </row>
    <row r="122" spans="1:45" customFormat="1" ht="19.5" customHeight="1">
      <c r="A122" s="754"/>
      <c r="B122" s="751"/>
      <c r="C122" s="747"/>
      <c r="D122" s="298" t="s">
        <v>116</v>
      </c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26"/>
      <c r="AG122" s="744"/>
      <c r="AH122" s="744"/>
      <c r="AI122" s="744"/>
      <c r="AJ122" s="744"/>
      <c r="AK122" s="744"/>
      <c r="AL122" s="744"/>
      <c r="AM122" s="744"/>
      <c r="AN122" s="744"/>
      <c r="AO122" s="744"/>
      <c r="AP122" s="744"/>
      <c r="AQ122" s="744"/>
      <c r="AR122" s="744"/>
      <c r="AS122" s="744"/>
    </row>
    <row r="123" spans="1:45" customFormat="1" ht="18.75" customHeight="1">
      <c r="A123" s="754"/>
      <c r="B123" s="751"/>
      <c r="C123" s="747"/>
      <c r="D123" s="298" t="s">
        <v>117</v>
      </c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26"/>
      <c r="AG123" s="744"/>
      <c r="AH123" s="744"/>
      <c r="AI123" s="744"/>
      <c r="AJ123" s="744"/>
      <c r="AK123" s="744"/>
      <c r="AL123" s="744"/>
      <c r="AM123" s="744"/>
      <c r="AN123" s="744"/>
      <c r="AO123" s="744"/>
      <c r="AP123" s="744"/>
      <c r="AQ123" s="744"/>
      <c r="AR123" s="744"/>
      <c r="AS123" s="744"/>
    </row>
    <row r="124" spans="1:45" customFormat="1">
      <c r="A124" s="754"/>
      <c r="B124" s="751"/>
      <c r="C124" s="747"/>
      <c r="D124" s="299" t="s">
        <v>118</v>
      </c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26"/>
      <c r="AG124" s="744"/>
      <c r="AH124" s="744"/>
      <c r="AI124" s="744"/>
      <c r="AJ124" s="744"/>
      <c r="AK124" s="744"/>
      <c r="AL124" s="744"/>
      <c r="AM124" s="744"/>
      <c r="AN124" s="744"/>
      <c r="AO124" s="744"/>
      <c r="AP124" s="744"/>
      <c r="AQ124" s="744"/>
      <c r="AR124" s="744"/>
      <c r="AS124" s="744"/>
    </row>
    <row r="125" spans="1:45" customFormat="1">
      <c r="A125" s="754"/>
      <c r="B125" s="751"/>
      <c r="C125" s="747"/>
      <c r="D125" s="299" t="s">
        <v>119</v>
      </c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26"/>
      <c r="AG125" s="744"/>
      <c r="AH125" s="744"/>
      <c r="AI125" s="744"/>
      <c r="AJ125" s="744"/>
      <c r="AK125" s="744"/>
      <c r="AL125" s="744"/>
      <c r="AM125" s="744"/>
      <c r="AN125" s="744"/>
      <c r="AO125" s="744"/>
      <c r="AP125" s="744"/>
      <c r="AQ125" s="744"/>
      <c r="AR125" s="744"/>
      <c r="AS125" s="744"/>
    </row>
    <row r="126" spans="1:45" customFormat="1">
      <c r="A126" s="754"/>
      <c r="B126" s="751"/>
      <c r="C126" s="747"/>
      <c r="D126" s="299" t="s">
        <v>120</v>
      </c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26"/>
      <c r="AG126" s="744"/>
      <c r="AH126" s="744"/>
      <c r="AI126" s="744"/>
      <c r="AJ126" s="744"/>
      <c r="AK126" s="744"/>
      <c r="AL126" s="744"/>
      <c r="AM126" s="744"/>
      <c r="AN126" s="744"/>
      <c r="AO126" s="744"/>
      <c r="AP126" s="744"/>
      <c r="AQ126" s="744"/>
      <c r="AR126" s="744"/>
      <c r="AS126" s="744"/>
    </row>
    <row r="127" spans="1:45" customFormat="1" ht="15.75" thickBot="1">
      <c r="A127" s="755"/>
      <c r="B127" s="752"/>
      <c r="C127" s="748"/>
      <c r="D127" s="214" t="s">
        <v>149</v>
      </c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26"/>
      <c r="AG127" s="745"/>
      <c r="AH127" s="745"/>
      <c r="AI127" s="745"/>
      <c r="AJ127" s="745"/>
      <c r="AK127" s="745"/>
      <c r="AL127" s="745"/>
      <c r="AM127" s="745"/>
      <c r="AN127" s="745"/>
      <c r="AO127" s="745"/>
      <c r="AP127" s="745"/>
      <c r="AQ127" s="745"/>
      <c r="AR127" s="745"/>
      <c r="AS127" s="745"/>
    </row>
    <row r="128" spans="1:45" ht="14.45" customHeight="1">
      <c r="A128" s="749"/>
      <c r="B128" s="749"/>
      <c r="C128" s="749"/>
      <c r="D128" s="749"/>
      <c r="E128" s="3">
        <f t="shared" ref="E128:AE128" si="26">SUM(E116:E127)</f>
        <v>0</v>
      </c>
      <c r="F128" s="3">
        <f t="shared" si="26"/>
        <v>0</v>
      </c>
      <c r="G128" s="3">
        <f t="shared" si="26"/>
        <v>0</v>
      </c>
      <c r="H128" s="3">
        <f t="shared" si="26"/>
        <v>0</v>
      </c>
      <c r="I128" s="3">
        <f t="shared" si="26"/>
        <v>0</v>
      </c>
      <c r="J128" s="3">
        <f t="shared" si="26"/>
        <v>0</v>
      </c>
      <c r="K128" s="3">
        <f t="shared" si="26"/>
        <v>0</v>
      </c>
      <c r="L128" s="3">
        <f t="shared" si="26"/>
        <v>0</v>
      </c>
      <c r="M128" s="3">
        <f t="shared" si="26"/>
        <v>0</v>
      </c>
      <c r="N128" s="3">
        <f t="shared" si="26"/>
        <v>0</v>
      </c>
      <c r="O128" s="3">
        <f t="shared" si="26"/>
        <v>0</v>
      </c>
      <c r="P128" s="3">
        <f t="shared" si="26"/>
        <v>0</v>
      </c>
      <c r="Q128" s="3">
        <f t="shared" si="26"/>
        <v>0</v>
      </c>
      <c r="R128" s="3">
        <f t="shared" si="26"/>
        <v>0</v>
      </c>
      <c r="S128" s="3">
        <f t="shared" si="26"/>
        <v>0</v>
      </c>
      <c r="T128" s="3">
        <f t="shared" si="26"/>
        <v>0</v>
      </c>
      <c r="U128" s="3">
        <f t="shared" si="26"/>
        <v>0</v>
      </c>
      <c r="V128" s="3">
        <f t="shared" si="26"/>
        <v>0</v>
      </c>
      <c r="W128" s="3">
        <f t="shared" si="26"/>
        <v>0</v>
      </c>
      <c r="X128" s="3">
        <f t="shared" si="26"/>
        <v>0</v>
      </c>
      <c r="Y128" s="3">
        <f t="shared" si="26"/>
        <v>0</v>
      </c>
      <c r="Z128" s="3">
        <f t="shared" si="26"/>
        <v>0</v>
      </c>
      <c r="AA128" s="3">
        <f t="shared" si="26"/>
        <v>0</v>
      </c>
      <c r="AB128" s="3">
        <f t="shared" si="26"/>
        <v>0</v>
      </c>
      <c r="AC128" s="3">
        <f t="shared" si="26"/>
        <v>0</v>
      </c>
      <c r="AD128" s="3">
        <f t="shared" si="26"/>
        <v>0</v>
      </c>
      <c r="AE128" s="3">
        <f t="shared" si="26"/>
        <v>0</v>
      </c>
      <c r="AF128" s="4"/>
      <c r="AG128" s="82">
        <f t="shared" ref="AG128:AS128" si="27">SUM(AG116)</f>
        <v>0</v>
      </c>
      <c r="AH128" s="82">
        <f t="shared" si="27"/>
        <v>0</v>
      </c>
      <c r="AI128" s="82">
        <f t="shared" si="27"/>
        <v>0</v>
      </c>
      <c r="AJ128" s="82">
        <f t="shared" si="27"/>
        <v>0</v>
      </c>
      <c r="AK128" s="82">
        <f t="shared" si="27"/>
        <v>0</v>
      </c>
      <c r="AL128" s="82">
        <f t="shared" si="27"/>
        <v>0</v>
      </c>
      <c r="AM128" s="82">
        <f t="shared" si="27"/>
        <v>0</v>
      </c>
      <c r="AN128" s="82">
        <f t="shared" si="27"/>
        <v>0</v>
      </c>
      <c r="AO128" s="82">
        <f t="shared" si="27"/>
        <v>0</v>
      </c>
      <c r="AP128" s="82">
        <f t="shared" si="27"/>
        <v>0</v>
      </c>
      <c r="AQ128" s="82">
        <f t="shared" si="27"/>
        <v>0</v>
      </c>
      <c r="AR128" s="82">
        <f t="shared" si="27"/>
        <v>0</v>
      </c>
      <c r="AS128" s="82">
        <f t="shared" si="27"/>
        <v>0</v>
      </c>
    </row>
    <row r="129" spans="1:45" customFormat="1" ht="15.75" thickBot="1">
      <c r="D129" s="269"/>
    </row>
    <row r="130" spans="1:45" customFormat="1">
      <c r="A130" s="753" t="s">
        <v>57</v>
      </c>
      <c r="B130" s="750" t="s">
        <v>121</v>
      </c>
      <c r="C130" s="746" t="s">
        <v>440</v>
      </c>
      <c r="D130" s="306" t="s">
        <v>265</v>
      </c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26"/>
      <c r="AG130" s="743"/>
      <c r="AH130" s="743"/>
      <c r="AI130" s="743"/>
      <c r="AJ130" s="743"/>
      <c r="AK130" s="743"/>
      <c r="AL130" s="743"/>
      <c r="AM130" s="743"/>
      <c r="AN130" s="743"/>
      <c r="AO130" s="743"/>
      <c r="AP130" s="743"/>
      <c r="AQ130" s="743"/>
      <c r="AR130" s="743"/>
      <c r="AS130" s="743"/>
    </row>
    <row r="131" spans="1:45" customFormat="1" ht="30">
      <c r="A131" s="754"/>
      <c r="B131" s="751"/>
      <c r="C131" s="747"/>
      <c r="D131" s="299" t="s">
        <v>266</v>
      </c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26"/>
      <c r="AG131" s="744"/>
      <c r="AH131" s="744"/>
      <c r="AI131" s="744"/>
      <c r="AJ131" s="744"/>
      <c r="AK131" s="744"/>
      <c r="AL131" s="744"/>
      <c r="AM131" s="744"/>
      <c r="AN131" s="744"/>
      <c r="AO131" s="744"/>
      <c r="AP131" s="744"/>
      <c r="AQ131" s="744"/>
      <c r="AR131" s="744"/>
      <c r="AS131" s="744"/>
    </row>
    <row r="132" spans="1:45" customFormat="1">
      <c r="A132" s="754"/>
      <c r="B132" s="751"/>
      <c r="C132" s="747"/>
      <c r="D132" s="299" t="s">
        <v>268</v>
      </c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26"/>
      <c r="AG132" s="744"/>
      <c r="AH132" s="744"/>
      <c r="AI132" s="744"/>
      <c r="AJ132" s="744"/>
      <c r="AK132" s="744"/>
      <c r="AL132" s="744"/>
      <c r="AM132" s="744"/>
      <c r="AN132" s="744"/>
      <c r="AO132" s="744"/>
      <c r="AP132" s="744"/>
      <c r="AQ132" s="744"/>
      <c r="AR132" s="744"/>
      <c r="AS132" s="744"/>
    </row>
    <row r="133" spans="1:45" customFormat="1" ht="30">
      <c r="A133" s="754"/>
      <c r="B133" s="751"/>
      <c r="C133" s="747"/>
      <c r="D133" s="299" t="s">
        <v>441</v>
      </c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26"/>
      <c r="AG133" s="744"/>
      <c r="AH133" s="744"/>
      <c r="AI133" s="744"/>
      <c r="AJ133" s="744"/>
      <c r="AK133" s="744"/>
      <c r="AL133" s="744"/>
      <c r="AM133" s="744"/>
      <c r="AN133" s="744"/>
      <c r="AO133" s="744"/>
      <c r="AP133" s="744"/>
      <c r="AQ133" s="744"/>
      <c r="AR133" s="744"/>
      <c r="AS133" s="744"/>
    </row>
    <row r="134" spans="1:45" customFormat="1">
      <c r="A134" s="754"/>
      <c r="B134" s="751"/>
      <c r="C134" s="747"/>
      <c r="D134" s="299" t="s">
        <v>267</v>
      </c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26"/>
      <c r="AG134" s="744"/>
      <c r="AH134" s="744"/>
      <c r="AI134" s="744"/>
      <c r="AJ134" s="744"/>
      <c r="AK134" s="744"/>
      <c r="AL134" s="744"/>
      <c r="AM134" s="744"/>
      <c r="AN134" s="744"/>
      <c r="AO134" s="744"/>
      <c r="AP134" s="744"/>
      <c r="AQ134" s="744"/>
      <c r="AR134" s="744"/>
      <c r="AS134" s="744"/>
    </row>
    <row r="135" spans="1:45" customFormat="1">
      <c r="A135" s="754"/>
      <c r="B135" s="751"/>
      <c r="C135" s="747"/>
      <c r="D135" s="299" t="s">
        <v>122</v>
      </c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26"/>
      <c r="AG135" s="744"/>
      <c r="AH135" s="744"/>
      <c r="AI135" s="744"/>
      <c r="AJ135" s="744"/>
      <c r="AK135" s="744"/>
      <c r="AL135" s="744"/>
      <c r="AM135" s="744"/>
      <c r="AN135" s="744"/>
      <c r="AO135" s="744"/>
      <c r="AP135" s="744"/>
      <c r="AQ135" s="744"/>
      <c r="AR135" s="744"/>
      <c r="AS135" s="744"/>
    </row>
    <row r="136" spans="1:45" customFormat="1" ht="19.5" customHeight="1">
      <c r="A136" s="754"/>
      <c r="B136" s="751"/>
      <c r="C136" s="747"/>
      <c r="D136" s="299" t="s">
        <v>123</v>
      </c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26"/>
      <c r="AG136" s="744"/>
      <c r="AH136" s="744"/>
      <c r="AI136" s="744"/>
      <c r="AJ136" s="744"/>
      <c r="AK136" s="744"/>
      <c r="AL136" s="744"/>
      <c r="AM136" s="744"/>
      <c r="AN136" s="744"/>
      <c r="AO136" s="744"/>
      <c r="AP136" s="744"/>
      <c r="AQ136" s="744"/>
      <c r="AR136" s="744"/>
      <c r="AS136" s="744"/>
    </row>
    <row r="137" spans="1:45" customFormat="1" ht="18.75" customHeight="1">
      <c r="A137" s="754"/>
      <c r="B137" s="751"/>
      <c r="C137" s="747"/>
      <c r="D137" s="299" t="s">
        <v>124</v>
      </c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26"/>
      <c r="AG137" s="744"/>
      <c r="AH137" s="744"/>
      <c r="AI137" s="744"/>
      <c r="AJ137" s="744"/>
      <c r="AK137" s="744"/>
      <c r="AL137" s="744"/>
      <c r="AM137" s="744"/>
      <c r="AN137" s="744"/>
      <c r="AO137" s="744"/>
      <c r="AP137" s="744"/>
      <c r="AQ137" s="744"/>
      <c r="AR137" s="744"/>
      <c r="AS137" s="744"/>
    </row>
    <row r="138" spans="1:45" customFormat="1">
      <c r="A138" s="754"/>
      <c r="B138" s="751"/>
      <c r="C138" s="747"/>
      <c r="D138" s="299" t="s">
        <v>125</v>
      </c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26"/>
      <c r="AG138" s="744"/>
      <c r="AH138" s="744"/>
      <c r="AI138" s="744"/>
      <c r="AJ138" s="744"/>
      <c r="AK138" s="744"/>
      <c r="AL138" s="744"/>
      <c r="AM138" s="744"/>
      <c r="AN138" s="744"/>
      <c r="AO138" s="744"/>
      <c r="AP138" s="744"/>
      <c r="AQ138" s="744"/>
      <c r="AR138" s="744"/>
      <c r="AS138" s="744"/>
    </row>
    <row r="139" spans="1:45" customFormat="1">
      <c r="A139" s="754"/>
      <c r="B139" s="751"/>
      <c r="C139" s="747"/>
      <c r="D139" s="299" t="s">
        <v>126</v>
      </c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26"/>
      <c r="AG139" s="744"/>
      <c r="AH139" s="744"/>
      <c r="AI139" s="744"/>
      <c r="AJ139" s="744"/>
      <c r="AK139" s="744"/>
      <c r="AL139" s="744"/>
      <c r="AM139" s="744"/>
      <c r="AN139" s="744"/>
      <c r="AO139" s="744"/>
      <c r="AP139" s="744"/>
      <c r="AQ139" s="744"/>
      <c r="AR139" s="744"/>
      <c r="AS139" s="744"/>
    </row>
    <row r="140" spans="1:45" customFormat="1">
      <c r="A140" s="754"/>
      <c r="B140" s="751"/>
      <c r="C140" s="747"/>
      <c r="D140" s="299" t="s">
        <v>127</v>
      </c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26"/>
      <c r="AG140" s="744"/>
      <c r="AH140" s="744"/>
      <c r="AI140" s="744"/>
      <c r="AJ140" s="744"/>
      <c r="AK140" s="744"/>
      <c r="AL140" s="744"/>
      <c r="AM140" s="744"/>
      <c r="AN140" s="744"/>
      <c r="AO140" s="744"/>
      <c r="AP140" s="744"/>
      <c r="AQ140" s="744"/>
      <c r="AR140" s="744"/>
      <c r="AS140" s="744"/>
    </row>
    <row r="141" spans="1:45" customFormat="1" ht="15.75" thickBot="1">
      <c r="A141" s="754"/>
      <c r="B141" s="751"/>
      <c r="C141" s="747"/>
      <c r="D141" s="307" t="s">
        <v>128</v>
      </c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26"/>
      <c r="AG141" s="744"/>
      <c r="AH141" s="744"/>
      <c r="AI141" s="744"/>
      <c r="AJ141" s="744"/>
      <c r="AK141" s="744"/>
      <c r="AL141" s="744"/>
      <c r="AM141" s="744"/>
      <c r="AN141" s="744"/>
      <c r="AO141" s="744"/>
      <c r="AP141" s="744"/>
      <c r="AQ141" s="744"/>
      <c r="AR141" s="744"/>
      <c r="AS141" s="744"/>
    </row>
    <row r="142" spans="1:45" customFormat="1">
      <c r="A142" s="754"/>
      <c r="B142" s="751"/>
      <c r="C142" s="747"/>
      <c r="D142" s="308" t="s">
        <v>129</v>
      </c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26"/>
      <c r="AG142" s="744"/>
      <c r="AH142" s="744"/>
      <c r="AI142" s="744"/>
      <c r="AJ142" s="744"/>
      <c r="AK142" s="744"/>
      <c r="AL142" s="744"/>
      <c r="AM142" s="744"/>
      <c r="AN142" s="744"/>
      <c r="AO142" s="744"/>
      <c r="AP142" s="744"/>
      <c r="AQ142" s="744"/>
      <c r="AR142" s="744"/>
      <c r="AS142" s="744"/>
    </row>
    <row r="143" spans="1:45" customFormat="1" ht="30.75" thickBot="1">
      <c r="A143" s="755"/>
      <c r="B143" s="752"/>
      <c r="C143" s="748"/>
      <c r="D143" s="307" t="s">
        <v>130</v>
      </c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26"/>
      <c r="AG143" s="745"/>
      <c r="AH143" s="745"/>
      <c r="AI143" s="745"/>
      <c r="AJ143" s="745"/>
      <c r="AK143" s="745"/>
      <c r="AL143" s="745"/>
      <c r="AM143" s="745"/>
      <c r="AN143" s="745"/>
      <c r="AO143" s="745"/>
      <c r="AP143" s="745"/>
      <c r="AQ143" s="745"/>
      <c r="AR143" s="745"/>
      <c r="AS143" s="745"/>
    </row>
    <row r="144" spans="1:45" ht="14.45" customHeight="1">
      <c r="A144" s="749"/>
      <c r="B144" s="749"/>
      <c r="C144" s="749"/>
      <c r="D144" s="749"/>
      <c r="E144" s="3">
        <f t="shared" ref="E144:AE144" si="28">SUM(E130:E143)</f>
        <v>0</v>
      </c>
      <c r="F144" s="3">
        <f t="shared" si="28"/>
        <v>0</v>
      </c>
      <c r="G144" s="3">
        <f t="shared" si="28"/>
        <v>0</v>
      </c>
      <c r="H144" s="3">
        <f t="shared" si="28"/>
        <v>0</v>
      </c>
      <c r="I144" s="3">
        <f t="shared" si="28"/>
        <v>0</v>
      </c>
      <c r="J144" s="3">
        <f t="shared" si="28"/>
        <v>0</v>
      </c>
      <c r="K144" s="3">
        <f t="shared" si="28"/>
        <v>0</v>
      </c>
      <c r="L144" s="3">
        <f t="shared" si="28"/>
        <v>0</v>
      </c>
      <c r="M144" s="3">
        <f t="shared" si="28"/>
        <v>0</v>
      </c>
      <c r="N144" s="3">
        <f t="shared" si="28"/>
        <v>0</v>
      </c>
      <c r="O144" s="3">
        <f t="shared" si="28"/>
        <v>0</v>
      </c>
      <c r="P144" s="3">
        <f t="shared" si="28"/>
        <v>0</v>
      </c>
      <c r="Q144" s="3">
        <f t="shared" si="28"/>
        <v>0</v>
      </c>
      <c r="R144" s="3">
        <f t="shared" si="28"/>
        <v>0</v>
      </c>
      <c r="S144" s="3">
        <f t="shared" si="28"/>
        <v>0</v>
      </c>
      <c r="T144" s="3">
        <f t="shared" si="28"/>
        <v>0</v>
      </c>
      <c r="U144" s="3">
        <f t="shared" si="28"/>
        <v>0</v>
      </c>
      <c r="V144" s="3">
        <f t="shared" si="28"/>
        <v>0</v>
      </c>
      <c r="W144" s="3">
        <f t="shared" si="28"/>
        <v>0</v>
      </c>
      <c r="X144" s="3">
        <f t="shared" si="28"/>
        <v>0</v>
      </c>
      <c r="Y144" s="3">
        <f t="shared" si="28"/>
        <v>0</v>
      </c>
      <c r="Z144" s="3">
        <f t="shared" si="28"/>
        <v>0</v>
      </c>
      <c r="AA144" s="3">
        <f t="shared" si="28"/>
        <v>0</v>
      </c>
      <c r="AB144" s="3">
        <f t="shared" si="28"/>
        <v>0</v>
      </c>
      <c r="AC144" s="3">
        <f t="shared" si="28"/>
        <v>0</v>
      </c>
      <c r="AD144" s="3">
        <f t="shared" si="28"/>
        <v>0</v>
      </c>
      <c r="AE144" s="3">
        <f t="shared" si="28"/>
        <v>0</v>
      </c>
      <c r="AF144" s="4"/>
      <c r="AG144" s="82">
        <f t="shared" ref="AG144:AS144" si="29">SUM(AG130)</f>
        <v>0</v>
      </c>
      <c r="AH144" s="82">
        <f t="shared" si="29"/>
        <v>0</v>
      </c>
      <c r="AI144" s="82">
        <f t="shared" si="29"/>
        <v>0</v>
      </c>
      <c r="AJ144" s="82">
        <f t="shared" si="29"/>
        <v>0</v>
      </c>
      <c r="AK144" s="82">
        <f t="shared" si="29"/>
        <v>0</v>
      </c>
      <c r="AL144" s="82">
        <f t="shared" si="29"/>
        <v>0</v>
      </c>
      <c r="AM144" s="82">
        <f t="shared" si="29"/>
        <v>0</v>
      </c>
      <c r="AN144" s="82">
        <f t="shared" si="29"/>
        <v>0</v>
      </c>
      <c r="AO144" s="82">
        <f t="shared" si="29"/>
        <v>0</v>
      </c>
      <c r="AP144" s="82">
        <f t="shared" si="29"/>
        <v>0</v>
      </c>
      <c r="AQ144" s="82">
        <f t="shared" si="29"/>
        <v>0</v>
      </c>
      <c r="AR144" s="82">
        <f t="shared" si="29"/>
        <v>0</v>
      </c>
      <c r="AS144" s="82">
        <f t="shared" si="29"/>
        <v>0</v>
      </c>
    </row>
    <row r="145" spans="1:46" customFormat="1" ht="15.75" thickBot="1">
      <c r="D145" s="269"/>
    </row>
    <row r="146" spans="1:46" customFormat="1">
      <c r="A146" s="753" t="s">
        <v>57</v>
      </c>
      <c r="B146" s="750" t="s">
        <v>409</v>
      </c>
      <c r="C146" s="746" t="s">
        <v>442</v>
      </c>
      <c r="D146" s="212" t="s">
        <v>265</v>
      </c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26"/>
      <c r="AG146" s="743"/>
      <c r="AH146" s="743"/>
      <c r="AI146" s="743"/>
      <c r="AJ146" s="743"/>
      <c r="AK146" s="743"/>
      <c r="AL146" s="743"/>
      <c r="AM146" s="743"/>
      <c r="AN146" s="743"/>
      <c r="AO146" s="743"/>
      <c r="AP146" s="743"/>
      <c r="AQ146" s="743"/>
      <c r="AR146" s="743"/>
      <c r="AS146" s="743"/>
    </row>
    <row r="147" spans="1:46" customFormat="1" ht="30">
      <c r="A147" s="754"/>
      <c r="B147" s="751"/>
      <c r="C147" s="747"/>
      <c r="D147" s="298" t="s">
        <v>266</v>
      </c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26"/>
      <c r="AG147" s="744"/>
      <c r="AH147" s="744"/>
      <c r="AI147" s="744"/>
      <c r="AJ147" s="744"/>
      <c r="AK147" s="744"/>
      <c r="AL147" s="744"/>
      <c r="AM147" s="744"/>
      <c r="AN147" s="744"/>
      <c r="AO147" s="744"/>
      <c r="AP147" s="744"/>
      <c r="AQ147" s="744"/>
      <c r="AR147" s="744"/>
      <c r="AS147" s="744"/>
    </row>
    <row r="148" spans="1:46" customFormat="1">
      <c r="A148" s="754"/>
      <c r="B148" s="751"/>
      <c r="C148" s="747"/>
      <c r="D148" s="298" t="s">
        <v>268</v>
      </c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26"/>
      <c r="AG148" s="744"/>
      <c r="AH148" s="744"/>
      <c r="AI148" s="744"/>
      <c r="AJ148" s="744"/>
      <c r="AK148" s="744"/>
      <c r="AL148" s="744"/>
      <c r="AM148" s="744"/>
      <c r="AN148" s="744"/>
      <c r="AO148" s="744"/>
      <c r="AP148" s="744"/>
      <c r="AQ148" s="744"/>
      <c r="AR148" s="744"/>
      <c r="AS148" s="744"/>
    </row>
    <row r="149" spans="1:46" customFormat="1" ht="30">
      <c r="A149" s="754"/>
      <c r="B149" s="751"/>
      <c r="C149" s="747"/>
      <c r="D149" s="298" t="s">
        <v>441</v>
      </c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26"/>
      <c r="AG149" s="744"/>
      <c r="AH149" s="744"/>
      <c r="AI149" s="744"/>
      <c r="AJ149" s="744"/>
      <c r="AK149" s="744"/>
      <c r="AL149" s="744"/>
      <c r="AM149" s="744"/>
      <c r="AN149" s="744"/>
      <c r="AO149" s="744"/>
      <c r="AP149" s="744"/>
      <c r="AQ149" s="744"/>
      <c r="AR149" s="744"/>
      <c r="AS149" s="744"/>
    </row>
    <row r="150" spans="1:46" customFormat="1">
      <c r="A150" s="754"/>
      <c r="B150" s="751"/>
      <c r="C150" s="747"/>
      <c r="D150" s="298" t="s">
        <v>267</v>
      </c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26"/>
      <c r="AG150" s="744"/>
      <c r="AH150" s="744"/>
      <c r="AI150" s="744"/>
      <c r="AJ150" s="744"/>
      <c r="AK150" s="744"/>
      <c r="AL150" s="744"/>
      <c r="AM150" s="744"/>
      <c r="AN150" s="744"/>
      <c r="AO150" s="744"/>
      <c r="AP150" s="744"/>
      <c r="AQ150" s="744"/>
      <c r="AR150" s="744"/>
      <c r="AS150" s="744"/>
    </row>
    <row r="151" spans="1:46" customFormat="1" ht="15.75" thickBot="1">
      <c r="A151" s="755"/>
      <c r="B151" s="752"/>
      <c r="C151" s="748"/>
      <c r="D151" s="214" t="s">
        <v>131</v>
      </c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26"/>
      <c r="AG151" s="745"/>
      <c r="AH151" s="745"/>
      <c r="AI151" s="745"/>
      <c r="AJ151" s="745"/>
      <c r="AK151" s="745"/>
      <c r="AL151" s="745"/>
      <c r="AM151" s="745"/>
      <c r="AN151" s="745"/>
      <c r="AO151" s="745"/>
      <c r="AP151" s="745"/>
      <c r="AQ151" s="745"/>
      <c r="AR151" s="745"/>
      <c r="AS151" s="745"/>
    </row>
    <row r="152" spans="1:46" ht="14.45" customHeight="1">
      <c r="A152" s="749"/>
      <c r="B152" s="749"/>
      <c r="C152" s="749"/>
      <c r="D152" s="749"/>
      <c r="E152" s="3">
        <f t="shared" ref="E152:AE152" si="30">SUM(E146:E151)</f>
        <v>0</v>
      </c>
      <c r="F152" s="3">
        <f t="shared" si="30"/>
        <v>0</v>
      </c>
      <c r="G152" s="3">
        <f t="shared" si="30"/>
        <v>0</v>
      </c>
      <c r="H152" s="3">
        <f t="shared" si="30"/>
        <v>0</v>
      </c>
      <c r="I152" s="3">
        <f t="shared" si="30"/>
        <v>0</v>
      </c>
      <c r="J152" s="3">
        <f t="shared" si="30"/>
        <v>0</v>
      </c>
      <c r="K152" s="3">
        <f t="shared" si="30"/>
        <v>0</v>
      </c>
      <c r="L152" s="3">
        <f t="shared" si="30"/>
        <v>0</v>
      </c>
      <c r="M152" s="3">
        <f t="shared" si="30"/>
        <v>0</v>
      </c>
      <c r="N152" s="3">
        <f t="shared" si="30"/>
        <v>0</v>
      </c>
      <c r="O152" s="3">
        <f t="shared" si="30"/>
        <v>0</v>
      </c>
      <c r="P152" s="3">
        <f t="shared" si="30"/>
        <v>0</v>
      </c>
      <c r="Q152" s="3">
        <f t="shared" si="30"/>
        <v>0</v>
      </c>
      <c r="R152" s="3">
        <f t="shared" si="30"/>
        <v>0</v>
      </c>
      <c r="S152" s="3">
        <f t="shared" si="30"/>
        <v>0</v>
      </c>
      <c r="T152" s="3">
        <f t="shared" si="30"/>
        <v>0</v>
      </c>
      <c r="U152" s="3">
        <f t="shared" si="30"/>
        <v>0</v>
      </c>
      <c r="V152" s="3">
        <f t="shared" si="30"/>
        <v>0</v>
      </c>
      <c r="W152" s="3">
        <f t="shared" si="30"/>
        <v>0</v>
      </c>
      <c r="X152" s="3">
        <f t="shared" si="30"/>
        <v>0</v>
      </c>
      <c r="Y152" s="3">
        <f t="shared" si="30"/>
        <v>0</v>
      </c>
      <c r="Z152" s="3">
        <f t="shared" si="30"/>
        <v>0</v>
      </c>
      <c r="AA152" s="3">
        <f t="shared" si="30"/>
        <v>0</v>
      </c>
      <c r="AB152" s="3">
        <f t="shared" si="30"/>
        <v>0</v>
      </c>
      <c r="AC152" s="3">
        <f t="shared" si="30"/>
        <v>0</v>
      </c>
      <c r="AD152" s="3">
        <f t="shared" si="30"/>
        <v>0</v>
      </c>
      <c r="AE152" s="3">
        <f t="shared" si="30"/>
        <v>0</v>
      </c>
      <c r="AF152" s="4"/>
      <c r="AG152" s="82">
        <f t="shared" ref="AG152:AS152" si="31">SUM(AG146)</f>
        <v>0</v>
      </c>
      <c r="AH152" s="82">
        <f t="shared" si="31"/>
        <v>0</v>
      </c>
      <c r="AI152" s="82">
        <f t="shared" si="31"/>
        <v>0</v>
      </c>
      <c r="AJ152" s="82">
        <f t="shared" si="31"/>
        <v>0</v>
      </c>
      <c r="AK152" s="82">
        <f t="shared" si="31"/>
        <v>0</v>
      </c>
      <c r="AL152" s="82">
        <f t="shared" si="31"/>
        <v>0</v>
      </c>
      <c r="AM152" s="82">
        <f t="shared" si="31"/>
        <v>0</v>
      </c>
      <c r="AN152" s="82">
        <f t="shared" si="31"/>
        <v>0</v>
      </c>
      <c r="AO152" s="82">
        <f t="shared" si="31"/>
        <v>0</v>
      </c>
      <c r="AP152" s="82">
        <f t="shared" si="31"/>
        <v>0</v>
      </c>
      <c r="AQ152" s="82">
        <f t="shared" si="31"/>
        <v>0</v>
      </c>
      <c r="AR152" s="82">
        <f t="shared" si="31"/>
        <v>0</v>
      </c>
      <c r="AS152" s="82">
        <f t="shared" si="31"/>
        <v>0</v>
      </c>
    </row>
    <row r="153" spans="1:46" customFormat="1">
      <c r="A153" s="309"/>
      <c r="B153" s="1" t="s">
        <v>465</v>
      </c>
      <c r="D153" s="269"/>
    </row>
    <row r="154" spans="1:46">
      <c r="D154" s="22" t="s">
        <v>73</v>
      </c>
      <c r="E154" s="192">
        <f>SUM(E14+E24+E59+E39+E45+E51+E72+E91+E84+E79+E96+E108+E114+E128+E144+E152)</f>
        <v>0</v>
      </c>
      <c r="F154" s="192">
        <f t="shared" ref="F154:AE154" si="32">SUM(F14+F24+F59+F39+F45+F51+F72+F91+F84+F79+F96+F108+F114+F128+F144+F152)</f>
        <v>0</v>
      </c>
      <c r="G154" s="192">
        <f t="shared" si="32"/>
        <v>0</v>
      </c>
      <c r="H154" s="192">
        <f t="shared" si="32"/>
        <v>0</v>
      </c>
      <c r="I154" s="192">
        <f t="shared" si="32"/>
        <v>0</v>
      </c>
      <c r="J154" s="192">
        <f t="shared" si="32"/>
        <v>2</v>
      </c>
      <c r="K154" s="192">
        <f t="shared" si="32"/>
        <v>21</v>
      </c>
      <c r="L154" s="192">
        <f t="shared" si="32"/>
        <v>26</v>
      </c>
      <c r="M154" s="192">
        <f t="shared" si="32"/>
        <v>1</v>
      </c>
      <c r="N154" s="192">
        <f t="shared" si="32"/>
        <v>2</v>
      </c>
      <c r="O154" s="192">
        <f t="shared" si="32"/>
        <v>0</v>
      </c>
      <c r="P154" s="192">
        <f t="shared" si="32"/>
        <v>0</v>
      </c>
      <c r="Q154" s="192">
        <f t="shared" si="32"/>
        <v>0</v>
      </c>
      <c r="R154" s="192">
        <f t="shared" si="32"/>
        <v>0</v>
      </c>
      <c r="S154" s="192">
        <f t="shared" si="32"/>
        <v>0</v>
      </c>
      <c r="T154" s="192">
        <f t="shared" si="32"/>
        <v>0</v>
      </c>
      <c r="U154" s="192">
        <f t="shared" si="32"/>
        <v>0</v>
      </c>
      <c r="V154" s="192">
        <f t="shared" si="32"/>
        <v>0</v>
      </c>
      <c r="W154" s="192">
        <f t="shared" si="32"/>
        <v>21</v>
      </c>
      <c r="X154" s="192">
        <f t="shared" si="32"/>
        <v>0</v>
      </c>
      <c r="Y154" s="192">
        <f t="shared" si="32"/>
        <v>1</v>
      </c>
      <c r="Z154" s="192">
        <f t="shared" si="32"/>
        <v>3</v>
      </c>
      <c r="AA154" s="192">
        <f t="shared" si="32"/>
        <v>3</v>
      </c>
      <c r="AB154" s="192">
        <f t="shared" si="32"/>
        <v>14</v>
      </c>
      <c r="AC154" s="192">
        <f t="shared" si="32"/>
        <v>0</v>
      </c>
      <c r="AD154" s="192">
        <f t="shared" si="32"/>
        <v>0</v>
      </c>
      <c r="AE154" s="192">
        <f t="shared" si="32"/>
        <v>0</v>
      </c>
      <c r="AF154" s="4"/>
      <c r="AG154" s="191">
        <f t="shared" ref="F154:AS154" si="33">SUM(AG14+AG24+AG59+AG39+AG45+AG51+AG72+AG91+AG84+AG79+AG96+AG108+AG114+AG128+AG144+AG152)</f>
        <v>0</v>
      </c>
      <c r="AH154" s="191">
        <f t="shared" si="33"/>
        <v>0</v>
      </c>
      <c r="AI154" s="191">
        <f t="shared" si="33"/>
        <v>0</v>
      </c>
      <c r="AJ154" s="191">
        <f t="shared" si="33"/>
        <v>0</v>
      </c>
      <c r="AK154" s="191">
        <f t="shared" si="33"/>
        <v>0</v>
      </c>
      <c r="AL154" s="191">
        <f t="shared" si="33"/>
        <v>0</v>
      </c>
      <c r="AM154" s="191">
        <f t="shared" si="33"/>
        <v>0</v>
      </c>
      <c r="AN154" s="191">
        <f t="shared" si="33"/>
        <v>0</v>
      </c>
      <c r="AO154" s="191">
        <f t="shared" si="33"/>
        <v>0</v>
      </c>
      <c r="AP154" s="191">
        <f t="shared" si="33"/>
        <v>0</v>
      </c>
      <c r="AQ154" s="191">
        <f t="shared" si="33"/>
        <v>0</v>
      </c>
      <c r="AR154" s="191">
        <f t="shared" si="33"/>
        <v>0</v>
      </c>
      <c r="AS154" s="191">
        <f t="shared" si="33"/>
        <v>0</v>
      </c>
    </row>
    <row r="155" spans="1:46" ht="15.75" thickBot="1"/>
    <row r="156" spans="1:46" ht="21.75" customHeight="1" thickBot="1">
      <c r="A156" s="727"/>
      <c r="B156" s="739" t="s">
        <v>45</v>
      </c>
      <c r="C156" s="728" t="s">
        <v>66</v>
      </c>
      <c r="D156" s="728" t="s">
        <v>67</v>
      </c>
      <c r="E156" s="731" t="s">
        <v>88</v>
      </c>
      <c r="F156" s="732"/>
      <c r="G156" s="732"/>
      <c r="H156" s="732"/>
      <c r="I156" s="732"/>
      <c r="J156" s="732"/>
      <c r="K156" s="732"/>
      <c r="L156" s="732"/>
      <c r="M156" s="732"/>
      <c r="N156" s="732"/>
      <c r="O156" s="732"/>
      <c r="P156" s="732"/>
      <c r="Q156" s="718"/>
      <c r="R156" s="718"/>
      <c r="S156" s="718"/>
      <c r="T156" s="718"/>
      <c r="U156" s="733"/>
      <c r="V156" s="733"/>
      <c r="W156" s="734"/>
      <c r="AJ156" s="4"/>
    </row>
    <row r="157" spans="1:46" ht="21.75" customHeight="1" thickBot="1">
      <c r="A157" s="727"/>
      <c r="B157" s="740"/>
      <c r="C157" s="741"/>
      <c r="D157" s="729"/>
      <c r="E157" s="735" t="s">
        <v>0</v>
      </c>
      <c r="F157" s="735"/>
      <c r="G157" s="735"/>
      <c r="H157" s="735"/>
      <c r="I157" s="735"/>
      <c r="J157" s="735" t="s">
        <v>1</v>
      </c>
      <c r="K157" s="735"/>
      <c r="L157" s="735"/>
      <c r="M157" s="735"/>
      <c r="N157" s="735"/>
      <c r="O157" s="736" t="s">
        <v>43</v>
      </c>
      <c r="P157" s="737"/>
      <c r="Q157" s="738" t="s">
        <v>186</v>
      </c>
      <c r="R157" s="718"/>
      <c r="S157" s="718"/>
      <c r="T157" s="718"/>
      <c r="U157" s="733"/>
      <c r="V157" s="733"/>
      <c r="W157" s="734"/>
      <c r="AJ157" s="4"/>
    </row>
    <row r="158" spans="1:46" ht="30" customHeight="1" thickBot="1">
      <c r="A158" s="727"/>
      <c r="B158" s="740"/>
      <c r="C158" s="742"/>
      <c r="D158" s="730"/>
      <c r="E158" s="227" t="s">
        <v>92</v>
      </c>
      <c r="F158" s="227" t="s">
        <v>72</v>
      </c>
      <c r="G158" s="228" t="s">
        <v>93</v>
      </c>
      <c r="H158" s="228" t="s">
        <v>70</v>
      </c>
      <c r="I158" s="228" t="s">
        <v>71</v>
      </c>
      <c r="J158" s="228" t="s">
        <v>92</v>
      </c>
      <c r="K158" s="227" t="s">
        <v>72</v>
      </c>
      <c r="L158" s="228" t="s">
        <v>93</v>
      </c>
      <c r="M158" s="228" t="s">
        <v>70</v>
      </c>
      <c r="N158" s="228" t="s">
        <v>71</v>
      </c>
      <c r="O158" s="228" t="s">
        <v>94</v>
      </c>
      <c r="P158" s="228" t="s">
        <v>95</v>
      </c>
      <c r="Q158" s="229" t="s">
        <v>189</v>
      </c>
      <c r="R158" s="229" t="s">
        <v>190</v>
      </c>
      <c r="S158" s="229" t="s">
        <v>191</v>
      </c>
      <c r="T158" s="229" t="s">
        <v>192</v>
      </c>
      <c r="U158" s="229" t="s">
        <v>193</v>
      </c>
      <c r="V158" s="230" t="s">
        <v>194</v>
      </c>
      <c r="W158" s="229" t="s">
        <v>195</v>
      </c>
      <c r="X158" s="167"/>
      <c r="Y158" s="167"/>
      <c r="Z158" s="193"/>
      <c r="AN158" s="4"/>
    </row>
    <row r="159" spans="1:46" ht="15" customHeight="1">
      <c r="A159" s="277"/>
      <c r="B159" s="278" t="s">
        <v>498</v>
      </c>
      <c r="C159" s="279" t="s">
        <v>499</v>
      </c>
      <c r="D159" s="280">
        <v>219</v>
      </c>
      <c r="E159" s="244"/>
      <c r="F159" s="242"/>
      <c r="G159" s="242"/>
      <c r="H159" s="242"/>
      <c r="I159" s="281"/>
      <c r="J159" s="244">
        <v>10</v>
      </c>
      <c r="K159" s="242">
        <v>100</v>
      </c>
      <c r="L159" s="242">
        <v>65</v>
      </c>
      <c r="M159" s="242">
        <v>22</v>
      </c>
      <c r="N159" s="281">
        <v>13</v>
      </c>
      <c r="O159" s="244">
        <v>1</v>
      </c>
      <c r="P159" s="281">
        <v>99</v>
      </c>
      <c r="Q159" s="215">
        <v>6</v>
      </c>
      <c r="R159" s="216">
        <v>11</v>
      </c>
      <c r="S159" s="282">
        <v>14</v>
      </c>
      <c r="T159" s="216">
        <v>17</v>
      </c>
      <c r="U159" s="216">
        <v>30</v>
      </c>
      <c r="V159" s="283">
        <v>14</v>
      </c>
      <c r="W159" s="217">
        <v>8</v>
      </c>
      <c r="X159" s="167">
        <f>SUM(F159,K159)</f>
        <v>100</v>
      </c>
      <c r="Y159" s="167">
        <f>SUM(O159:P159)</f>
        <v>100</v>
      </c>
      <c r="Z159" s="167">
        <f>SUM(Q159:W159)</f>
        <v>100</v>
      </c>
      <c r="AA159" s="4"/>
      <c r="AT159" s="4"/>
    </row>
    <row r="160" spans="1:46" ht="15" customHeight="1">
      <c r="A160" s="277"/>
      <c r="B160" s="284" t="s">
        <v>498</v>
      </c>
      <c r="C160" s="285" t="s">
        <v>500</v>
      </c>
      <c r="D160" s="286">
        <v>86</v>
      </c>
      <c r="E160" s="245"/>
      <c r="F160" s="243"/>
      <c r="G160" s="243"/>
      <c r="H160" s="243"/>
      <c r="I160" s="287"/>
      <c r="J160" s="245">
        <v>4</v>
      </c>
      <c r="K160" s="243">
        <v>40</v>
      </c>
      <c r="L160" s="243">
        <v>24</v>
      </c>
      <c r="M160" s="243">
        <v>7</v>
      </c>
      <c r="N160" s="287">
        <v>9</v>
      </c>
      <c r="O160" s="245">
        <v>1</v>
      </c>
      <c r="P160" s="287">
        <v>39</v>
      </c>
      <c r="Q160" s="218">
        <v>1</v>
      </c>
      <c r="R160" s="219">
        <v>3</v>
      </c>
      <c r="S160" s="247">
        <v>6</v>
      </c>
      <c r="T160" s="219">
        <v>6</v>
      </c>
      <c r="U160" s="219">
        <v>15</v>
      </c>
      <c r="V160" s="246">
        <v>7</v>
      </c>
      <c r="W160" s="220">
        <v>2</v>
      </c>
      <c r="X160" s="167">
        <f t="shared" ref="X160:X209" si="34">SUM(F160,K160)</f>
        <v>40</v>
      </c>
      <c r="Y160" s="167">
        <f t="shared" ref="Y160:Y209" si="35">SUM(O160:P160)</f>
        <v>40</v>
      </c>
      <c r="Z160" s="167">
        <f t="shared" ref="Z160:Z209" si="36">SUM(Q160:W160)</f>
        <v>40</v>
      </c>
      <c r="AA160" s="4"/>
      <c r="AT160" s="4"/>
    </row>
    <row r="161" spans="1:46" ht="15" customHeight="1">
      <c r="A161" s="277"/>
      <c r="B161" s="284" t="s">
        <v>501</v>
      </c>
      <c r="C161" s="285" t="s">
        <v>502</v>
      </c>
      <c r="D161" s="286">
        <v>66</v>
      </c>
      <c r="E161" s="245"/>
      <c r="F161" s="243"/>
      <c r="G161" s="243"/>
      <c r="H161" s="243"/>
      <c r="I161" s="287"/>
      <c r="J161" s="245">
        <v>3</v>
      </c>
      <c r="K161" s="243">
        <v>30</v>
      </c>
      <c r="L161" s="243">
        <v>17</v>
      </c>
      <c r="M161" s="243">
        <v>9</v>
      </c>
      <c r="N161" s="287">
        <v>4</v>
      </c>
      <c r="O161" s="245">
        <v>30</v>
      </c>
      <c r="P161" s="287">
        <v>0</v>
      </c>
      <c r="Q161" s="218">
        <v>4</v>
      </c>
      <c r="R161" s="219">
        <v>5</v>
      </c>
      <c r="S161" s="247">
        <v>9</v>
      </c>
      <c r="T161" s="219">
        <v>4</v>
      </c>
      <c r="U161" s="219">
        <v>8</v>
      </c>
      <c r="V161" s="246">
        <v>0</v>
      </c>
      <c r="W161" s="220">
        <v>0</v>
      </c>
      <c r="X161" s="167">
        <f t="shared" si="34"/>
        <v>30</v>
      </c>
      <c r="Y161" s="167">
        <f t="shared" si="35"/>
        <v>30</v>
      </c>
      <c r="Z161" s="167">
        <f t="shared" si="36"/>
        <v>30</v>
      </c>
      <c r="AA161" s="4"/>
      <c r="AT161" s="4"/>
    </row>
    <row r="162" spans="1:46" ht="15" customHeight="1">
      <c r="A162" s="277"/>
      <c r="B162" s="284" t="s">
        <v>501</v>
      </c>
      <c r="C162" s="285" t="s">
        <v>503</v>
      </c>
      <c r="D162" s="286">
        <v>42</v>
      </c>
      <c r="E162" s="245"/>
      <c r="F162" s="243"/>
      <c r="G162" s="243"/>
      <c r="H162" s="243"/>
      <c r="I162" s="287"/>
      <c r="J162" s="245">
        <v>2</v>
      </c>
      <c r="K162" s="243">
        <v>20</v>
      </c>
      <c r="L162" s="243">
        <v>11</v>
      </c>
      <c r="M162" s="243">
        <v>6</v>
      </c>
      <c r="N162" s="287">
        <v>3</v>
      </c>
      <c r="O162" s="245">
        <v>20</v>
      </c>
      <c r="P162" s="287">
        <v>0</v>
      </c>
      <c r="Q162" s="218">
        <v>3</v>
      </c>
      <c r="R162" s="219">
        <v>3</v>
      </c>
      <c r="S162" s="247">
        <v>6</v>
      </c>
      <c r="T162" s="219">
        <v>3</v>
      </c>
      <c r="U162" s="219">
        <v>5</v>
      </c>
      <c r="V162" s="246">
        <v>0</v>
      </c>
      <c r="W162" s="220">
        <v>0</v>
      </c>
      <c r="X162" s="167">
        <f t="shared" si="34"/>
        <v>20</v>
      </c>
      <c r="Y162" s="167">
        <f t="shared" si="35"/>
        <v>20</v>
      </c>
      <c r="Z162" s="167">
        <f t="shared" si="36"/>
        <v>20</v>
      </c>
      <c r="AA162" s="4"/>
      <c r="AT162" s="4"/>
    </row>
    <row r="163" spans="1:46" ht="15" customHeight="1">
      <c r="A163" s="277"/>
      <c r="B163" s="284" t="s">
        <v>504</v>
      </c>
      <c r="C163" s="285" t="s">
        <v>505</v>
      </c>
      <c r="D163" s="286">
        <v>48</v>
      </c>
      <c r="E163" s="245"/>
      <c r="F163" s="243"/>
      <c r="G163" s="243"/>
      <c r="H163" s="243"/>
      <c r="I163" s="287"/>
      <c r="J163" s="245">
        <v>2</v>
      </c>
      <c r="K163" s="243">
        <v>18</v>
      </c>
      <c r="L163" s="243">
        <v>8</v>
      </c>
      <c r="M163" s="243">
        <v>0</v>
      </c>
      <c r="N163" s="287">
        <v>10</v>
      </c>
      <c r="O163" s="245">
        <v>18</v>
      </c>
      <c r="P163" s="287">
        <v>0</v>
      </c>
      <c r="Q163" s="218">
        <v>2</v>
      </c>
      <c r="R163" s="219">
        <v>0</v>
      </c>
      <c r="S163" s="247">
        <v>1</v>
      </c>
      <c r="T163" s="219">
        <v>2</v>
      </c>
      <c r="U163" s="219">
        <v>10</v>
      </c>
      <c r="V163" s="246">
        <v>2</v>
      </c>
      <c r="W163" s="220">
        <v>1</v>
      </c>
      <c r="X163" s="167">
        <f t="shared" si="34"/>
        <v>18</v>
      </c>
      <c r="Y163" s="167">
        <f t="shared" si="35"/>
        <v>18</v>
      </c>
      <c r="Z163" s="167">
        <f t="shared" si="36"/>
        <v>18</v>
      </c>
      <c r="AA163" s="4"/>
      <c r="AT163" s="4"/>
    </row>
    <row r="164" spans="1:46" ht="15" customHeight="1">
      <c r="A164" s="277"/>
      <c r="B164" s="284" t="s">
        <v>506</v>
      </c>
      <c r="C164" s="285" t="s">
        <v>507</v>
      </c>
      <c r="D164" s="286">
        <v>18</v>
      </c>
      <c r="E164" s="245"/>
      <c r="F164" s="243"/>
      <c r="G164" s="243"/>
      <c r="H164" s="243"/>
      <c r="I164" s="287"/>
      <c r="J164" s="245">
        <v>1</v>
      </c>
      <c r="K164" s="243">
        <v>10</v>
      </c>
      <c r="L164" s="243">
        <v>9</v>
      </c>
      <c r="M164" s="243">
        <v>0</v>
      </c>
      <c r="N164" s="287">
        <v>1</v>
      </c>
      <c r="O164" s="245">
        <v>0</v>
      </c>
      <c r="P164" s="287">
        <v>10</v>
      </c>
      <c r="Q164" s="218">
        <v>1</v>
      </c>
      <c r="R164" s="219">
        <v>2</v>
      </c>
      <c r="S164" s="247">
        <v>5</v>
      </c>
      <c r="T164" s="219">
        <v>2</v>
      </c>
      <c r="U164" s="219">
        <v>0</v>
      </c>
      <c r="V164" s="246">
        <v>0</v>
      </c>
      <c r="W164" s="220">
        <v>0</v>
      </c>
      <c r="X164" s="167">
        <f t="shared" si="34"/>
        <v>10</v>
      </c>
      <c r="Y164" s="167">
        <f t="shared" si="35"/>
        <v>10</v>
      </c>
      <c r="Z164" s="167">
        <f t="shared" si="36"/>
        <v>10</v>
      </c>
      <c r="AA164" s="4"/>
      <c r="AT164" s="4"/>
    </row>
    <row r="165" spans="1:46" ht="15" customHeight="1">
      <c r="A165" s="277"/>
      <c r="B165" s="284" t="s">
        <v>506</v>
      </c>
      <c r="C165" s="285" t="s">
        <v>508</v>
      </c>
      <c r="D165" s="286">
        <v>48</v>
      </c>
      <c r="E165" s="245"/>
      <c r="F165" s="243"/>
      <c r="G165" s="243"/>
      <c r="H165" s="243"/>
      <c r="I165" s="287"/>
      <c r="J165" s="245">
        <v>2</v>
      </c>
      <c r="K165" s="243">
        <v>20</v>
      </c>
      <c r="L165" s="243">
        <v>16</v>
      </c>
      <c r="M165" s="243">
        <v>2</v>
      </c>
      <c r="N165" s="287">
        <v>2</v>
      </c>
      <c r="O165" s="245">
        <v>0</v>
      </c>
      <c r="P165" s="287">
        <v>20</v>
      </c>
      <c r="Q165" s="218">
        <v>3</v>
      </c>
      <c r="R165" s="219">
        <v>6</v>
      </c>
      <c r="S165" s="247">
        <v>8</v>
      </c>
      <c r="T165" s="219">
        <v>2</v>
      </c>
      <c r="U165" s="219">
        <v>1</v>
      </c>
      <c r="V165" s="246">
        <v>0</v>
      </c>
      <c r="W165" s="220">
        <v>0</v>
      </c>
      <c r="X165" s="167">
        <f t="shared" si="34"/>
        <v>20</v>
      </c>
      <c r="Y165" s="167">
        <f t="shared" si="35"/>
        <v>20</v>
      </c>
      <c r="Z165" s="167">
        <f t="shared" si="36"/>
        <v>20</v>
      </c>
      <c r="AA165" s="4"/>
      <c r="AT165" s="4"/>
    </row>
    <row r="166" spans="1:46" ht="15" customHeight="1">
      <c r="A166" s="277"/>
      <c r="B166" s="284" t="s">
        <v>506</v>
      </c>
      <c r="C166" s="285" t="s">
        <v>509</v>
      </c>
      <c r="D166" s="288">
        <v>160</v>
      </c>
      <c r="E166" s="218"/>
      <c r="F166" s="219"/>
      <c r="G166" s="219"/>
      <c r="H166" s="219"/>
      <c r="I166" s="220"/>
      <c r="J166" s="218">
        <v>7</v>
      </c>
      <c r="K166" s="219">
        <v>70</v>
      </c>
      <c r="L166" s="219">
        <v>57</v>
      </c>
      <c r="M166" s="219">
        <v>6</v>
      </c>
      <c r="N166" s="220">
        <v>7</v>
      </c>
      <c r="O166" s="218">
        <v>0</v>
      </c>
      <c r="P166" s="220">
        <v>70</v>
      </c>
      <c r="Q166" s="218">
        <v>11</v>
      </c>
      <c r="R166" s="219">
        <v>24</v>
      </c>
      <c r="S166" s="247">
        <v>26</v>
      </c>
      <c r="T166" s="219">
        <v>6</v>
      </c>
      <c r="U166" s="219">
        <v>3</v>
      </c>
      <c r="V166" s="246">
        <v>0</v>
      </c>
      <c r="W166" s="220">
        <v>0</v>
      </c>
      <c r="X166" s="167">
        <f t="shared" si="34"/>
        <v>70</v>
      </c>
      <c r="Y166" s="167">
        <f t="shared" si="35"/>
        <v>70</v>
      </c>
      <c r="Z166" s="167">
        <f t="shared" si="36"/>
        <v>70</v>
      </c>
      <c r="AA166" s="4"/>
      <c r="AT166" s="4"/>
    </row>
    <row r="167" spans="1:46" ht="15" customHeight="1">
      <c r="A167" s="277"/>
      <c r="B167" s="284" t="s">
        <v>506</v>
      </c>
      <c r="C167" s="285" t="s">
        <v>510</v>
      </c>
      <c r="D167" s="288">
        <v>50</v>
      </c>
      <c r="E167" s="218"/>
      <c r="F167" s="219"/>
      <c r="G167" s="219"/>
      <c r="H167" s="219"/>
      <c r="I167" s="220"/>
      <c r="J167" s="218">
        <v>2</v>
      </c>
      <c r="K167" s="219">
        <v>20</v>
      </c>
      <c r="L167" s="219">
        <v>17</v>
      </c>
      <c r="M167" s="219">
        <v>3</v>
      </c>
      <c r="N167" s="220">
        <v>0</v>
      </c>
      <c r="O167" s="218">
        <v>0</v>
      </c>
      <c r="P167" s="220">
        <v>20</v>
      </c>
      <c r="Q167" s="218">
        <v>5</v>
      </c>
      <c r="R167" s="219">
        <v>7</v>
      </c>
      <c r="S167" s="247">
        <v>7</v>
      </c>
      <c r="T167" s="219">
        <v>1</v>
      </c>
      <c r="U167" s="219">
        <v>0</v>
      </c>
      <c r="V167" s="246">
        <v>0</v>
      </c>
      <c r="W167" s="220">
        <v>0</v>
      </c>
      <c r="X167" s="167">
        <f t="shared" si="34"/>
        <v>20</v>
      </c>
      <c r="Y167" s="167">
        <f t="shared" si="35"/>
        <v>20</v>
      </c>
      <c r="Z167" s="167">
        <f t="shared" si="36"/>
        <v>20</v>
      </c>
      <c r="AA167" s="4"/>
      <c r="AT167" s="4"/>
    </row>
    <row r="168" spans="1:46" ht="15" customHeight="1">
      <c r="A168" s="277"/>
      <c r="B168" s="284" t="s">
        <v>506</v>
      </c>
      <c r="C168" s="285" t="s">
        <v>511</v>
      </c>
      <c r="D168" s="288">
        <v>60</v>
      </c>
      <c r="E168" s="218"/>
      <c r="F168" s="219"/>
      <c r="G168" s="219"/>
      <c r="H168" s="219"/>
      <c r="I168" s="220"/>
      <c r="J168" s="218">
        <v>3</v>
      </c>
      <c r="K168" s="219">
        <v>33</v>
      </c>
      <c r="L168" s="219">
        <v>28</v>
      </c>
      <c r="M168" s="219">
        <v>4</v>
      </c>
      <c r="N168" s="220">
        <v>1</v>
      </c>
      <c r="O168" s="218">
        <v>0</v>
      </c>
      <c r="P168" s="220">
        <v>33</v>
      </c>
      <c r="Q168" s="218">
        <v>6</v>
      </c>
      <c r="R168" s="219">
        <v>9</v>
      </c>
      <c r="S168" s="247">
        <v>12</v>
      </c>
      <c r="T168" s="219">
        <v>5</v>
      </c>
      <c r="U168" s="219">
        <v>1</v>
      </c>
      <c r="V168" s="246">
        <v>0</v>
      </c>
      <c r="W168" s="220">
        <v>0</v>
      </c>
      <c r="X168" s="167">
        <f t="shared" si="34"/>
        <v>33</v>
      </c>
      <c r="Y168" s="167">
        <f t="shared" si="35"/>
        <v>33</v>
      </c>
      <c r="Z168" s="167">
        <f t="shared" si="36"/>
        <v>33</v>
      </c>
      <c r="AA168" s="4"/>
      <c r="AB168" s="4"/>
      <c r="AC168" s="4"/>
      <c r="AR168" s="4"/>
    </row>
    <row r="169" spans="1:46" ht="15" customHeight="1">
      <c r="A169" s="277"/>
      <c r="B169" s="284" t="s">
        <v>506</v>
      </c>
      <c r="C169" s="285" t="s">
        <v>512</v>
      </c>
      <c r="D169" s="288">
        <v>54</v>
      </c>
      <c r="E169" s="218"/>
      <c r="F169" s="219"/>
      <c r="G169" s="219"/>
      <c r="H169" s="219"/>
      <c r="I169" s="220"/>
      <c r="J169" s="218">
        <v>3</v>
      </c>
      <c r="K169" s="219">
        <v>30</v>
      </c>
      <c r="L169" s="219">
        <v>28</v>
      </c>
      <c r="M169" s="219">
        <v>2</v>
      </c>
      <c r="N169" s="220">
        <v>0</v>
      </c>
      <c r="O169" s="218">
        <v>0</v>
      </c>
      <c r="P169" s="220">
        <v>30</v>
      </c>
      <c r="Q169" s="218">
        <v>5</v>
      </c>
      <c r="R169" s="219">
        <v>9</v>
      </c>
      <c r="S169" s="247">
        <v>12</v>
      </c>
      <c r="T169" s="219">
        <v>3</v>
      </c>
      <c r="U169" s="219">
        <v>1</v>
      </c>
      <c r="V169" s="246">
        <v>0</v>
      </c>
      <c r="W169" s="220">
        <v>0</v>
      </c>
      <c r="X169" s="167">
        <f t="shared" si="34"/>
        <v>30</v>
      </c>
      <c r="Y169" s="167">
        <f t="shared" si="35"/>
        <v>30</v>
      </c>
      <c r="Z169" s="167">
        <f t="shared" si="36"/>
        <v>30</v>
      </c>
      <c r="AA169" s="4"/>
      <c r="AB169" s="4"/>
      <c r="AC169" s="4"/>
      <c r="AR169" s="4"/>
    </row>
    <row r="170" spans="1:46" ht="15" customHeight="1">
      <c r="A170" s="277"/>
      <c r="B170" s="284" t="s">
        <v>506</v>
      </c>
      <c r="C170" s="368" t="s">
        <v>513</v>
      </c>
      <c r="D170" s="288">
        <v>72</v>
      </c>
      <c r="E170" s="218"/>
      <c r="F170" s="219"/>
      <c r="G170" s="219"/>
      <c r="H170" s="219"/>
      <c r="I170" s="220"/>
      <c r="J170" s="218">
        <v>3</v>
      </c>
      <c r="K170" s="219">
        <v>31</v>
      </c>
      <c r="L170" s="219">
        <v>22</v>
      </c>
      <c r="M170" s="219">
        <v>2</v>
      </c>
      <c r="N170" s="220">
        <v>7</v>
      </c>
      <c r="O170" s="218">
        <v>0</v>
      </c>
      <c r="P170" s="220">
        <v>31</v>
      </c>
      <c r="Q170" s="218">
        <v>7</v>
      </c>
      <c r="R170" s="219">
        <v>9</v>
      </c>
      <c r="S170" s="247">
        <v>11</v>
      </c>
      <c r="T170" s="219">
        <v>3</v>
      </c>
      <c r="U170" s="219">
        <v>1</v>
      </c>
      <c r="V170" s="246">
        <v>0</v>
      </c>
      <c r="W170" s="220">
        <v>0</v>
      </c>
      <c r="X170" s="167">
        <f t="shared" si="34"/>
        <v>31</v>
      </c>
      <c r="Y170" s="167">
        <f t="shared" si="35"/>
        <v>31</v>
      </c>
      <c r="Z170" s="167">
        <f t="shared" si="36"/>
        <v>31</v>
      </c>
      <c r="AA170" s="4"/>
      <c r="AB170" s="4"/>
      <c r="AC170" s="4"/>
      <c r="AR170" s="4"/>
    </row>
    <row r="171" spans="1:46" ht="15" customHeight="1">
      <c r="A171" s="277"/>
      <c r="B171" s="284" t="s">
        <v>516</v>
      </c>
      <c r="C171" s="285" t="s">
        <v>514</v>
      </c>
      <c r="D171" s="288">
        <v>48</v>
      </c>
      <c r="E171" s="218"/>
      <c r="F171" s="219"/>
      <c r="G171" s="219"/>
      <c r="H171" s="219"/>
      <c r="I171" s="220"/>
      <c r="J171" s="218">
        <v>2</v>
      </c>
      <c r="K171" s="219">
        <v>20</v>
      </c>
      <c r="L171" s="219">
        <v>13</v>
      </c>
      <c r="M171" s="219">
        <v>2</v>
      </c>
      <c r="N171" s="220">
        <v>5</v>
      </c>
      <c r="O171" s="218">
        <v>0</v>
      </c>
      <c r="P171" s="220">
        <v>20</v>
      </c>
      <c r="Q171" s="218">
        <v>2</v>
      </c>
      <c r="R171" s="219">
        <v>2</v>
      </c>
      <c r="S171" s="247">
        <v>7</v>
      </c>
      <c r="T171" s="219">
        <v>6</v>
      </c>
      <c r="U171" s="219">
        <v>3</v>
      </c>
      <c r="V171" s="246">
        <v>0</v>
      </c>
      <c r="W171" s="220">
        <v>0</v>
      </c>
      <c r="X171" s="167">
        <f t="shared" si="34"/>
        <v>20</v>
      </c>
      <c r="Y171" s="167">
        <f t="shared" si="35"/>
        <v>20</v>
      </c>
      <c r="Z171" s="167">
        <f t="shared" si="36"/>
        <v>20</v>
      </c>
      <c r="AA171" s="4"/>
      <c r="AB171" s="4"/>
      <c r="AC171" s="4"/>
      <c r="AR171" s="4"/>
    </row>
    <row r="172" spans="1:46" ht="15" customHeight="1">
      <c r="A172" s="277"/>
      <c r="B172" s="284" t="s">
        <v>516</v>
      </c>
      <c r="C172" s="285" t="s">
        <v>515</v>
      </c>
      <c r="D172" s="288">
        <v>36</v>
      </c>
      <c r="E172" s="218"/>
      <c r="F172" s="219"/>
      <c r="G172" s="219"/>
      <c r="H172" s="219"/>
      <c r="I172" s="220"/>
      <c r="J172" s="218">
        <v>2</v>
      </c>
      <c r="K172" s="219">
        <v>20</v>
      </c>
      <c r="L172" s="219">
        <v>16</v>
      </c>
      <c r="M172" s="219">
        <v>0</v>
      </c>
      <c r="N172" s="220">
        <v>4</v>
      </c>
      <c r="O172" s="218">
        <v>0</v>
      </c>
      <c r="P172" s="220">
        <v>20</v>
      </c>
      <c r="Q172" s="218">
        <v>5</v>
      </c>
      <c r="R172" s="219">
        <v>3</v>
      </c>
      <c r="S172" s="247">
        <v>4</v>
      </c>
      <c r="T172" s="219">
        <v>7</v>
      </c>
      <c r="U172" s="219">
        <v>1</v>
      </c>
      <c r="V172" s="246">
        <v>0</v>
      </c>
      <c r="W172" s="220">
        <v>0</v>
      </c>
      <c r="X172" s="167">
        <f t="shared" si="34"/>
        <v>20</v>
      </c>
      <c r="Y172" s="167">
        <f t="shared" si="35"/>
        <v>20</v>
      </c>
      <c r="Z172" s="167">
        <f t="shared" si="36"/>
        <v>20</v>
      </c>
      <c r="AA172" s="4"/>
      <c r="AB172" s="4"/>
      <c r="AC172" s="4"/>
      <c r="AR172" s="4"/>
    </row>
    <row r="173" spans="1:46" ht="15" customHeight="1">
      <c r="A173" s="277"/>
      <c r="B173" s="284" t="s">
        <v>516</v>
      </c>
      <c r="C173" s="285" t="s">
        <v>517</v>
      </c>
      <c r="D173" s="288">
        <v>112</v>
      </c>
      <c r="E173" s="218"/>
      <c r="F173" s="219"/>
      <c r="G173" s="219"/>
      <c r="H173" s="219"/>
      <c r="I173" s="220"/>
      <c r="J173" s="218">
        <v>5</v>
      </c>
      <c r="K173" s="219">
        <v>53</v>
      </c>
      <c r="L173" s="219">
        <v>48</v>
      </c>
      <c r="M173" s="219">
        <v>1</v>
      </c>
      <c r="N173" s="220">
        <v>4</v>
      </c>
      <c r="O173" s="218">
        <v>0</v>
      </c>
      <c r="P173" s="220">
        <v>53</v>
      </c>
      <c r="Q173" s="218">
        <v>10</v>
      </c>
      <c r="R173" s="219">
        <v>5</v>
      </c>
      <c r="S173" s="247">
        <v>16</v>
      </c>
      <c r="T173" s="219">
        <v>20</v>
      </c>
      <c r="U173" s="219">
        <v>2</v>
      </c>
      <c r="V173" s="246">
        <v>0</v>
      </c>
      <c r="W173" s="220">
        <v>0</v>
      </c>
      <c r="X173" s="167">
        <f t="shared" si="34"/>
        <v>53</v>
      </c>
      <c r="Y173" s="167">
        <f t="shared" si="35"/>
        <v>53</v>
      </c>
      <c r="Z173" s="167">
        <f t="shared" si="36"/>
        <v>53</v>
      </c>
      <c r="AA173" s="4"/>
      <c r="AB173" s="4"/>
      <c r="AC173" s="4"/>
      <c r="AR173" s="4"/>
    </row>
    <row r="174" spans="1:46" ht="15" customHeight="1">
      <c r="A174" s="277"/>
      <c r="B174" s="284" t="s">
        <v>519</v>
      </c>
      <c r="C174" s="285" t="s">
        <v>518</v>
      </c>
      <c r="D174" s="288">
        <v>90</v>
      </c>
      <c r="E174" s="218"/>
      <c r="F174" s="219"/>
      <c r="G174" s="219"/>
      <c r="H174" s="219"/>
      <c r="I174" s="220"/>
      <c r="J174" s="218">
        <v>4</v>
      </c>
      <c r="K174" s="219">
        <v>40</v>
      </c>
      <c r="L174" s="219">
        <v>21</v>
      </c>
      <c r="M174" s="219">
        <v>18</v>
      </c>
      <c r="N174" s="220">
        <v>1</v>
      </c>
      <c r="O174" s="218">
        <v>1</v>
      </c>
      <c r="P174" s="220">
        <v>39</v>
      </c>
      <c r="Q174" s="218">
        <v>0</v>
      </c>
      <c r="R174" s="219">
        <v>0</v>
      </c>
      <c r="S174" s="247">
        <v>3</v>
      </c>
      <c r="T174" s="219">
        <v>23</v>
      </c>
      <c r="U174" s="219">
        <v>9</v>
      </c>
      <c r="V174" s="246">
        <v>3</v>
      </c>
      <c r="W174" s="220">
        <v>2</v>
      </c>
      <c r="X174" s="167">
        <f t="shared" si="34"/>
        <v>40</v>
      </c>
      <c r="Y174" s="167">
        <f t="shared" si="35"/>
        <v>40</v>
      </c>
      <c r="Z174" s="167">
        <f t="shared" si="36"/>
        <v>40</v>
      </c>
      <c r="AA174" s="4"/>
      <c r="AB174" s="4"/>
      <c r="AC174" s="4"/>
      <c r="AR174" s="4"/>
    </row>
    <row r="175" spans="1:46" ht="15" customHeight="1">
      <c r="A175" s="277"/>
      <c r="B175" s="284" t="s">
        <v>519</v>
      </c>
      <c r="C175" s="285" t="s">
        <v>520</v>
      </c>
      <c r="D175" s="288">
        <v>66</v>
      </c>
      <c r="E175" s="218"/>
      <c r="F175" s="219"/>
      <c r="G175" s="219"/>
      <c r="H175" s="219"/>
      <c r="I175" s="220"/>
      <c r="J175" s="218">
        <v>3</v>
      </c>
      <c r="K175" s="219">
        <v>30</v>
      </c>
      <c r="L175" s="219">
        <v>15</v>
      </c>
      <c r="M175" s="219">
        <v>14</v>
      </c>
      <c r="N175" s="220">
        <v>1</v>
      </c>
      <c r="O175" s="218">
        <v>1</v>
      </c>
      <c r="P175" s="220">
        <v>29</v>
      </c>
      <c r="Q175" s="218">
        <v>0</v>
      </c>
      <c r="R175" s="219">
        <v>0</v>
      </c>
      <c r="S175" s="247">
        <v>3</v>
      </c>
      <c r="T175" s="219">
        <v>14</v>
      </c>
      <c r="U175" s="219">
        <v>8</v>
      </c>
      <c r="V175" s="246">
        <v>3</v>
      </c>
      <c r="W175" s="220">
        <v>2</v>
      </c>
      <c r="X175" s="784">
        <f t="shared" si="34"/>
        <v>30</v>
      </c>
      <c r="Y175" s="784">
        <f t="shared" si="35"/>
        <v>30</v>
      </c>
      <c r="Z175" s="784">
        <f t="shared" si="36"/>
        <v>30</v>
      </c>
      <c r="AA175" s="784"/>
      <c r="AB175" s="4"/>
      <c r="AC175" s="4"/>
      <c r="AR175" s="4"/>
    </row>
    <row r="176" spans="1:46" ht="15" customHeight="1">
      <c r="A176" s="277"/>
      <c r="B176" s="284" t="s">
        <v>516</v>
      </c>
      <c r="C176" s="285" t="s">
        <v>521</v>
      </c>
      <c r="D176" s="288"/>
      <c r="E176" s="218"/>
      <c r="F176" s="219"/>
      <c r="G176" s="219"/>
      <c r="H176" s="219"/>
      <c r="I176" s="220"/>
      <c r="J176" s="218"/>
      <c r="K176" s="779"/>
      <c r="L176" s="779">
        <v>16</v>
      </c>
      <c r="M176" s="779">
        <v>0</v>
      </c>
      <c r="N176" s="780">
        <v>3</v>
      </c>
      <c r="O176" s="781"/>
      <c r="P176" s="780"/>
      <c r="Q176" s="781"/>
      <c r="R176" s="779"/>
      <c r="S176" s="782"/>
      <c r="T176" s="779"/>
      <c r="U176" s="779"/>
      <c r="V176" s="783"/>
      <c r="W176" s="780"/>
      <c r="X176" s="784">
        <f t="shared" si="34"/>
        <v>0</v>
      </c>
      <c r="Y176" s="784">
        <f t="shared" si="35"/>
        <v>0</v>
      </c>
      <c r="Z176" s="784">
        <f t="shared" si="36"/>
        <v>0</v>
      </c>
      <c r="AA176" s="784"/>
      <c r="AB176" s="4"/>
      <c r="AC176" s="4"/>
      <c r="AR176" s="4"/>
    </row>
    <row r="177" spans="1:44" ht="15" customHeight="1">
      <c r="A177" s="277"/>
      <c r="B177" s="284" t="s">
        <v>523</v>
      </c>
      <c r="C177" s="285" t="s">
        <v>522</v>
      </c>
      <c r="D177" s="288">
        <v>220</v>
      </c>
      <c r="E177" s="218"/>
      <c r="F177" s="219"/>
      <c r="G177" s="219"/>
      <c r="H177" s="219"/>
      <c r="I177" s="220"/>
      <c r="J177" s="218">
        <v>11</v>
      </c>
      <c r="K177" s="779">
        <v>86</v>
      </c>
      <c r="L177" s="779">
        <v>62</v>
      </c>
      <c r="M177" s="779">
        <v>0</v>
      </c>
      <c r="N177" s="780">
        <v>24</v>
      </c>
      <c r="O177" s="781">
        <v>6</v>
      </c>
      <c r="P177" s="780">
        <v>80</v>
      </c>
      <c r="Q177" s="781">
        <v>9</v>
      </c>
      <c r="R177" s="779">
        <v>3</v>
      </c>
      <c r="S177" s="782">
        <v>14</v>
      </c>
      <c r="T177" s="779">
        <v>23</v>
      </c>
      <c r="U177" s="779">
        <v>17</v>
      </c>
      <c r="V177" s="783">
        <v>12</v>
      </c>
      <c r="W177" s="780">
        <v>8</v>
      </c>
      <c r="X177" s="784">
        <f t="shared" si="34"/>
        <v>86</v>
      </c>
      <c r="Y177" s="784">
        <f t="shared" si="35"/>
        <v>86</v>
      </c>
      <c r="Z177" s="784">
        <f t="shared" si="36"/>
        <v>86</v>
      </c>
      <c r="AA177" s="784"/>
      <c r="AB177" s="4"/>
      <c r="AC177" s="4"/>
      <c r="AR177" s="4"/>
    </row>
    <row r="178" spans="1:44" ht="15" customHeight="1">
      <c r="A178" s="277"/>
      <c r="B178" s="284" t="s">
        <v>523</v>
      </c>
      <c r="C178" s="285" t="s">
        <v>524</v>
      </c>
      <c r="D178" s="288">
        <v>42</v>
      </c>
      <c r="E178" s="218"/>
      <c r="F178" s="219"/>
      <c r="G178" s="219"/>
      <c r="H178" s="219"/>
      <c r="I178" s="220"/>
      <c r="J178" s="218">
        <v>2</v>
      </c>
      <c r="K178" s="779">
        <v>20</v>
      </c>
      <c r="L178" s="779">
        <v>9</v>
      </c>
      <c r="M178" s="779">
        <v>0</v>
      </c>
      <c r="N178" s="780">
        <v>11</v>
      </c>
      <c r="O178" s="781">
        <v>3</v>
      </c>
      <c r="P178" s="780">
        <v>17</v>
      </c>
      <c r="Q178" s="781">
        <v>3</v>
      </c>
      <c r="R178" s="779">
        <v>2</v>
      </c>
      <c r="S178" s="782">
        <v>2</v>
      </c>
      <c r="T178" s="779">
        <v>7</v>
      </c>
      <c r="U178" s="779">
        <v>2</v>
      </c>
      <c r="V178" s="783">
        <v>3</v>
      </c>
      <c r="W178" s="780">
        <v>1</v>
      </c>
      <c r="X178" s="784">
        <f t="shared" si="34"/>
        <v>20</v>
      </c>
      <c r="Y178" s="784">
        <f t="shared" si="35"/>
        <v>20</v>
      </c>
      <c r="Z178" s="784">
        <f t="shared" si="36"/>
        <v>20</v>
      </c>
      <c r="AA178" s="784"/>
      <c r="AB178" s="4"/>
      <c r="AC178" s="4"/>
      <c r="AR178" s="4"/>
    </row>
    <row r="179" spans="1:44" ht="15" customHeight="1">
      <c r="A179" s="277"/>
      <c r="B179" s="284" t="s">
        <v>498</v>
      </c>
      <c r="C179" s="285" t="s">
        <v>525</v>
      </c>
      <c r="D179" s="288">
        <v>684</v>
      </c>
      <c r="E179" s="218"/>
      <c r="F179" s="219"/>
      <c r="G179" s="219"/>
      <c r="H179" s="219"/>
      <c r="I179" s="220"/>
      <c r="J179" s="218">
        <v>31</v>
      </c>
      <c r="K179" s="779">
        <v>310</v>
      </c>
      <c r="L179" s="779">
        <v>288</v>
      </c>
      <c r="M179" s="779">
        <v>9</v>
      </c>
      <c r="N179" s="780">
        <v>13</v>
      </c>
      <c r="O179" s="781">
        <v>8</v>
      </c>
      <c r="P179" s="780">
        <v>302</v>
      </c>
      <c r="Q179" s="781">
        <v>13</v>
      </c>
      <c r="R179" s="779">
        <v>17</v>
      </c>
      <c r="S179" s="782">
        <v>77</v>
      </c>
      <c r="T179" s="779">
        <v>84</v>
      </c>
      <c r="U179" s="779">
        <v>71</v>
      </c>
      <c r="V179" s="783">
        <v>27</v>
      </c>
      <c r="W179" s="780">
        <v>21</v>
      </c>
      <c r="X179" s="784">
        <f t="shared" si="34"/>
        <v>310</v>
      </c>
      <c r="Y179" s="784">
        <f t="shared" si="35"/>
        <v>310</v>
      </c>
      <c r="Z179" s="784">
        <f t="shared" si="36"/>
        <v>310</v>
      </c>
      <c r="AA179" s="784"/>
      <c r="AB179" s="4"/>
      <c r="AC179" s="4"/>
      <c r="AR179" s="4"/>
    </row>
    <row r="180" spans="1:44" ht="15" customHeight="1">
      <c r="A180" s="277"/>
      <c r="B180" s="284" t="s">
        <v>498</v>
      </c>
      <c r="C180" s="285" t="s">
        <v>526</v>
      </c>
      <c r="D180" s="288">
        <v>186</v>
      </c>
      <c r="E180" s="218"/>
      <c r="F180" s="219"/>
      <c r="G180" s="219"/>
      <c r="H180" s="219"/>
      <c r="I180" s="220"/>
      <c r="J180" s="218">
        <v>10</v>
      </c>
      <c r="K180" s="779">
        <v>80</v>
      </c>
      <c r="L180" s="779">
        <v>69</v>
      </c>
      <c r="M180" s="779">
        <v>11</v>
      </c>
      <c r="N180" s="780">
        <v>0</v>
      </c>
      <c r="O180" s="781">
        <v>0</v>
      </c>
      <c r="P180" s="780">
        <v>80</v>
      </c>
      <c r="Q180" s="781">
        <v>1</v>
      </c>
      <c r="R180" s="779">
        <v>3</v>
      </c>
      <c r="S180" s="782">
        <v>15</v>
      </c>
      <c r="T180" s="779">
        <v>25</v>
      </c>
      <c r="U180" s="779">
        <v>15</v>
      </c>
      <c r="V180" s="783">
        <v>12</v>
      </c>
      <c r="W180" s="780">
        <v>9</v>
      </c>
      <c r="X180" s="784">
        <f t="shared" si="34"/>
        <v>80</v>
      </c>
      <c r="Y180" s="784">
        <f t="shared" si="35"/>
        <v>80</v>
      </c>
      <c r="Z180" s="784">
        <f t="shared" si="36"/>
        <v>80</v>
      </c>
      <c r="AA180" s="784"/>
      <c r="AB180" s="4"/>
      <c r="AC180" s="4"/>
      <c r="AR180" s="4"/>
    </row>
    <row r="181" spans="1:44" ht="15" customHeight="1">
      <c r="A181" s="277"/>
      <c r="B181" s="284" t="s">
        <v>498</v>
      </c>
      <c r="C181" s="285" t="s">
        <v>527</v>
      </c>
      <c r="D181" s="288">
        <v>24</v>
      </c>
      <c r="E181" s="218"/>
      <c r="F181" s="219"/>
      <c r="G181" s="219"/>
      <c r="H181" s="219"/>
      <c r="I181" s="220"/>
      <c r="J181" s="218">
        <v>1</v>
      </c>
      <c r="K181" s="779">
        <v>10</v>
      </c>
      <c r="L181" s="779">
        <v>10</v>
      </c>
      <c r="M181" s="779">
        <v>0</v>
      </c>
      <c r="N181" s="780">
        <v>0</v>
      </c>
      <c r="O181" s="781">
        <v>0</v>
      </c>
      <c r="P181" s="780">
        <v>10</v>
      </c>
      <c r="Q181" s="781">
        <v>0</v>
      </c>
      <c r="R181" s="779">
        <v>1</v>
      </c>
      <c r="S181" s="782">
        <v>0</v>
      </c>
      <c r="T181" s="779">
        <v>2</v>
      </c>
      <c r="U181" s="779">
        <v>6</v>
      </c>
      <c r="V181" s="783">
        <v>0</v>
      </c>
      <c r="W181" s="780">
        <v>1</v>
      </c>
      <c r="X181" s="784">
        <f t="shared" si="34"/>
        <v>10</v>
      </c>
      <c r="Y181" s="784">
        <f t="shared" si="35"/>
        <v>10</v>
      </c>
      <c r="Z181" s="784">
        <f t="shared" si="36"/>
        <v>10</v>
      </c>
      <c r="AA181" s="784"/>
      <c r="AB181" s="4"/>
      <c r="AC181" s="4"/>
      <c r="AR181" s="4"/>
    </row>
    <row r="182" spans="1:44" ht="15" customHeight="1">
      <c r="A182" s="277"/>
      <c r="B182" s="284" t="s">
        <v>498</v>
      </c>
      <c r="C182" s="285" t="s">
        <v>528</v>
      </c>
      <c r="D182" s="288">
        <v>66</v>
      </c>
      <c r="E182" s="218"/>
      <c r="F182" s="219"/>
      <c r="G182" s="219"/>
      <c r="H182" s="219"/>
      <c r="I182" s="220"/>
      <c r="J182" s="218">
        <v>3</v>
      </c>
      <c r="K182" s="779">
        <v>30</v>
      </c>
      <c r="L182" s="779">
        <v>30</v>
      </c>
      <c r="M182" s="779">
        <v>0</v>
      </c>
      <c r="N182" s="780">
        <v>0</v>
      </c>
      <c r="O182" s="781">
        <v>0</v>
      </c>
      <c r="P182" s="780">
        <v>30</v>
      </c>
      <c r="Q182" s="781">
        <v>0</v>
      </c>
      <c r="R182" s="779">
        <v>0</v>
      </c>
      <c r="S182" s="782">
        <v>10</v>
      </c>
      <c r="T182" s="779">
        <v>17</v>
      </c>
      <c r="U182" s="779">
        <v>3</v>
      </c>
      <c r="V182" s="783">
        <v>0</v>
      </c>
      <c r="W182" s="780">
        <v>0</v>
      </c>
      <c r="X182" s="784">
        <f t="shared" si="34"/>
        <v>30</v>
      </c>
      <c r="Y182" s="784">
        <f t="shared" si="35"/>
        <v>30</v>
      </c>
      <c r="Z182" s="784">
        <f t="shared" si="36"/>
        <v>30</v>
      </c>
      <c r="AA182" s="784"/>
      <c r="AB182" s="4"/>
      <c r="AC182" s="4"/>
      <c r="AR182" s="4"/>
    </row>
    <row r="183" spans="1:44" ht="15" customHeight="1">
      <c r="A183" s="277"/>
      <c r="B183" s="284" t="s">
        <v>498</v>
      </c>
      <c r="C183" s="285" t="s">
        <v>529</v>
      </c>
      <c r="D183" s="288">
        <v>121</v>
      </c>
      <c r="E183" s="218"/>
      <c r="F183" s="219"/>
      <c r="G183" s="219"/>
      <c r="H183" s="219"/>
      <c r="I183" s="220"/>
      <c r="J183" s="218">
        <v>6</v>
      </c>
      <c r="K183" s="779">
        <v>61</v>
      </c>
      <c r="L183" s="779">
        <v>60</v>
      </c>
      <c r="M183" s="779">
        <v>0</v>
      </c>
      <c r="N183" s="780">
        <v>1</v>
      </c>
      <c r="O183" s="781">
        <v>3</v>
      </c>
      <c r="P183" s="780">
        <v>58</v>
      </c>
      <c r="Q183" s="781">
        <v>8</v>
      </c>
      <c r="R183" s="779">
        <v>0</v>
      </c>
      <c r="S183" s="782">
        <v>16</v>
      </c>
      <c r="T183" s="779">
        <v>15</v>
      </c>
      <c r="U183" s="779">
        <v>16</v>
      </c>
      <c r="V183" s="783">
        <v>3</v>
      </c>
      <c r="W183" s="780">
        <v>3</v>
      </c>
      <c r="X183" s="784">
        <f t="shared" si="34"/>
        <v>61</v>
      </c>
      <c r="Y183" s="784">
        <f t="shared" si="35"/>
        <v>61</v>
      </c>
      <c r="Z183" s="784">
        <f t="shared" si="36"/>
        <v>61</v>
      </c>
      <c r="AA183" s="784"/>
      <c r="AB183" s="4"/>
      <c r="AC183" s="4"/>
      <c r="AR183" s="4"/>
    </row>
    <row r="184" spans="1:44" ht="15" customHeight="1">
      <c r="A184" s="277"/>
      <c r="B184" s="284" t="s">
        <v>498</v>
      </c>
      <c r="C184" s="285" t="s">
        <v>530</v>
      </c>
      <c r="D184" s="288">
        <v>66</v>
      </c>
      <c r="E184" s="218"/>
      <c r="F184" s="219"/>
      <c r="G184" s="219"/>
      <c r="H184" s="219"/>
      <c r="I184" s="220"/>
      <c r="J184" s="218">
        <v>3</v>
      </c>
      <c r="K184" s="779">
        <v>30</v>
      </c>
      <c r="L184" s="779">
        <v>23</v>
      </c>
      <c r="M184" s="779">
        <v>7</v>
      </c>
      <c r="N184" s="780">
        <v>0</v>
      </c>
      <c r="O184" s="781">
        <v>0</v>
      </c>
      <c r="P184" s="780">
        <v>30</v>
      </c>
      <c r="Q184" s="781">
        <v>1</v>
      </c>
      <c r="R184" s="779">
        <v>1</v>
      </c>
      <c r="S184" s="782">
        <v>8</v>
      </c>
      <c r="T184" s="779">
        <v>9</v>
      </c>
      <c r="U184" s="779">
        <v>8</v>
      </c>
      <c r="V184" s="783">
        <v>2</v>
      </c>
      <c r="W184" s="780">
        <v>1</v>
      </c>
      <c r="X184" s="784">
        <f t="shared" si="34"/>
        <v>30</v>
      </c>
      <c r="Y184" s="784">
        <f t="shared" si="35"/>
        <v>30</v>
      </c>
      <c r="Z184" s="784">
        <f t="shared" si="36"/>
        <v>30</v>
      </c>
      <c r="AA184" s="784"/>
      <c r="AB184" s="4"/>
      <c r="AC184" s="4"/>
      <c r="AR184" s="4"/>
    </row>
    <row r="185" spans="1:44" ht="15" customHeight="1">
      <c r="A185" s="277"/>
      <c r="B185" s="284" t="s">
        <v>498</v>
      </c>
      <c r="C185" s="285" t="s">
        <v>531</v>
      </c>
      <c r="D185" s="288">
        <v>163</v>
      </c>
      <c r="E185" s="218"/>
      <c r="F185" s="219"/>
      <c r="G185" s="219"/>
      <c r="H185" s="219"/>
      <c r="I185" s="220"/>
      <c r="J185" s="218">
        <v>8</v>
      </c>
      <c r="K185" s="779">
        <v>80</v>
      </c>
      <c r="L185" s="779">
        <v>79</v>
      </c>
      <c r="M185" s="779">
        <v>0</v>
      </c>
      <c r="N185" s="780">
        <v>1</v>
      </c>
      <c r="O185" s="781">
        <v>0</v>
      </c>
      <c r="P185" s="780">
        <v>80</v>
      </c>
      <c r="Q185" s="781">
        <v>0</v>
      </c>
      <c r="R185" s="779">
        <v>4</v>
      </c>
      <c r="S185" s="782">
        <v>7</v>
      </c>
      <c r="T185" s="779">
        <v>13</v>
      </c>
      <c r="U185" s="779">
        <v>19</v>
      </c>
      <c r="V185" s="783">
        <v>28</v>
      </c>
      <c r="W185" s="780">
        <v>9</v>
      </c>
      <c r="X185" s="784">
        <f t="shared" si="34"/>
        <v>80</v>
      </c>
      <c r="Y185" s="784">
        <f t="shared" si="35"/>
        <v>80</v>
      </c>
      <c r="Z185" s="784">
        <f t="shared" si="36"/>
        <v>80</v>
      </c>
      <c r="AA185" s="784"/>
      <c r="AB185" s="4"/>
      <c r="AC185" s="4"/>
      <c r="AR185" s="4"/>
    </row>
    <row r="186" spans="1:44" ht="15" customHeight="1">
      <c r="A186" s="277"/>
      <c r="B186" s="284" t="s">
        <v>498</v>
      </c>
      <c r="C186" s="285" t="s">
        <v>532</v>
      </c>
      <c r="D186" s="288">
        <v>1699</v>
      </c>
      <c r="E186" s="218"/>
      <c r="F186" s="219"/>
      <c r="G186" s="219"/>
      <c r="H186" s="219"/>
      <c r="I186" s="220"/>
      <c r="J186" s="218">
        <v>78</v>
      </c>
      <c r="K186" s="779">
        <v>785</v>
      </c>
      <c r="L186" s="779">
        <v>698</v>
      </c>
      <c r="M186" s="779">
        <v>28</v>
      </c>
      <c r="N186" s="780">
        <v>59</v>
      </c>
      <c r="O186" s="781">
        <v>0</v>
      </c>
      <c r="P186" s="780">
        <v>785</v>
      </c>
      <c r="Q186" s="781">
        <v>19</v>
      </c>
      <c r="R186" s="779">
        <v>39</v>
      </c>
      <c r="S186" s="782">
        <v>107</v>
      </c>
      <c r="T186" s="779">
        <v>201</v>
      </c>
      <c r="U186" s="779">
        <v>167</v>
      </c>
      <c r="V186" s="783">
        <v>150</v>
      </c>
      <c r="W186" s="780">
        <v>102</v>
      </c>
      <c r="X186" s="784">
        <f t="shared" si="34"/>
        <v>785</v>
      </c>
      <c r="Y186" s="784">
        <f t="shared" si="35"/>
        <v>785</v>
      </c>
      <c r="Z186" s="784">
        <f t="shared" si="36"/>
        <v>785</v>
      </c>
      <c r="AA186" s="784"/>
      <c r="AB186" s="4"/>
      <c r="AC186" s="4"/>
      <c r="AR186" s="4"/>
    </row>
    <row r="187" spans="1:44" ht="15" customHeight="1">
      <c r="A187" s="277"/>
      <c r="B187" s="284" t="s">
        <v>498</v>
      </c>
      <c r="C187" s="285" t="s">
        <v>533</v>
      </c>
      <c r="D187" s="288">
        <v>96</v>
      </c>
      <c r="E187" s="218"/>
      <c r="F187" s="219"/>
      <c r="G187" s="219"/>
      <c r="H187" s="219"/>
      <c r="I187" s="220"/>
      <c r="J187" s="218">
        <v>5</v>
      </c>
      <c r="K187" s="779">
        <v>50</v>
      </c>
      <c r="L187" s="779">
        <v>42</v>
      </c>
      <c r="M187" s="779">
        <v>8</v>
      </c>
      <c r="N187" s="780">
        <v>0</v>
      </c>
      <c r="O187" s="781">
        <v>0</v>
      </c>
      <c r="P187" s="780">
        <v>50</v>
      </c>
      <c r="Q187" s="781">
        <v>0</v>
      </c>
      <c r="R187" s="779">
        <v>0</v>
      </c>
      <c r="S187" s="782">
        <v>6</v>
      </c>
      <c r="T187" s="779">
        <v>6</v>
      </c>
      <c r="U187" s="779">
        <v>7</v>
      </c>
      <c r="V187" s="783">
        <v>13</v>
      </c>
      <c r="W187" s="780">
        <v>18</v>
      </c>
      <c r="X187" s="167">
        <f t="shared" si="34"/>
        <v>50</v>
      </c>
      <c r="Y187" s="167">
        <f t="shared" si="35"/>
        <v>50</v>
      </c>
      <c r="Z187" s="167">
        <f t="shared" si="36"/>
        <v>50</v>
      </c>
      <c r="AA187" s="4"/>
      <c r="AB187" s="4"/>
      <c r="AC187" s="4"/>
      <c r="AR187" s="4"/>
    </row>
    <row r="188" spans="1:44" ht="15" customHeight="1">
      <c r="A188" s="277"/>
      <c r="B188" s="284" t="s">
        <v>501</v>
      </c>
      <c r="C188" s="285" t="s">
        <v>502</v>
      </c>
      <c r="D188" s="288">
        <v>104</v>
      </c>
      <c r="E188" s="218"/>
      <c r="F188" s="219"/>
      <c r="G188" s="219"/>
      <c r="H188" s="219"/>
      <c r="I188" s="220"/>
      <c r="J188" s="218">
        <v>5</v>
      </c>
      <c r="K188" s="779">
        <v>50</v>
      </c>
      <c r="L188" s="779">
        <v>43</v>
      </c>
      <c r="M188" s="779">
        <v>6</v>
      </c>
      <c r="N188" s="780">
        <v>1</v>
      </c>
      <c r="O188" s="781">
        <v>46</v>
      </c>
      <c r="P188" s="780">
        <v>4</v>
      </c>
      <c r="Q188" s="781">
        <v>6</v>
      </c>
      <c r="R188" s="779">
        <v>10</v>
      </c>
      <c r="S188" s="782">
        <v>11</v>
      </c>
      <c r="T188" s="779">
        <v>12</v>
      </c>
      <c r="U188" s="779">
        <v>9</v>
      </c>
      <c r="V188" s="783">
        <v>2</v>
      </c>
      <c r="W188" s="780">
        <v>0</v>
      </c>
      <c r="X188" s="167">
        <f t="shared" si="34"/>
        <v>50</v>
      </c>
      <c r="Y188" s="167">
        <f t="shared" si="35"/>
        <v>50</v>
      </c>
      <c r="Z188" s="167">
        <f t="shared" si="36"/>
        <v>50</v>
      </c>
      <c r="AA188" s="4"/>
      <c r="AB188" s="4"/>
      <c r="AC188" s="4"/>
      <c r="AR188" s="4"/>
    </row>
    <row r="189" spans="1:44" ht="15" customHeight="1">
      <c r="A189" s="277"/>
      <c r="B189" s="284" t="s">
        <v>501</v>
      </c>
      <c r="C189" s="285" t="s">
        <v>534</v>
      </c>
      <c r="D189" s="288">
        <v>39</v>
      </c>
      <c r="E189" s="218"/>
      <c r="F189" s="219"/>
      <c r="G189" s="219"/>
      <c r="H189" s="219"/>
      <c r="I189" s="220"/>
      <c r="J189" s="218">
        <v>2</v>
      </c>
      <c r="K189" s="779">
        <v>20</v>
      </c>
      <c r="L189" s="779">
        <v>12</v>
      </c>
      <c r="M189" s="779">
        <v>6</v>
      </c>
      <c r="N189" s="780">
        <v>2</v>
      </c>
      <c r="O189" s="781">
        <v>19</v>
      </c>
      <c r="P189" s="780">
        <v>1</v>
      </c>
      <c r="Q189" s="781">
        <v>0</v>
      </c>
      <c r="R189" s="779">
        <v>4</v>
      </c>
      <c r="S189" s="782">
        <v>2</v>
      </c>
      <c r="T189" s="779">
        <v>4</v>
      </c>
      <c r="U189" s="779">
        <v>8</v>
      </c>
      <c r="V189" s="783">
        <v>2</v>
      </c>
      <c r="W189" s="780">
        <v>0</v>
      </c>
      <c r="X189" s="167">
        <f t="shared" si="34"/>
        <v>20</v>
      </c>
      <c r="Y189" s="167">
        <f t="shared" si="35"/>
        <v>20</v>
      </c>
      <c r="Z189" s="167">
        <f t="shared" si="36"/>
        <v>20</v>
      </c>
      <c r="AA189" s="4"/>
      <c r="AB189" s="4"/>
      <c r="AC189" s="4"/>
      <c r="AR189" s="4"/>
    </row>
    <row r="190" spans="1:44" ht="15" customHeight="1">
      <c r="A190" s="277"/>
      <c r="B190" s="284" t="s">
        <v>501</v>
      </c>
      <c r="C190" s="285" t="s">
        <v>503</v>
      </c>
      <c r="D190" s="288">
        <v>175</v>
      </c>
      <c r="E190" s="218"/>
      <c r="F190" s="219"/>
      <c r="G190" s="219"/>
      <c r="H190" s="219"/>
      <c r="I190" s="220"/>
      <c r="J190" s="218">
        <v>8</v>
      </c>
      <c r="K190" s="779">
        <v>80</v>
      </c>
      <c r="L190" s="779">
        <v>68</v>
      </c>
      <c r="M190" s="779">
        <v>10</v>
      </c>
      <c r="N190" s="780">
        <v>2</v>
      </c>
      <c r="O190" s="781">
        <v>73</v>
      </c>
      <c r="P190" s="780">
        <v>7</v>
      </c>
      <c r="Q190" s="781">
        <v>12</v>
      </c>
      <c r="R190" s="779">
        <v>17</v>
      </c>
      <c r="S190" s="782">
        <v>20</v>
      </c>
      <c r="T190" s="779">
        <v>20</v>
      </c>
      <c r="U190" s="779">
        <v>9</v>
      </c>
      <c r="V190" s="783">
        <v>2</v>
      </c>
      <c r="W190" s="780">
        <v>0</v>
      </c>
      <c r="X190" s="167">
        <f t="shared" si="34"/>
        <v>80</v>
      </c>
      <c r="Y190" s="167">
        <f t="shared" si="35"/>
        <v>80</v>
      </c>
      <c r="Z190" s="167">
        <f t="shared" si="36"/>
        <v>80</v>
      </c>
      <c r="AA190" s="4"/>
      <c r="AB190" s="4"/>
      <c r="AC190" s="4"/>
      <c r="AR190" s="4"/>
    </row>
    <row r="191" spans="1:44" ht="15" customHeight="1">
      <c r="A191" s="277"/>
      <c r="B191" s="284" t="s">
        <v>535</v>
      </c>
      <c r="C191" s="285" t="s">
        <v>536</v>
      </c>
      <c r="D191" s="288">
        <v>66</v>
      </c>
      <c r="E191" s="218"/>
      <c r="F191" s="219"/>
      <c r="G191" s="219"/>
      <c r="H191" s="219"/>
      <c r="I191" s="220"/>
      <c r="J191" s="218">
        <v>3</v>
      </c>
      <c r="K191" s="779">
        <v>35</v>
      </c>
      <c r="L191" s="779">
        <v>30</v>
      </c>
      <c r="M191" s="779">
        <v>0</v>
      </c>
      <c r="N191" s="780">
        <v>5</v>
      </c>
      <c r="O191" s="781">
        <v>20</v>
      </c>
      <c r="P191" s="780">
        <v>15</v>
      </c>
      <c r="Q191" s="781">
        <v>8</v>
      </c>
      <c r="R191" s="779">
        <v>6</v>
      </c>
      <c r="S191" s="782">
        <v>13</v>
      </c>
      <c r="T191" s="779">
        <v>5</v>
      </c>
      <c r="U191" s="779">
        <v>3</v>
      </c>
      <c r="V191" s="783">
        <v>0</v>
      </c>
      <c r="W191" s="780">
        <v>0</v>
      </c>
      <c r="X191" s="167">
        <f t="shared" si="34"/>
        <v>35</v>
      </c>
      <c r="Y191" s="167">
        <f t="shared" si="35"/>
        <v>35</v>
      </c>
      <c r="Z191" s="167">
        <f t="shared" si="36"/>
        <v>35</v>
      </c>
      <c r="AA191" s="4"/>
      <c r="AB191" s="4"/>
      <c r="AC191" s="4"/>
      <c r="AR191" s="4"/>
    </row>
    <row r="192" spans="1:44" ht="15" customHeight="1">
      <c r="A192" s="277"/>
      <c r="B192" s="284" t="s">
        <v>498</v>
      </c>
      <c r="C192" s="285" t="s">
        <v>537</v>
      </c>
      <c r="D192" s="288">
        <v>24</v>
      </c>
      <c r="E192" s="218"/>
      <c r="F192" s="219"/>
      <c r="G192" s="219"/>
      <c r="H192" s="219"/>
      <c r="I192" s="220"/>
      <c r="J192" s="218">
        <v>1</v>
      </c>
      <c r="K192" s="779">
        <v>10</v>
      </c>
      <c r="L192" s="779">
        <v>10</v>
      </c>
      <c r="M192" s="779">
        <v>0</v>
      </c>
      <c r="N192" s="780">
        <v>0</v>
      </c>
      <c r="O192" s="781">
        <v>0</v>
      </c>
      <c r="P192" s="780">
        <v>10</v>
      </c>
      <c r="Q192" s="781">
        <v>0</v>
      </c>
      <c r="R192" s="779">
        <v>0</v>
      </c>
      <c r="S192" s="782">
        <v>0</v>
      </c>
      <c r="T192" s="779">
        <v>0</v>
      </c>
      <c r="U192" s="779">
        <v>0</v>
      </c>
      <c r="V192" s="783">
        <v>4</v>
      </c>
      <c r="W192" s="780">
        <v>6</v>
      </c>
      <c r="X192" s="167">
        <f t="shared" si="34"/>
        <v>10</v>
      </c>
      <c r="Y192" s="167">
        <f t="shared" si="35"/>
        <v>10</v>
      </c>
      <c r="Z192" s="167">
        <f t="shared" si="36"/>
        <v>10</v>
      </c>
      <c r="AA192" s="4"/>
      <c r="AB192" s="4"/>
      <c r="AC192" s="4"/>
      <c r="AR192" s="4"/>
    </row>
    <row r="193" spans="1:44" ht="15" customHeight="1">
      <c r="A193" s="277"/>
      <c r="B193" s="284" t="s">
        <v>504</v>
      </c>
      <c r="C193" s="285" t="s">
        <v>538</v>
      </c>
      <c r="D193" s="288">
        <v>18</v>
      </c>
      <c r="E193" s="218"/>
      <c r="F193" s="219"/>
      <c r="G193" s="219"/>
      <c r="H193" s="219"/>
      <c r="I193" s="220"/>
      <c r="J193" s="218">
        <v>1</v>
      </c>
      <c r="K193" s="219">
        <v>10</v>
      </c>
      <c r="L193" s="219">
        <v>10</v>
      </c>
      <c r="M193" s="219">
        <v>0</v>
      </c>
      <c r="N193" s="220">
        <v>0</v>
      </c>
      <c r="O193" s="218">
        <v>8</v>
      </c>
      <c r="P193" s="220">
        <v>2</v>
      </c>
      <c r="Q193" s="218">
        <v>3</v>
      </c>
      <c r="R193" s="219">
        <v>1</v>
      </c>
      <c r="S193" s="247">
        <v>1</v>
      </c>
      <c r="T193" s="219">
        <v>1</v>
      </c>
      <c r="U193" s="219">
        <v>3</v>
      </c>
      <c r="V193" s="246">
        <v>1</v>
      </c>
      <c r="W193" s="220">
        <v>0</v>
      </c>
      <c r="X193" s="167">
        <f t="shared" si="34"/>
        <v>10</v>
      </c>
      <c r="Y193" s="167">
        <f t="shared" si="35"/>
        <v>10</v>
      </c>
      <c r="Z193" s="167">
        <f t="shared" si="36"/>
        <v>10</v>
      </c>
      <c r="AA193" s="4"/>
      <c r="AB193" s="4"/>
      <c r="AC193" s="4"/>
      <c r="AR193" s="4"/>
    </row>
    <row r="194" spans="1:44" ht="15" customHeight="1">
      <c r="A194" s="277"/>
      <c r="B194" s="284" t="s">
        <v>540</v>
      </c>
      <c r="C194" s="285" t="s">
        <v>539</v>
      </c>
      <c r="D194" s="288">
        <v>222</v>
      </c>
      <c r="E194" s="218"/>
      <c r="F194" s="219"/>
      <c r="G194" s="219"/>
      <c r="H194" s="219"/>
      <c r="I194" s="220"/>
      <c r="J194" s="218">
        <v>10</v>
      </c>
      <c r="K194" s="219">
        <v>100</v>
      </c>
      <c r="L194" s="219">
        <v>96</v>
      </c>
      <c r="M194" s="219">
        <v>0</v>
      </c>
      <c r="N194" s="220">
        <v>4</v>
      </c>
      <c r="O194" s="218">
        <v>90</v>
      </c>
      <c r="P194" s="220">
        <v>10</v>
      </c>
      <c r="Q194" s="218">
        <v>14</v>
      </c>
      <c r="R194" s="219">
        <v>15</v>
      </c>
      <c r="S194" s="247">
        <v>17</v>
      </c>
      <c r="T194" s="219">
        <v>15</v>
      </c>
      <c r="U194" s="219">
        <v>23</v>
      </c>
      <c r="V194" s="246">
        <v>16</v>
      </c>
      <c r="W194" s="220">
        <v>0</v>
      </c>
      <c r="X194" s="167">
        <f t="shared" si="34"/>
        <v>100</v>
      </c>
      <c r="Y194" s="167">
        <f t="shared" si="35"/>
        <v>100</v>
      </c>
      <c r="Z194" s="167">
        <f t="shared" si="36"/>
        <v>100</v>
      </c>
      <c r="AA194" s="4"/>
      <c r="AB194" s="4"/>
      <c r="AC194" s="4"/>
      <c r="AR194" s="4"/>
    </row>
    <row r="195" spans="1:44" ht="15" customHeight="1">
      <c r="A195" s="277"/>
      <c r="B195" s="284" t="s">
        <v>506</v>
      </c>
      <c r="C195" s="285" t="s">
        <v>541</v>
      </c>
      <c r="D195" s="288">
        <v>117</v>
      </c>
      <c r="E195" s="218"/>
      <c r="F195" s="219"/>
      <c r="G195" s="219"/>
      <c r="H195" s="219"/>
      <c r="I195" s="220"/>
      <c r="J195" s="218">
        <v>5</v>
      </c>
      <c r="K195" s="219">
        <v>50</v>
      </c>
      <c r="L195" s="219">
        <v>50</v>
      </c>
      <c r="M195" s="219">
        <v>0</v>
      </c>
      <c r="N195" s="220">
        <v>0</v>
      </c>
      <c r="O195" s="218">
        <v>0</v>
      </c>
      <c r="P195" s="220">
        <v>50</v>
      </c>
      <c r="Q195" s="218">
        <v>6</v>
      </c>
      <c r="R195" s="219">
        <v>12</v>
      </c>
      <c r="S195" s="247">
        <v>13</v>
      </c>
      <c r="T195" s="219">
        <v>16</v>
      </c>
      <c r="U195" s="219">
        <v>2</v>
      </c>
      <c r="V195" s="246">
        <v>1</v>
      </c>
      <c r="W195" s="220">
        <v>0</v>
      </c>
      <c r="X195" s="167">
        <f t="shared" si="34"/>
        <v>50</v>
      </c>
      <c r="Y195" s="167">
        <f t="shared" si="35"/>
        <v>50</v>
      </c>
      <c r="Z195" s="167">
        <f t="shared" si="36"/>
        <v>50</v>
      </c>
      <c r="AA195" s="4"/>
      <c r="AB195" s="4"/>
      <c r="AC195" s="4"/>
      <c r="AR195" s="4"/>
    </row>
    <row r="196" spans="1:44" ht="15" customHeight="1">
      <c r="A196" s="277"/>
      <c r="B196" s="284" t="s">
        <v>506</v>
      </c>
      <c r="C196" s="285" t="s">
        <v>542</v>
      </c>
      <c r="D196" s="288">
        <v>96</v>
      </c>
      <c r="E196" s="218"/>
      <c r="F196" s="219"/>
      <c r="G196" s="219"/>
      <c r="H196" s="219"/>
      <c r="I196" s="220"/>
      <c r="J196" s="218">
        <v>5</v>
      </c>
      <c r="K196" s="219">
        <v>50</v>
      </c>
      <c r="L196" s="219">
        <v>50</v>
      </c>
      <c r="M196" s="219">
        <v>0</v>
      </c>
      <c r="N196" s="220">
        <v>0</v>
      </c>
      <c r="O196" s="218">
        <v>0</v>
      </c>
      <c r="P196" s="220">
        <v>50</v>
      </c>
      <c r="Q196" s="218">
        <v>3</v>
      </c>
      <c r="R196" s="219">
        <v>12</v>
      </c>
      <c r="S196" s="247">
        <v>17</v>
      </c>
      <c r="T196" s="219">
        <v>12</v>
      </c>
      <c r="U196" s="219">
        <v>5</v>
      </c>
      <c r="V196" s="246">
        <v>1</v>
      </c>
      <c r="W196" s="220">
        <v>0</v>
      </c>
      <c r="X196" s="167">
        <f t="shared" si="34"/>
        <v>50</v>
      </c>
      <c r="Y196" s="167">
        <f t="shared" si="35"/>
        <v>50</v>
      </c>
      <c r="Z196" s="167">
        <f t="shared" si="36"/>
        <v>50</v>
      </c>
      <c r="AA196" s="4"/>
      <c r="AB196" s="4"/>
      <c r="AC196" s="4"/>
      <c r="AR196" s="4"/>
    </row>
    <row r="197" spans="1:44" ht="15" customHeight="1">
      <c r="A197" s="277"/>
      <c r="B197" s="284" t="s">
        <v>506</v>
      </c>
      <c r="C197" s="285" t="s">
        <v>509</v>
      </c>
      <c r="D197" s="288">
        <v>96</v>
      </c>
      <c r="E197" s="218"/>
      <c r="F197" s="219"/>
      <c r="G197" s="219"/>
      <c r="H197" s="219"/>
      <c r="I197" s="220"/>
      <c r="J197" s="218">
        <v>4</v>
      </c>
      <c r="K197" s="219">
        <v>40</v>
      </c>
      <c r="L197" s="219">
        <v>40</v>
      </c>
      <c r="M197" s="219">
        <v>0</v>
      </c>
      <c r="N197" s="220">
        <v>0</v>
      </c>
      <c r="O197" s="218">
        <v>0</v>
      </c>
      <c r="P197" s="220">
        <v>40</v>
      </c>
      <c r="Q197" s="218">
        <v>3</v>
      </c>
      <c r="R197" s="219">
        <v>7</v>
      </c>
      <c r="S197" s="247">
        <v>12</v>
      </c>
      <c r="T197" s="219">
        <v>10</v>
      </c>
      <c r="U197" s="219">
        <v>7</v>
      </c>
      <c r="V197" s="246">
        <v>1</v>
      </c>
      <c r="W197" s="220">
        <v>0</v>
      </c>
      <c r="X197" s="167">
        <f t="shared" si="34"/>
        <v>40</v>
      </c>
      <c r="Y197" s="167">
        <f t="shared" si="35"/>
        <v>40</v>
      </c>
      <c r="Z197" s="167">
        <f t="shared" si="36"/>
        <v>40</v>
      </c>
      <c r="AA197" s="4"/>
      <c r="AB197" s="4"/>
      <c r="AC197" s="4"/>
      <c r="AR197" s="4"/>
    </row>
    <row r="198" spans="1:44" ht="15" customHeight="1">
      <c r="A198" s="277"/>
      <c r="B198" s="284" t="s">
        <v>506</v>
      </c>
      <c r="C198" s="285" t="s">
        <v>543</v>
      </c>
      <c r="D198" s="288">
        <v>102</v>
      </c>
      <c r="E198" s="218"/>
      <c r="F198" s="219"/>
      <c r="G198" s="219"/>
      <c r="H198" s="219"/>
      <c r="I198" s="220"/>
      <c r="J198" s="218">
        <v>4</v>
      </c>
      <c r="K198" s="219">
        <v>43</v>
      </c>
      <c r="L198" s="219">
        <v>43</v>
      </c>
      <c r="M198" s="219">
        <v>0</v>
      </c>
      <c r="N198" s="220">
        <v>0</v>
      </c>
      <c r="O198" s="218">
        <v>2</v>
      </c>
      <c r="P198" s="220">
        <v>41</v>
      </c>
      <c r="Q198" s="218">
        <v>3</v>
      </c>
      <c r="R198" s="219">
        <v>10</v>
      </c>
      <c r="S198" s="247">
        <v>14</v>
      </c>
      <c r="T198" s="219">
        <v>12</v>
      </c>
      <c r="U198" s="219">
        <v>3</v>
      </c>
      <c r="V198" s="246">
        <v>1</v>
      </c>
      <c r="W198" s="220">
        <v>0</v>
      </c>
      <c r="X198" s="167">
        <f t="shared" si="34"/>
        <v>43</v>
      </c>
      <c r="Y198" s="167">
        <f t="shared" si="35"/>
        <v>43</v>
      </c>
      <c r="Z198" s="167">
        <f t="shared" si="36"/>
        <v>43</v>
      </c>
      <c r="AA198" s="4"/>
      <c r="AB198" s="4"/>
      <c r="AC198" s="4"/>
      <c r="AR198" s="4"/>
    </row>
    <row r="199" spans="1:44" ht="15" customHeight="1">
      <c r="A199" s="277"/>
      <c r="B199" s="284" t="s">
        <v>506</v>
      </c>
      <c r="C199" s="285" t="s">
        <v>511</v>
      </c>
      <c r="D199" s="288">
        <v>159</v>
      </c>
      <c r="E199" s="218"/>
      <c r="F199" s="219"/>
      <c r="G199" s="219"/>
      <c r="H199" s="219"/>
      <c r="I199" s="220"/>
      <c r="J199" s="218">
        <v>9</v>
      </c>
      <c r="K199" s="219">
        <v>100</v>
      </c>
      <c r="L199" s="219">
        <v>95</v>
      </c>
      <c r="M199" s="219">
        <v>5</v>
      </c>
      <c r="N199" s="220">
        <v>0</v>
      </c>
      <c r="O199" s="218">
        <v>3</v>
      </c>
      <c r="P199" s="220">
        <v>97</v>
      </c>
      <c r="Q199" s="218">
        <v>19</v>
      </c>
      <c r="R199" s="219">
        <v>20</v>
      </c>
      <c r="S199" s="247">
        <v>33</v>
      </c>
      <c r="T199" s="219">
        <v>21</v>
      </c>
      <c r="U199" s="219">
        <v>6</v>
      </c>
      <c r="V199" s="246">
        <v>1</v>
      </c>
      <c r="W199" s="220">
        <v>0</v>
      </c>
      <c r="X199" s="167">
        <f t="shared" si="34"/>
        <v>100</v>
      </c>
      <c r="Y199" s="167">
        <f t="shared" si="35"/>
        <v>100</v>
      </c>
      <c r="Z199" s="167">
        <f t="shared" si="36"/>
        <v>100</v>
      </c>
      <c r="AA199" s="4"/>
      <c r="AB199" s="4"/>
      <c r="AC199" s="4"/>
      <c r="AR199" s="4"/>
    </row>
    <row r="200" spans="1:44" ht="15" customHeight="1">
      <c r="A200" s="277"/>
      <c r="B200" s="284" t="s">
        <v>506</v>
      </c>
      <c r="C200" s="285" t="s">
        <v>544</v>
      </c>
      <c r="D200" s="288">
        <v>84</v>
      </c>
      <c r="E200" s="218"/>
      <c r="F200" s="219"/>
      <c r="G200" s="219"/>
      <c r="H200" s="219"/>
      <c r="I200" s="220"/>
      <c r="J200" s="218">
        <v>4</v>
      </c>
      <c r="K200" s="219">
        <v>40</v>
      </c>
      <c r="L200" s="219">
        <v>39</v>
      </c>
      <c r="M200" s="219">
        <v>1</v>
      </c>
      <c r="N200" s="220">
        <v>0</v>
      </c>
      <c r="O200" s="218">
        <v>0</v>
      </c>
      <c r="P200" s="220">
        <v>40</v>
      </c>
      <c r="Q200" s="218">
        <v>4</v>
      </c>
      <c r="R200" s="219">
        <v>5</v>
      </c>
      <c r="S200" s="247">
        <v>16</v>
      </c>
      <c r="T200" s="219">
        <v>10</v>
      </c>
      <c r="U200" s="219">
        <v>3</v>
      </c>
      <c r="V200" s="246">
        <v>2</v>
      </c>
      <c r="W200" s="220">
        <v>0</v>
      </c>
      <c r="X200" s="167">
        <f t="shared" si="34"/>
        <v>40</v>
      </c>
      <c r="Y200" s="167">
        <f t="shared" si="35"/>
        <v>40</v>
      </c>
      <c r="Z200" s="167">
        <f t="shared" si="36"/>
        <v>40</v>
      </c>
      <c r="AA200" s="4"/>
      <c r="AB200" s="4"/>
      <c r="AC200" s="4"/>
      <c r="AR200" s="4"/>
    </row>
    <row r="201" spans="1:44" ht="15" customHeight="1">
      <c r="A201" s="277"/>
      <c r="B201" s="284" t="s">
        <v>545</v>
      </c>
      <c r="C201" s="285" t="s">
        <v>546</v>
      </c>
      <c r="D201" s="288">
        <v>210</v>
      </c>
      <c r="E201" s="218"/>
      <c r="F201" s="219"/>
      <c r="G201" s="219"/>
      <c r="H201" s="219"/>
      <c r="I201" s="220"/>
      <c r="J201" s="218">
        <v>3</v>
      </c>
      <c r="K201" s="219">
        <v>24</v>
      </c>
      <c r="L201" s="219">
        <v>12</v>
      </c>
      <c r="M201" s="219">
        <v>6</v>
      </c>
      <c r="N201" s="220">
        <v>0</v>
      </c>
      <c r="O201" s="218">
        <v>10</v>
      </c>
      <c r="P201" s="220">
        <v>14</v>
      </c>
      <c r="Q201" s="218">
        <v>5</v>
      </c>
      <c r="R201" s="219">
        <v>3</v>
      </c>
      <c r="S201" s="247">
        <v>4</v>
      </c>
      <c r="T201" s="219">
        <v>4</v>
      </c>
      <c r="U201" s="219">
        <v>8</v>
      </c>
      <c r="V201" s="246">
        <v>0</v>
      </c>
      <c r="W201" s="220">
        <v>0</v>
      </c>
      <c r="X201" s="167">
        <f t="shared" si="34"/>
        <v>24</v>
      </c>
      <c r="Y201" s="167">
        <f t="shared" si="35"/>
        <v>24</v>
      </c>
      <c r="Z201" s="167">
        <f t="shared" si="36"/>
        <v>24</v>
      </c>
      <c r="AA201" s="4"/>
      <c r="AB201" s="4"/>
      <c r="AC201" s="4"/>
      <c r="AR201" s="4"/>
    </row>
    <row r="202" spans="1:44" ht="15" customHeight="1">
      <c r="A202" s="277"/>
      <c r="B202" s="284" t="s">
        <v>516</v>
      </c>
      <c r="C202" s="285" t="s">
        <v>547</v>
      </c>
      <c r="D202" s="288">
        <v>108</v>
      </c>
      <c r="E202" s="218"/>
      <c r="F202" s="219"/>
      <c r="G202" s="219"/>
      <c r="H202" s="219"/>
      <c r="I202" s="220"/>
      <c r="J202" s="218">
        <v>5</v>
      </c>
      <c r="K202" s="219">
        <v>50</v>
      </c>
      <c r="L202" s="219">
        <v>44</v>
      </c>
      <c r="M202" s="219">
        <v>3</v>
      </c>
      <c r="N202" s="220">
        <v>3</v>
      </c>
      <c r="O202" s="218">
        <v>7</v>
      </c>
      <c r="P202" s="220">
        <v>43</v>
      </c>
      <c r="Q202" s="218">
        <v>3</v>
      </c>
      <c r="R202" s="219">
        <v>3</v>
      </c>
      <c r="S202" s="247">
        <v>7</v>
      </c>
      <c r="T202" s="219">
        <v>12</v>
      </c>
      <c r="U202" s="219">
        <v>11</v>
      </c>
      <c r="V202" s="246">
        <v>5</v>
      </c>
      <c r="W202" s="220">
        <v>9</v>
      </c>
      <c r="X202" s="167">
        <f t="shared" si="34"/>
        <v>50</v>
      </c>
      <c r="Y202" s="167">
        <f t="shared" si="35"/>
        <v>50</v>
      </c>
      <c r="Z202" s="167">
        <f t="shared" si="36"/>
        <v>50</v>
      </c>
      <c r="AA202" s="4"/>
      <c r="AB202" s="4"/>
      <c r="AC202" s="4"/>
      <c r="AR202" s="4"/>
    </row>
    <row r="203" spans="1:44" ht="15" customHeight="1">
      <c r="A203" s="277"/>
      <c r="B203" s="284" t="s">
        <v>516</v>
      </c>
      <c r="C203" s="285" t="s">
        <v>548</v>
      </c>
      <c r="D203" s="288">
        <v>228</v>
      </c>
      <c r="E203" s="218"/>
      <c r="F203" s="219"/>
      <c r="G203" s="219"/>
      <c r="H203" s="219"/>
      <c r="I203" s="220"/>
      <c r="J203" s="218">
        <v>10</v>
      </c>
      <c r="K203" s="219">
        <v>100</v>
      </c>
      <c r="L203" s="219">
        <v>90</v>
      </c>
      <c r="M203" s="219">
        <v>3</v>
      </c>
      <c r="N203" s="220">
        <v>7</v>
      </c>
      <c r="O203" s="218">
        <v>4</v>
      </c>
      <c r="P203" s="220">
        <v>96</v>
      </c>
      <c r="Q203" s="218">
        <v>8</v>
      </c>
      <c r="R203" s="219">
        <v>8</v>
      </c>
      <c r="S203" s="247">
        <v>21</v>
      </c>
      <c r="T203" s="219">
        <v>24</v>
      </c>
      <c r="U203" s="219">
        <v>28</v>
      </c>
      <c r="V203" s="246">
        <v>8</v>
      </c>
      <c r="W203" s="220">
        <v>3</v>
      </c>
      <c r="X203" s="167">
        <f t="shared" si="34"/>
        <v>100</v>
      </c>
      <c r="Y203" s="167">
        <f t="shared" si="35"/>
        <v>100</v>
      </c>
      <c r="Z203" s="167">
        <f t="shared" si="36"/>
        <v>100</v>
      </c>
      <c r="AA203" s="4"/>
      <c r="AB203" s="4"/>
      <c r="AC203" s="4"/>
      <c r="AR203" s="4"/>
    </row>
    <row r="204" spans="1:44" ht="15" customHeight="1">
      <c r="A204" s="277"/>
      <c r="B204" s="284" t="s">
        <v>516</v>
      </c>
      <c r="C204" s="285" t="s">
        <v>549</v>
      </c>
      <c r="D204" s="288">
        <v>24</v>
      </c>
      <c r="E204" s="218"/>
      <c r="F204" s="219"/>
      <c r="G204" s="219"/>
      <c r="H204" s="219"/>
      <c r="I204" s="220"/>
      <c r="J204" s="218">
        <v>2</v>
      </c>
      <c r="K204" s="219">
        <v>18</v>
      </c>
      <c r="L204" s="219">
        <v>18</v>
      </c>
      <c r="M204" s="219">
        <v>0</v>
      </c>
      <c r="N204" s="220">
        <v>0</v>
      </c>
      <c r="O204" s="218">
        <v>1</v>
      </c>
      <c r="P204" s="220">
        <v>17</v>
      </c>
      <c r="Q204" s="218">
        <v>2</v>
      </c>
      <c r="R204" s="219">
        <v>3</v>
      </c>
      <c r="S204" s="247">
        <v>1</v>
      </c>
      <c r="T204" s="219">
        <v>4</v>
      </c>
      <c r="U204" s="219">
        <v>2</v>
      </c>
      <c r="V204" s="246">
        <v>3</v>
      </c>
      <c r="W204" s="220">
        <v>3</v>
      </c>
      <c r="X204" s="167">
        <f t="shared" si="34"/>
        <v>18</v>
      </c>
      <c r="Y204" s="167">
        <f t="shared" si="35"/>
        <v>18</v>
      </c>
      <c r="Z204" s="167">
        <f t="shared" si="36"/>
        <v>18</v>
      </c>
      <c r="AA204" s="4"/>
      <c r="AB204" s="4"/>
      <c r="AC204" s="4"/>
      <c r="AR204" s="4"/>
    </row>
    <row r="205" spans="1:44" ht="15" customHeight="1">
      <c r="A205" s="277"/>
      <c r="B205" s="284" t="s">
        <v>516</v>
      </c>
      <c r="C205" s="369" t="s">
        <v>550</v>
      </c>
      <c r="D205" s="288">
        <v>213</v>
      </c>
      <c r="E205" s="218"/>
      <c r="F205" s="219"/>
      <c r="G205" s="219"/>
      <c r="H205" s="219"/>
      <c r="I205" s="220"/>
      <c r="J205" s="218">
        <v>5</v>
      </c>
      <c r="K205" s="219">
        <v>63</v>
      </c>
      <c r="L205" s="219">
        <v>27</v>
      </c>
      <c r="M205" s="219">
        <v>0</v>
      </c>
      <c r="N205" s="220">
        <v>0</v>
      </c>
      <c r="O205" s="218">
        <v>6</v>
      </c>
      <c r="P205" s="220">
        <v>57</v>
      </c>
      <c r="Q205" s="218">
        <v>10</v>
      </c>
      <c r="R205" s="219">
        <v>10</v>
      </c>
      <c r="S205" s="247">
        <v>20</v>
      </c>
      <c r="T205" s="219">
        <v>11</v>
      </c>
      <c r="U205" s="219">
        <v>8</v>
      </c>
      <c r="V205" s="246">
        <v>4</v>
      </c>
      <c r="W205" s="220">
        <v>0</v>
      </c>
      <c r="X205" s="167">
        <f t="shared" si="34"/>
        <v>63</v>
      </c>
      <c r="Y205" s="167">
        <f t="shared" si="35"/>
        <v>63</v>
      </c>
      <c r="Z205" s="167">
        <f t="shared" si="36"/>
        <v>63</v>
      </c>
      <c r="AA205" s="4"/>
      <c r="AB205" s="4"/>
      <c r="AC205" s="4"/>
      <c r="AK205" s="81"/>
      <c r="AR205" s="4"/>
    </row>
    <row r="206" spans="1:44" ht="15" customHeight="1">
      <c r="A206" s="277"/>
      <c r="B206" s="284" t="s">
        <v>516</v>
      </c>
      <c r="C206" s="370" t="s">
        <v>551</v>
      </c>
      <c r="D206" s="288">
        <v>120</v>
      </c>
      <c r="E206" s="218"/>
      <c r="F206" s="219"/>
      <c r="G206" s="291"/>
      <c r="H206" s="219"/>
      <c r="I206" s="220"/>
      <c r="J206" s="218">
        <v>6</v>
      </c>
      <c r="K206" s="219">
        <v>60</v>
      </c>
      <c r="L206" s="219">
        <v>48</v>
      </c>
      <c r="M206" s="219">
        <v>6</v>
      </c>
      <c r="N206" s="220">
        <v>6</v>
      </c>
      <c r="O206" s="218">
        <v>3</v>
      </c>
      <c r="P206" s="220">
        <v>57</v>
      </c>
      <c r="Q206" s="218">
        <v>0</v>
      </c>
      <c r="R206" s="219">
        <v>2</v>
      </c>
      <c r="S206" s="247">
        <v>16</v>
      </c>
      <c r="T206" s="219">
        <v>19</v>
      </c>
      <c r="U206" s="219">
        <v>16</v>
      </c>
      <c r="V206" s="246">
        <v>4</v>
      </c>
      <c r="W206" s="220">
        <v>3</v>
      </c>
      <c r="X206" s="167">
        <f t="shared" si="34"/>
        <v>60</v>
      </c>
      <c r="Y206" s="167">
        <f t="shared" si="35"/>
        <v>60</v>
      </c>
      <c r="Z206" s="167">
        <f t="shared" si="36"/>
        <v>60</v>
      </c>
      <c r="AA206" s="4"/>
      <c r="AB206" s="4"/>
      <c r="AC206" s="4"/>
      <c r="AR206" s="4"/>
    </row>
    <row r="207" spans="1:44" ht="15" customHeight="1">
      <c r="A207" s="277"/>
      <c r="B207" s="372" t="s">
        <v>519</v>
      </c>
      <c r="C207" s="371" t="s">
        <v>518</v>
      </c>
      <c r="D207" s="288">
        <v>228</v>
      </c>
      <c r="E207" s="218"/>
      <c r="F207" s="219"/>
      <c r="G207" s="219"/>
      <c r="H207" s="219"/>
      <c r="I207" s="220"/>
      <c r="J207" s="218">
        <v>11</v>
      </c>
      <c r="K207" s="219">
        <v>110</v>
      </c>
      <c r="L207" s="219">
        <v>110</v>
      </c>
      <c r="M207" s="219">
        <v>0</v>
      </c>
      <c r="N207" s="220">
        <v>0</v>
      </c>
      <c r="O207" s="218">
        <v>0</v>
      </c>
      <c r="P207" s="220">
        <v>110</v>
      </c>
      <c r="Q207" s="218">
        <v>7</v>
      </c>
      <c r="R207" s="219">
        <v>12</v>
      </c>
      <c r="S207" s="247">
        <v>26</v>
      </c>
      <c r="T207" s="219">
        <v>18</v>
      </c>
      <c r="U207" s="219">
        <v>19</v>
      </c>
      <c r="V207" s="246">
        <v>23</v>
      </c>
      <c r="W207" s="220">
        <v>5</v>
      </c>
      <c r="X207" s="167">
        <f t="shared" si="34"/>
        <v>110</v>
      </c>
      <c r="Y207" s="167">
        <f t="shared" si="35"/>
        <v>110</v>
      </c>
      <c r="Z207" s="167">
        <f t="shared" si="36"/>
        <v>110</v>
      </c>
      <c r="AA207" s="4"/>
      <c r="AB207" s="4"/>
      <c r="AC207" s="4"/>
      <c r="AR207" s="4"/>
    </row>
    <row r="208" spans="1:44" ht="15" customHeight="1">
      <c r="A208" s="277"/>
      <c r="B208" s="289"/>
      <c r="C208" s="371" t="s">
        <v>520</v>
      </c>
      <c r="D208" s="288">
        <v>252</v>
      </c>
      <c r="E208" s="218"/>
      <c r="F208" s="219"/>
      <c r="G208" s="219"/>
      <c r="H208" s="219"/>
      <c r="I208" s="220"/>
      <c r="J208" s="218">
        <v>11</v>
      </c>
      <c r="K208" s="219">
        <v>120</v>
      </c>
      <c r="L208" s="219">
        <v>120</v>
      </c>
      <c r="M208" s="219">
        <v>0</v>
      </c>
      <c r="N208" s="220">
        <v>0</v>
      </c>
      <c r="O208" s="218">
        <v>8</v>
      </c>
      <c r="P208" s="220">
        <v>112</v>
      </c>
      <c r="Q208" s="218">
        <v>18</v>
      </c>
      <c r="R208" s="219">
        <v>13</v>
      </c>
      <c r="S208" s="247">
        <v>25</v>
      </c>
      <c r="T208" s="219">
        <v>16</v>
      </c>
      <c r="U208" s="219">
        <v>18</v>
      </c>
      <c r="V208" s="246">
        <v>26</v>
      </c>
      <c r="W208" s="220">
        <v>4</v>
      </c>
      <c r="X208" s="167">
        <f t="shared" si="34"/>
        <v>120</v>
      </c>
      <c r="Y208" s="167">
        <f t="shared" si="35"/>
        <v>120</v>
      </c>
      <c r="Z208" s="167">
        <f t="shared" si="36"/>
        <v>120</v>
      </c>
      <c r="AA208" s="4"/>
      <c r="AB208" s="4"/>
      <c r="AC208" s="4"/>
      <c r="AR208" s="4"/>
    </row>
    <row r="209" spans="1:44" ht="15" customHeight="1">
      <c r="A209" s="277"/>
      <c r="B209" s="289"/>
      <c r="C209" s="290"/>
      <c r="D209" s="288"/>
      <c r="E209" s="218"/>
      <c r="F209" s="219"/>
      <c r="G209" s="219"/>
      <c r="H209" s="219"/>
      <c r="I209" s="220"/>
      <c r="J209" s="218"/>
      <c r="K209" s="219"/>
      <c r="L209" s="219"/>
      <c r="M209" s="219"/>
      <c r="N209" s="220"/>
      <c r="O209" s="218"/>
      <c r="P209" s="220"/>
      <c r="Q209" s="218"/>
      <c r="R209" s="219"/>
      <c r="S209" s="247"/>
      <c r="T209" s="219"/>
      <c r="U209" s="219"/>
      <c r="V209" s="246"/>
      <c r="W209" s="220"/>
      <c r="X209" s="167">
        <f t="shared" si="34"/>
        <v>0</v>
      </c>
      <c r="Y209" s="167">
        <f t="shared" si="35"/>
        <v>0</v>
      </c>
      <c r="Z209" s="167">
        <f t="shared" si="36"/>
        <v>0</v>
      </c>
      <c r="AA209" s="4"/>
      <c r="AB209" s="4"/>
      <c r="AC209" s="4"/>
      <c r="AR209" s="4"/>
    </row>
    <row r="210" spans="1:44" ht="14.25" customHeight="1" thickBot="1">
      <c r="A210" s="292"/>
      <c r="B210" s="293"/>
      <c r="C210" s="294"/>
      <c r="D210" s="295"/>
      <c r="E210" s="157"/>
      <c r="F210" s="221"/>
      <c r="G210" s="221"/>
      <c r="H210" s="221"/>
      <c r="I210" s="222"/>
      <c r="J210" s="157"/>
      <c r="K210" s="221"/>
      <c r="L210" s="221"/>
      <c r="M210" s="221"/>
      <c r="N210" s="222"/>
      <c r="O210" s="157"/>
      <c r="P210" s="222"/>
      <c r="Q210" s="157"/>
      <c r="R210" s="221"/>
      <c r="S210" s="239"/>
      <c r="T210" s="221"/>
      <c r="U210" s="221"/>
      <c r="V210" s="240"/>
      <c r="W210" s="222"/>
      <c r="X210" s="167">
        <f t="shared" ref="X210:X212" si="37">SUM(F210,K210)</f>
        <v>0</v>
      </c>
      <c r="Y210" s="167">
        <f t="shared" ref="Y210:Y212" si="38">SUM(O210:P210)</f>
        <v>0</v>
      </c>
      <c r="Z210" s="167">
        <f t="shared" ref="Z210:Z212" si="39">SUM(Q210:W210)</f>
        <v>0</v>
      </c>
      <c r="AA210" s="4"/>
      <c r="AB210" s="4"/>
      <c r="AC210" s="4"/>
      <c r="AR210" s="4"/>
    </row>
    <row r="211" spans="1:44">
      <c r="A211" s="96"/>
      <c r="B211" s="142"/>
      <c r="C211" s="142"/>
      <c r="D211" s="96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167">
        <f t="shared" si="37"/>
        <v>0</v>
      </c>
      <c r="Y211" s="167">
        <f t="shared" si="38"/>
        <v>0</v>
      </c>
      <c r="Z211" s="167">
        <f t="shared" si="39"/>
        <v>0</v>
      </c>
      <c r="AN211" s="4"/>
    </row>
    <row r="212" spans="1:44" ht="19.5" customHeight="1">
      <c r="A212" s="96"/>
      <c r="B212" s="142"/>
      <c r="C212" s="142"/>
      <c r="D212" s="23" t="s">
        <v>74</v>
      </c>
      <c r="E212" s="40">
        <f t="shared" ref="E212:W212" si="40">SUM(E159:E210)</f>
        <v>0</v>
      </c>
      <c r="F212" s="40">
        <f t="shared" si="40"/>
        <v>0</v>
      </c>
      <c r="G212" s="40">
        <f t="shared" si="40"/>
        <v>0</v>
      </c>
      <c r="H212" s="40">
        <f t="shared" si="40"/>
        <v>0</v>
      </c>
      <c r="I212" s="40">
        <f t="shared" si="40"/>
        <v>0</v>
      </c>
      <c r="J212" s="40">
        <f t="shared" si="40"/>
        <v>330</v>
      </c>
      <c r="K212" s="40">
        <f t="shared" si="40"/>
        <v>3300</v>
      </c>
      <c r="L212" s="40">
        <f t="shared" si="40"/>
        <v>2856</v>
      </c>
      <c r="M212" s="40">
        <f t="shared" si="40"/>
        <v>207</v>
      </c>
      <c r="N212" s="40">
        <f t="shared" si="40"/>
        <v>214</v>
      </c>
      <c r="O212" s="40">
        <f t="shared" si="40"/>
        <v>392</v>
      </c>
      <c r="P212" s="40">
        <f t="shared" si="40"/>
        <v>2908</v>
      </c>
      <c r="Q212" s="40">
        <f t="shared" si="40"/>
        <v>259</v>
      </c>
      <c r="R212" s="40">
        <f t="shared" si="40"/>
        <v>341</v>
      </c>
      <c r="S212" s="40">
        <f t="shared" si="40"/>
        <v>701</v>
      </c>
      <c r="T212" s="40">
        <f t="shared" si="40"/>
        <v>772</v>
      </c>
      <c r="U212" s="40">
        <f t="shared" si="40"/>
        <v>620</v>
      </c>
      <c r="V212" s="40">
        <f t="shared" si="40"/>
        <v>386</v>
      </c>
      <c r="W212" s="40">
        <f t="shared" si="40"/>
        <v>221</v>
      </c>
      <c r="X212" s="167">
        <f t="shared" si="37"/>
        <v>3300</v>
      </c>
      <c r="Y212" s="167">
        <f t="shared" si="38"/>
        <v>3300</v>
      </c>
      <c r="Z212" s="167">
        <f t="shared" si="39"/>
        <v>3300</v>
      </c>
      <c r="AN212" s="4"/>
    </row>
    <row r="213" spans="1:44">
      <c r="B213" s="143"/>
      <c r="C213" s="14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AJ213" s="4"/>
    </row>
    <row r="214" spans="1:44" ht="29.25" customHeight="1">
      <c r="B214" s="143"/>
      <c r="C214" s="143"/>
      <c r="D214" s="725" t="s">
        <v>89</v>
      </c>
      <c r="E214" s="248" t="s">
        <v>92</v>
      </c>
      <c r="F214" s="248" t="s">
        <v>72</v>
      </c>
      <c r="G214" s="248" t="s">
        <v>93</v>
      </c>
      <c r="H214" s="248" t="s">
        <v>70</v>
      </c>
      <c r="I214" s="248" t="s">
        <v>71</v>
      </c>
      <c r="J214" s="249" t="s">
        <v>94</v>
      </c>
      <c r="K214" s="248" t="s">
        <v>95</v>
      </c>
      <c r="L214" s="250" t="s">
        <v>189</v>
      </c>
      <c r="M214" s="250" t="s">
        <v>190</v>
      </c>
      <c r="N214" s="250" t="s">
        <v>191</v>
      </c>
      <c r="O214" s="250" t="s">
        <v>192</v>
      </c>
      <c r="P214" s="250" t="s">
        <v>193</v>
      </c>
      <c r="Q214" s="251" t="s">
        <v>194</v>
      </c>
      <c r="R214" s="251" t="s">
        <v>195</v>
      </c>
      <c r="S214" s="4"/>
      <c r="T214" s="4"/>
      <c r="U214" s="4"/>
      <c r="V214" s="4"/>
      <c r="W214" s="4"/>
      <c r="X214" s="4"/>
      <c r="AM214" s="4"/>
    </row>
    <row r="215" spans="1:44" ht="22.5" customHeight="1">
      <c r="B215" s="143"/>
      <c r="C215" s="143"/>
      <c r="D215" s="726"/>
      <c r="E215" s="252">
        <f>SUM(E212,J212,E154,J154,)</f>
        <v>332</v>
      </c>
      <c r="F215" s="252">
        <f>SUM(F212,K212,F154,K154,O154,S154,AG154)</f>
        <v>3321</v>
      </c>
      <c r="G215" s="252">
        <f>SUM(G212,L212,G154,L154,P154,T154,AH154)</f>
        <v>2882</v>
      </c>
      <c r="H215" s="252">
        <f>SUM(H212,M212,H154,M154,Q154,U154,AI154)</f>
        <v>208</v>
      </c>
      <c r="I215" s="252">
        <f>SUM(I212,N212,I154,N154,R154,V154,AJ154)</f>
        <v>216</v>
      </c>
      <c r="J215" s="252">
        <f t="shared" ref="J215:R215" si="41">SUM(O212+W154+AK154)</f>
        <v>413</v>
      </c>
      <c r="K215" s="252">
        <f t="shared" si="41"/>
        <v>2908</v>
      </c>
      <c r="L215" s="252">
        <f t="shared" si="41"/>
        <v>260</v>
      </c>
      <c r="M215" s="252">
        <f t="shared" si="41"/>
        <v>344</v>
      </c>
      <c r="N215" s="252">
        <f t="shared" si="41"/>
        <v>704</v>
      </c>
      <c r="O215" s="252">
        <f t="shared" si="41"/>
        <v>786</v>
      </c>
      <c r="P215" s="252">
        <f t="shared" si="41"/>
        <v>620</v>
      </c>
      <c r="Q215" s="252">
        <f t="shared" si="41"/>
        <v>386</v>
      </c>
      <c r="R215" s="252">
        <f t="shared" si="41"/>
        <v>221</v>
      </c>
      <c r="S215" s="4"/>
      <c r="T215" s="4"/>
      <c r="U215" s="4"/>
      <c r="V215" s="4"/>
      <c r="W215" s="4"/>
      <c r="X215" s="4"/>
      <c r="AM215" s="4"/>
    </row>
    <row r="216" spans="1:44" ht="30" customHeight="1">
      <c r="B216" s="143"/>
      <c r="C216" s="14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AJ216" s="4"/>
    </row>
    <row r="217" spans="1:44">
      <c r="B217" s="143"/>
      <c r="C217" s="14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AJ217" s="4"/>
    </row>
    <row r="218" spans="1:44">
      <c r="A218" s="1" t="s">
        <v>97</v>
      </c>
      <c r="B218" s="143"/>
      <c r="C218" s="14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AJ218" s="4"/>
    </row>
    <row r="219" spans="1:44">
      <c r="B219" s="143"/>
      <c r="C219" s="14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AJ219" s="4"/>
    </row>
    <row r="220" spans="1:44">
      <c r="A220" s="1" t="s">
        <v>98</v>
      </c>
      <c r="B220" s="143"/>
      <c r="C220" s="14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AJ220" s="4"/>
    </row>
    <row r="221" spans="1:44">
      <c r="B221" s="143"/>
      <c r="C221" s="143"/>
      <c r="D221" s="4"/>
      <c r="E221" s="4"/>
      <c r="F221" s="4"/>
      <c r="G221" s="4"/>
      <c r="H221" s="4"/>
      <c r="I221" s="4"/>
      <c r="J221" s="4"/>
      <c r="K221" s="42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AJ221" s="4"/>
    </row>
    <row r="222" spans="1:44">
      <c r="B222" s="143"/>
      <c r="C222" s="14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AJ222" s="4"/>
    </row>
    <row r="223" spans="1:44">
      <c r="B223" s="143"/>
      <c r="C223" s="14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AJ223" s="4"/>
    </row>
    <row r="224" spans="1:44">
      <c r="B224" s="143"/>
      <c r="C224" s="143"/>
      <c r="AJ224" s="4"/>
    </row>
    <row r="225" spans="2:36">
      <c r="B225" s="143"/>
      <c r="C225" s="143"/>
      <c r="AJ225" s="4"/>
    </row>
    <row r="226" spans="2:36">
      <c r="B226" s="143"/>
      <c r="C226" s="143"/>
      <c r="AJ226" s="4"/>
    </row>
    <row r="227" spans="2:36">
      <c r="B227" s="143"/>
      <c r="C227" s="143"/>
      <c r="AJ227" s="4"/>
    </row>
    <row r="228" spans="2:36">
      <c r="B228" s="143"/>
      <c r="C228" s="143"/>
      <c r="AJ228" s="4"/>
    </row>
    <row r="229" spans="2:36">
      <c r="B229" s="143"/>
      <c r="C229" s="143"/>
      <c r="AJ229" s="4"/>
    </row>
    <row r="230" spans="2:36">
      <c r="B230" s="143"/>
      <c r="C230" s="143"/>
      <c r="AJ230" s="4"/>
    </row>
    <row r="231" spans="2:36">
      <c r="B231" s="143"/>
      <c r="C231" s="143"/>
      <c r="AJ231" s="4"/>
    </row>
    <row r="232" spans="2:36">
      <c r="B232" s="143"/>
      <c r="C232" s="143"/>
      <c r="AJ232" s="4"/>
    </row>
    <row r="233" spans="2:36">
      <c r="AJ233" s="4"/>
    </row>
    <row r="234" spans="2:36">
      <c r="AJ234" s="4"/>
    </row>
    <row r="235" spans="2:36">
      <c r="AJ235" s="4"/>
    </row>
    <row r="236" spans="2:36">
      <c r="AJ236" s="4"/>
    </row>
    <row r="237" spans="2:36">
      <c r="AJ237" s="4"/>
    </row>
    <row r="238" spans="2:36">
      <c r="AJ238" s="4"/>
    </row>
    <row r="239" spans="2:36">
      <c r="AJ239" s="4"/>
    </row>
    <row r="240" spans="2:36">
      <c r="AJ240" s="4"/>
    </row>
    <row r="241" spans="36:36">
      <c r="AJ241" s="4"/>
    </row>
    <row r="242" spans="36:36">
      <c r="AJ242" s="4"/>
    </row>
  </sheetData>
  <sheetProtection algorithmName="SHA-512" hashValue="TS+WQbjF2EfpNN45bpseY4XqlO1Lha4mrGqT9MJX+nHhfb4is5hvNX8u9SZztfX2dp9Dc+jFqMDP2z9/uxBlYA==" saltValue="yB3Tckb2RSoufK1S/3QFmA==" spinCount="100000" sheet="1" formatCells="0" formatRows="0" selectLockedCells="1"/>
  <mergeCells count="300">
    <mergeCell ref="AM116:AM127"/>
    <mergeCell ref="AN116:AN127"/>
    <mergeCell ref="AO116:AO127"/>
    <mergeCell ref="AP116:AP127"/>
    <mergeCell ref="AQ116:AQ127"/>
    <mergeCell ref="AR116:AR127"/>
    <mergeCell ref="AS116:AS127"/>
    <mergeCell ref="B156:B158"/>
    <mergeCell ref="C156:C158"/>
    <mergeCell ref="A152:D152"/>
    <mergeCell ref="AP130:AP143"/>
    <mergeCell ref="AQ130:AQ143"/>
    <mergeCell ref="AR130:AR143"/>
    <mergeCell ref="AS130:AS143"/>
    <mergeCell ref="A146:A151"/>
    <mergeCell ref="B146:B151"/>
    <mergeCell ref="C146:C151"/>
    <mergeCell ref="AG146:AG151"/>
    <mergeCell ref="AH146:AH151"/>
    <mergeCell ref="AI146:AI151"/>
    <mergeCell ref="AJ146:AJ151"/>
    <mergeCell ref="AK146:AK151"/>
    <mergeCell ref="AL146:AL151"/>
    <mergeCell ref="A116:A127"/>
    <mergeCell ref="B116:B127"/>
    <mergeCell ref="C116:C127"/>
    <mergeCell ref="AG116:AG127"/>
    <mergeCell ref="AH116:AH127"/>
    <mergeCell ref="AI116:AI127"/>
    <mergeCell ref="AJ116:AJ127"/>
    <mergeCell ref="AK116:AK127"/>
    <mergeCell ref="AL116:AL127"/>
    <mergeCell ref="AL110:AL113"/>
    <mergeCell ref="AM110:AM113"/>
    <mergeCell ref="AN110:AN113"/>
    <mergeCell ref="AO110:AO113"/>
    <mergeCell ref="AP110:AP113"/>
    <mergeCell ref="AQ110:AQ113"/>
    <mergeCell ref="AR110:AR113"/>
    <mergeCell ref="AS110:AS113"/>
    <mergeCell ref="A114:D114"/>
    <mergeCell ref="A108:D108"/>
    <mergeCell ref="A110:A113"/>
    <mergeCell ref="B110:B113"/>
    <mergeCell ref="C110:C113"/>
    <mergeCell ref="AG110:AG113"/>
    <mergeCell ref="AH110:AH113"/>
    <mergeCell ref="AI110:AI113"/>
    <mergeCell ref="AJ110:AJ113"/>
    <mergeCell ref="AK110:AK113"/>
    <mergeCell ref="AN86:AN90"/>
    <mergeCell ref="AO86:AO90"/>
    <mergeCell ref="AP86:AP90"/>
    <mergeCell ref="AQ86:AQ90"/>
    <mergeCell ref="AR86:AR90"/>
    <mergeCell ref="AS86:AS90"/>
    <mergeCell ref="A96:D96"/>
    <mergeCell ref="A98:A107"/>
    <mergeCell ref="B98:B107"/>
    <mergeCell ref="C98:C107"/>
    <mergeCell ref="AG98:AG107"/>
    <mergeCell ref="AH98:AH107"/>
    <mergeCell ref="AI98:AI107"/>
    <mergeCell ref="AJ98:AJ107"/>
    <mergeCell ref="AK98:AK107"/>
    <mergeCell ref="AO98:AO107"/>
    <mergeCell ref="AP98:AP107"/>
    <mergeCell ref="AQ98:AQ107"/>
    <mergeCell ref="AR98:AR107"/>
    <mergeCell ref="AS98:AS107"/>
    <mergeCell ref="A86:A90"/>
    <mergeCell ref="B86:B90"/>
    <mergeCell ref="C86:C90"/>
    <mergeCell ref="AG86:AG90"/>
    <mergeCell ref="AH86:AH90"/>
    <mergeCell ref="AI86:AI90"/>
    <mergeCell ref="AJ86:AJ90"/>
    <mergeCell ref="AK86:AK90"/>
    <mergeCell ref="AL86:AL90"/>
    <mergeCell ref="A79:D79"/>
    <mergeCell ref="AL81:AL83"/>
    <mergeCell ref="AM81:AM83"/>
    <mergeCell ref="AM86:AM90"/>
    <mergeCell ref="AN81:AN83"/>
    <mergeCell ref="AO81:AO83"/>
    <mergeCell ref="AP81:AP83"/>
    <mergeCell ref="AQ81:AQ83"/>
    <mergeCell ref="AR81:AR83"/>
    <mergeCell ref="AS81:AS83"/>
    <mergeCell ref="AO61:AO71"/>
    <mergeCell ref="AP61:AP71"/>
    <mergeCell ref="AQ61:AQ71"/>
    <mergeCell ref="AR61:AR71"/>
    <mergeCell ref="AS61:AS71"/>
    <mergeCell ref="AL74:AL78"/>
    <mergeCell ref="AM74:AM78"/>
    <mergeCell ref="AN74:AN78"/>
    <mergeCell ref="AO74:AO78"/>
    <mergeCell ref="AP74:AP78"/>
    <mergeCell ref="AQ74:AQ78"/>
    <mergeCell ref="AR74:AR78"/>
    <mergeCell ref="AS74:AS78"/>
    <mergeCell ref="AK53:AK58"/>
    <mergeCell ref="AL53:AL58"/>
    <mergeCell ref="AM53:AM58"/>
    <mergeCell ref="AN53:AN58"/>
    <mergeCell ref="AO53:AO58"/>
    <mergeCell ref="AP53:AP58"/>
    <mergeCell ref="AQ53:AQ58"/>
    <mergeCell ref="AR53:AR58"/>
    <mergeCell ref="AS53:AS58"/>
    <mergeCell ref="AR41:AR44"/>
    <mergeCell ref="AS41:AS44"/>
    <mergeCell ref="A45:D45"/>
    <mergeCell ref="A47:A50"/>
    <mergeCell ref="B47:B50"/>
    <mergeCell ref="C47:C50"/>
    <mergeCell ref="AG47:AG50"/>
    <mergeCell ref="AH47:AH50"/>
    <mergeCell ref="AI47:AI50"/>
    <mergeCell ref="AJ47:AJ50"/>
    <mergeCell ref="AK47:AK50"/>
    <mergeCell ref="AL47:AL50"/>
    <mergeCell ref="AM47:AM50"/>
    <mergeCell ref="AN47:AN50"/>
    <mergeCell ref="AO47:AO50"/>
    <mergeCell ref="AP47:AP50"/>
    <mergeCell ref="AQ47:AQ50"/>
    <mergeCell ref="AR47:AR50"/>
    <mergeCell ref="AS47:AS50"/>
    <mergeCell ref="AO41:AO44"/>
    <mergeCell ref="AP41:AP44"/>
    <mergeCell ref="AQ41:AQ44"/>
    <mergeCell ref="A39:D39"/>
    <mergeCell ref="A41:A44"/>
    <mergeCell ref="B41:B44"/>
    <mergeCell ref="C41:C44"/>
    <mergeCell ref="AG41:AG44"/>
    <mergeCell ref="AH41:AH44"/>
    <mergeCell ref="AI41:AI44"/>
    <mergeCell ref="AJ41:AJ44"/>
    <mergeCell ref="A53:A58"/>
    <mergeCell ref="B53:B58"/>
    <mergeCell ref="C53:C58"/>
    <mergeCell ref="AG53:AG58"/>
    <mergeCell ref="AH53:AH58"/>
    <mergeCell ref="AI53:AI58"/>
    <mergeCell ref="AJ53:AJ58"/>
    <mergeCell ref="A59:D59"/>
    <mergeCell ref="A61:A71"/>
    <mergeCell ref="B61:B71"/>
    <mergeCell ref="C61:C71"/>
    <mergeCell ref="AG61:AG71"/>
    <mergeCell ref="AH61:AH71"/>
    <mergeCell ref="AI61:AI71"/>
    <mergeCell ref="AJ61:AJ71"/>
    <mergeCell ref="AO130:AO143"/>
    <mergeCell ref="C81:C83"/>
    <mergeCell ref="AG81:AG83"/>
    <mergeCell ref="AH81:AH83"/>
    <mergeCell ref="AI81:AI83"/>
    <mergeCell ref="A91:D91"/>
    <mergeCell ref="A93:A95"/>
    <mergeCell ref="B93:B95"/>
    <mergeCell ref="AO93:AO95"/>
    <mergeCell ref="AL130:AL143"/>
    <mergeCell ref="AM130:AM143"/>
    <mergeCell ref="AN130:AN143"/>
    <mergeCell ref="AK61:AK71"/>
    <mergeCell ref="AL61:AL71"/>
    <mergeCell ref="AM61:AM71"/>
    <mergeCell ref="AN61:AN71"/>
    <mergeCell ref="AM146:AM151"/>
    <mergeCell ref="AN146:AN151"/>
    <mergeCell ref="AO146:AO151"/>
    <mergeCell ref="AP146:AP151"/>
    <mergeCell ref="AQ146:AQ151"/>
    <mergeCell ref="AR146:AR151"/>
    <mergeCell ref="AS146:AS151"/>
    <mergeCell ref="A72:D72"/>
    <mergeCell ref="A84:D84"/>
    <mergeCell ref="A128:D128"/>
    <mergeCell ref="A130:A143"/>
    <mergeCell ref="B130:B143"/>
    <mergeCell ref="C130:C143"/>
    <mergeCell ref="AG130:AG143"/>
    <mergeCell ref="AH130:AH143"/>
    <mergeCell ref="AI130:AI143"/>
    <mergeCell ref="A74:A78"/>
    <mergeCell ref="B74:B78"/>
    <mergeCell ref="C74:C78"/>
    <mergeCell ref="AG74:AG78"/>
    <mergeCell ref="AH74:AH78"/>
    <mergeCell ref="AI74:AI78"/>
    <mergeCell ref="A81:A83"/>
    <mergeCell ref="B81:B83"/>
    <mergeCell ref="AM16:AM23"/>
    <mergeCell ref="AN16:AN23"/>
    <mergeCell ref="AO16:AO23"/>
    <mergeCell ref="AP16:AP23"/>
    <mergeCell ref="AQ16:AQ23"/>
    <mergeCell ref="AR16:AR23"/>
    <mergeCell ref="AS16:AS23"/>
    <mergeCell ref="A24:D24"/>
    <mergeCell ref="A26:A38"/>
    <mergeCell ref="B26:B38"/>
    <mergeCell ref="C26:C38"/>
    <mergeCell ref="AG26:AG38"/>
    <mergeCell ref="AH26:AH38"/>
    <mergeCell ref="AI26:AI38"/>
    <mergeCell ref="AJ26:AJ38"/>
    <mergeCell ref="AK26:AK38"/>
    <mergeCell ref="AL26:AL38"/>
    <mergeCell ref="AM26:AM38"/>
    <mergeCell ref="AN26:AN38"/>
    <mergeCell ref="AO26:AO38"/>
    <mergeCell ref="AP26:AP38"/>
    <mergeCell ref="AQ26:AQ38"/>
    <mergeCell ref="AR26:AR38"/>
    <mergeCell ref="AS26:AS38"/>
    <mergeCell ref="A16:A23"/>
    <mergeCell ref="B16:B23"/>
    <mergeCell ref="C16:C23"/>
    <mergeCell ref="AG16:AG23"/>
    <mergeCell ref="AH16:AH23"/>
    <mergeCell ref="AI16:AI23"/>
    <mergeCell ref="AJ16:AJ23"/>
    <mergeCell ref="AK16:AK23"/>
    <mergeCell ref="AL16:AL23"/>
    <mergeCell ref="E156:W156"/>
    <mergeCell ref="Q157:W157"/>
    <mergeCell ref="J157:N157"/>
    <mergeCell ref="E157:I157"/>
    <mergeCell ref="O157:P157"/>
    <mergeCell ref="A1:AL1"/>
    <mergeCell ref="A2:AL2"/>
    <mergeCell ref="A3:AL3"/>
    <mergeCell ref="W8:X8"/>
    <mergeCell ref="AG8:AJ8"/>
    <mergeCell ref="AK8:AL8"/>
    <mergeCell ref="E7:AE7"/>
    <mergeCell ref="AG7:AS7"/>
    <mergeCell ref="Y8:AE8"/>
    <mergeCell ref="AM8:AS8"/>
    <mergeCell ref="E8:I8"/>
    <mergeCell ref="J8:N8"/>
    <mergeCell ref="O8:R8"/>
    <mergeCell ref="S8:V8"/>
    <mergeCell ref="D7:D9"/>
    <mergeCell ref="A7:A9"/>
    <mergeCell ref="B7:B9"/>
    <mergeCell ref="C7:C9"/>
    <mergeCell ref="D156:D158"/>
    <mergeCell ref="D214:D215"/>
    <mergeCell ref="A51:D51"/>
    <mergeCell ref="A11:A13"/>
    <mergeCell ref="A156:A158"/>
    <mergeCell ref="AN11:AN13"/>
    <mergeCell ref="AH11:AH13"/>
    <mergeCell ref="AI11:AI13"/>
    <mergeCell ref="AJ11:AJ13"/>
    <mergeCell ref="AK11:AK13"/>
    <mergeCell ref="AK41:AK44"/>
    <mergeCell ref="AL41:AL44"/>
    <mergeCell ref="AM41:AM44"/>
    <mergeCell ref="AN41:AN44"/>
    <mergeCell ref="AJ74:AJ78"/>
    <mergeCell ref="AK74:AK78"/>
    <mergeCell ref="AJ81:AJ83"/>
    <mergeCell ref="AK81:AK83"/>
    <mergeCell ref="AN93:AN95"/>
    <mergeCell ref="AL98:AL107"/>
    <mergeCell ref="AM98:AM107"/>
    <mergeCell ref="AN98:AN107"/>
    <mergeCell ref="A144:D144"/>
    <mergeCell ref="AJ130:AJ143"/>
    <mergeCell ref="AK130:AK143"/>
    <mergeCell ref="AP11:AP13"/>
    <mergeCell ref="AQ11:AQ13"/>
    <mergeCell ref="AR11:AR13"/>
    <mergeCell ref="AO11:AO13"/>
    <mergeCell ref="AS11:AS13"/>
    <mergeCell ref="A14:D14"/>
    <mergeCell ref="B11:B13"/>
    <mergeCell ref="C11:C13"/>
    <mergeCell ref="AG11:AG13"/>
    <mergeCell ref="AL11:AL13"/>
    <mergeCell ref="AM11:AM13"/>
    <mergeCell ref="AP93:AP95"/>
    <mergeCell ref="AQ93:AQ95"/>
    <mergeCell ref="AR93:AR95"/>
    <mergeCell ref="AS93:AS95"/>
    <mergeCell ref="C93:C95"/>
    <mergeCell ref="AG93:AG95"/>
    <mergeCell ref="AH93:AH95"/>
    <mergeCell ref="AI93:AI95"/>
    <mergeCell ref="AJ93:AJ95"/>
    <mergeCell ref="AK93:AK95"/>
    <mergeCell ref="AL93:AL95"/>
    <mergeCell ref="AM93:AM95"/>
  </mergeCells>
  <phoneticPr fontId="3" type="noConversion"/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3" tint="0.59999389629810485"/>
  </sheetPr>
  <dimension ref="A1:AT187"/>
  <sheetViews>
    <sheetView showGridLines="0" topLeftCell="D38" zoomScale="70" zoomScaleNormal="70" workbookViewId="0">
      <selection activeCell="P58" sqref="P58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701" t="s">
        <v>44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111"/>
      <c r="AN1" s="111"/>
      <c r="AO1" s="111"/>
      <c r="AP1" s="111"/>
      <c r="AQ1" s="111"/>
      <c r="AR1" s="111"/>
      <c r="AS1" s="111"/>
    </row>
    <row r="2" spans="1:45" ht="15.7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 ht="15.75">
      <c r="A3" s="701" t="s">
        <v>65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6.5" thickBot="1"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5" customFormat="1">
      <c r="A11" s="753" t="s">
        <v>55</v>
      </c>
      <c r="B11" s="750" t="s">
        <v>216</v>
      </c>
      <c r="C11" s="746" t="s">
        <v>414</v>
      </c>
      <c r="D11" s="212" t="s">
        <v>217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6"/>
      <c r="AG11" s="743"/>
      <c r="AH11" s="743"/>
      <c r="AI11" s="743"/>
      <c r="AJ11" s="743"/>
      <c r="AK11" s="743"/>
      <c r="AL11" s="743"/>
      <c r="AM11" s="743"/>
      <c r="AN11" s="743"/>
      <c r="AO11" s="743"/>
      <c r="AP11" s="743"/>
      <c r="AQ11" s="743"/>
      <c r="AR11" s="743"/>
      <c r="AS11" s="743"/>
    </row>
    <row r="12" spans="1:45" customFormat="1">
      <c r="A12" s="754"/>
      <c r="B12" s="767"/>
      <c r="C12" s="768"/>
      <c r="D12" s="213" t="s">
        <v>218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6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>
      <c r="A13" s="754"/>
      <c r="B13" s="767"/>
      <c r="C13" s="768"/>
      <c r="D13" s="213" t="s">
        <v>219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6"/>
      <c r="AG13" s="744"/>
      <c r="AH13" s="744"/>
      <c r="AI13" s="744"/>
      <c r="AJ13" s="744"/>
      <c r="AK13" s="744"/>
      <c r="AL13" s="744"/>
      <c r="AM13" s="744"/>
      <c r="AN13" s="744"/>
      <c r="AO13" s="744"/>
      <c r="AP13" s="744"/>
      <c r="AQ13" s="744"/>
      <c r="AR13" s="744"/>
      <c r="AS13" s="744"/>
    </row>
    <row r="14" spans="1:45" customFormat="1">
      <c r="A14" s="754"/>
      <c r="B14" s="767"/>
      <c r="C14" s="768"/>
      <c r="D14" s="213" t="s">
        <v>220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6"/>
      <c r="AG14" s="744"/>
      <c r="AH14" s="744"/>
      <c r="AI14" s="744"/>
      <c r="AJ14" s="744"/>
      <c r="AK14" s="744"/>
      <c r="AL14" s="744"/>
      <c r="AM14" s="744"/>
      <c r="AN14" s="744"/>
      <c r="AO14" s="744"/>
      <c r="AP14" s="744"/>
      <c r="AQ14" s="744"/>
      <c r="AR14" s="744"/>
      <c r="AS14" s="744"/>
    </row>
    <row r="15" spans="1:45" customFormat="1">
      <c r="A15" s="754"/>
      <c r="B15" s="767"/>
      <c r="C15" s="768"/>
      <c r="D15" s="213" t="s">
        <v>221</v>
      </c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6"/>
      <c r="AG15" s="744"/>
      <c r="AH15" s="744"/>
      <c r="AI15" s="744"/>
      <c r="AJ15" s="744"/>
      <c r="AK15" s="744"/>
      <c r="AL15" s="744"/>
      <c r="AM15" s="744"/>
      <c r="AN15" s="744"/>
      <c r="AO15" s="744"/>
      <c r="AP15" s="744"/>
      <c r="AQ15" s="744"/>
      <c r="AR15" s="744"/>
      <c r="AS15" s="744"/>
    </row>
    <row r="16" spans="1:45" customFormat="1">
      <c r="A16" s="754"/>
      <c r="B16" s="767"/>
      <c r="C16" s="768"/>
      <c r="D16" s="213" t="s">
        <v>222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6"/>
      <c r="AG16" s="744"/>
      <c r="AH16" s="744"/>
      <c r="AI16" s="744"/>
      <c r="AJ16" s="744"/>
      <c r="AK16" s="744"/>
      <c r="AL16" s="744"/>
      <c r="AM16" s="744"/>
      <c r="AN16" s="744"/>
      <c r="AO16" s="744"/>
      <c r="AP16" s="744"/>
      <c r="AQ16" s="744"/>
      <c r="AR16" s="744"/>
      <c r="AS16" s="744"/>
    </row>
    <row r="17" spans="1:45" customFormat="1" ht="19.5" customHeight="1">
      <c r="A17" s="754"/>
      <c r="B17" s="767"/>
      <c r="C17" s="768"/>
      <c r="D17" s="213" t="s">
        <v>223</v>
      </c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6"/>
      <c r="AG17" s="744"/>
      <c r="AH17" s="744"/>
      <c r="AI17" s="744"/>
      <c r="AJ17" s="744"/>
      <c r="AK17" s="744"/>
      <c r="AL17" s="744"/>
      <c r="AM17" s="744"/>
      <c r="AN17" s="744"/>
      <c r="AO17" s="744"/>
      <c r="AP17" s="744"/>
      <c r="AQ17" s="744"/>
      <c r="AR17" s="744"/>
      <c r="AS17" s="744"/>
    </row>
    <row r="18" spans="1:45" customFormat="1" ht="18.75" customHeight="1">
      <c r="A18" s="754"/>
      <c r="B18" s="767"/>
      <c r="C18" s="768"/>
      <c r="D18" s="213" t="s">
        <v>224</v>
      </c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6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 ht="18.75" customHeight="1">
      <c r="A19" s="754"/>
      <c r="B19" s="767"/>
      <c r="C19" s="768"/>
      <c r="D19" s="213" t="s">
        <v>225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6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  <c r="AR19" s="744"/>
      <c r="AS19" s="744"/>
    </row>
    <row r="20" spans="1:45" customFormat="1" ht="18.75" customHeight="1">
      <c r="A20" s="754"/>
      <c r="B20" s="767"/>
      <c r="C20" s="768"/>
      <c r="D20" s="213" t="s">
        <v>226</v>
      </c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6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  <c r="AR20" s="744"/>
      <c r="AS20" s="744"/>
    </row>
    <row r="21" spans="1:45" customFormat="1" ht="15.75" thickBot="1">
      <c r="A21" s="755"/>
      <c r="B21" s="752"/>
      <c r="C21" s="748"/>
      <c r="D21" s="296" t="s">
        <v>227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6"/>
      <c r="AG21" s="745"/>
      <c r="AH21" s="745"/>
      <c r="AI21" s="745"/>
      <c r="AJ21" s="745"/>
      <c r="AK21" s="745"/>
      <c r="AL21" s="745"/>
      <c r="AM21" s="745"/>
      <c r="AN21" s="745"/>
      <c r="AO21" s="745"/>
      <c r="AP21" s="745"/>
      <c r="AQ21" s="745"/>
      <c r="AR21" s="745"/>
      <c r="AS21" s="745"/>
    </row>
    <row r="22" spans="1:45" ht="14.45" customHeight="1">
      <c r="A22" s="749"/>
      <c r="B22" s="749"/>
      <c r="C22" s="749"/>
      <c r="D22" s="749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82">
        <f>AG11</f>
        <v>0</v>
      </c>
      <c r="AH22" s="82">
        <f t="shared" ref="AH22:AS22" si="1">AH11</f>
        <v>0</v>
      </c>
      <c r="AI22" s="82">
        <f t="shared" si="1"/>
        <v>0</v>
      </c>
      <c r="AJ22" s="82">
        <f t="shared" si="1"/>
        <v>0</v>
      </c>
      <c r="AK22" s="82">
        <f t="shared" si="1"/>
        <v>0</v>
      </c>
      <c r="AL22" s="82">
        <f t="shared" si="1"/>
        <v>0</v>
      </c>
      <c r="AM22" s="82">
        <f t="shared" si="1"/>
        <v>0</v>
      </c>
      <c r="AN22" s="82">
        <f t="shared" si="1"/>
        <v>0</v>
      </c>
      <c r="AO22" s="82">
        <f t="shared" si="1"/>
        <v>0</v>
      </c>
      <c r="AP22" s="82">
        <f t="shared" si="1"/>
        <v>0</v>
      </c>
      <c r="AQ22" s="82">
        <f t="shared" si="1"/>
        <v>0</v>
      </c>
      <c r="AR22" s="82">
        <f t="shared" si="1"/>
        <v>0</v>
      </c>
      <c r="AS22" s="82">
        <f t="shared" si="1"/>
        <v>0</v>
      </c>
    </row>
    <row r="23" spans="1:45" customFormat="1" ht="15.75" thickBot="1">
      <c r="D23" s="269"/>
    </row>
    <row r="24" spans="1:45" customFormat="1" ht="30">
      <c r="A24" s="753" t="s">
        <v>228</v>
      </c>
      <c r="B24" s="750" t="s">
        <v>415</v>
      </c>
      <c r="C24" s="746" t="s">
        <v>416</v>
      </c>
      <c r="D24" s="212" t="s">
        <v>417</v>
      </c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6"/>
      <c r="AG24" s="743"/>
      <c r="AH24" s="743"/>
      <c r="AI24" s="743"/>
      <c r="AJ24" s="743"/>
      <c r="AK24" s="743"/>
      <c r="AL24" s="743"/>
      <c r="AM24" s="743"/>
      <c r="AN24" s="743"/>
      <c r="AO24" s="743"/>
      <c r="AP24" s="743"/>
      <c r="AQ24" s="743"/>
      <c r="AR24" s="743"/>
      <c r="AS24" s="743"/>
    </row>
    <row r="25" spans="1:45" customFormat="1">
      <c r="A25" s="754"/>
      <c r="B25" s="767"/>
      <c r="C25" s="768"/>
      <c r="D25" s="213" t="s">
        <v>418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6"/>
      <c r="AG25" s="744"/>
      <c r="AH25" s="744"/>
      <c r="AI25" s="744"/>
      <c r="AJ25" s="744"/>
      <c r="AK25" s="744"/>
      <c r="AL25" s="744"/>
      <c r="AM25" s="744"/>
      <c r="AN25" s="744"/>
      <c r="AO25" s="744"/>
      <c r="AP25" s="744"/>
      <c r="AQ25" s="744"/>
      <c r="AR25" s="744"/>
      <c r="AS25" s="744"/>
    </row>
    <row r="26" spans="1:45" customFormat="1">
      <c r="A26" s="754"/>
      <c r="B26" s="767"/>
      <c r="C26" s="768"/>
      <c r="D26" s="213" t="s">
        <v>419</v>
      </c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6"/>
      <c r="AG26" s="744"/>
      <c r="AH26" s="744"/>
      <c r="AI26" s="744"/>
      <c r="AJ26" s="744"/>
      <c r="AK26" s="744"/>
      <c r="AL26" s="744"/>
      <c r="AM26" s="744"/>
      <c r="AN26" s="744"/>
      <c r="AO26" s="744"/>
      <c r="AP26" s="744"/>
      <c r="AQ26" s="744"/>
      <c r="AR26" s="744"/>
      <c r="AS26" s="744"/>
    </row>
    <row r="27" spans="1:45" customFormat="1">
      <c r="A27" s="754"/>
      <c r="B27" s="767"/>
      <c r="C27" s="768"/>
      <c r="D27" s="213" t="s">
        <v>420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6"/>
      <c r="AG27" s="744"/>
      <c r="AH27" s="744"/>
      <c r="AI27" s="744"/>
      <c r="AJ27" s="744"/>
      <c r="AK27" s="744"/>
      <c r="AL27" s="744"/>
      <c r="AM27" s="744"/>
      <c r="AN27" s="744"/>
      <c r="AO27" s="744"/>
      <c r="AP27" s="744"/>
      <c r="AQ27" s="744"/>
      <c r="AR27" s="744"/>
      <c r="AS27" s="744"/>
    </row>
    <row r="28" spans="1:45" customFormat="1" ht="15.75" thickBot="1">
      <c r="A28" s="755"/>
      <c r="B28" s="752"/>
      <c r="C28" s="748"/>
      <c r="D28" s="214" t="s">
        <v>421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6"/>
      <c r="AG28" s="745"/>
      <c r="AH28" s="745"/>
      <c r="AI28" s="745"/>
      <c r="AJ28" s="745"/>
      <c r="AK28" s="745"/>
      <c r="AL28" s="745"/>
      <c r="AM28" s="745"/>
      <c r="AN28" s="745"/>
      <c r="AO28" s="745"/>
      <c r="AP28" s="745"/>
      <c r="AQ28" s="745"/>
      <c r="AR28" s="745"/>
      <c r="AS28" s="745"/>
    </row>
    <row r="29" spans="1:45" ht="14.45" customHeight="1">
      <c r="A29" s="749"/>
      <c r="B29" s="749"/>
      <c r="C29" s="749"/>
      <c r="D29" s="749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82">
        <f>AG24</f>
        <v>0</v>
      </c>
      <c r="AH29" s="82">
        <f t="shared" ref="AH29:AS29" si="3">AH24</f>
        <v>0</v>
      </c>
      <c r="AI29" s="82">
        <f t="shared" si="3"/>
        <v>0</v>
      </c>
      <c r="AJ29" s="82">
        <f t="shared" si="3"/>
        <v>0</v>
      </c>
      <c r="AK29" s="82">
        <f t="shared" si="3"/>
        <v>0</v>
      </c>
      <c r="AL29" s="82">
        <f t="shared" si="3"/>
        <v>0</v>
      </c>
      <c r="AM29" s="82">
        <f t="shared" si="3"/>
        <v>0</v>
      </c>
      <c r="AN29" s="82">
        <f t="shared" si="3"/>
        <v>0</v>
      </c>
      <c r="AO29" s="82">
        <f t="shared" si="3"/>
        <v>0</v>
      </c>
      <c r="AP29" s="82">
        <f t="shared" si="3"/>
        <v>0</v>
      </c>
      <c r="AQ29" s="82">
        <f t="shared" si="3"/>
        <v>0</v>
      </c>
      <c r="AR29" s="82">
        <f t="shared" si="3"/>
        <v>0</v>
      </c>
      <c r="AS29" s="82">
        <f t="shared" si="3"/>
        <v>0</v>
      </c>
    </row>
    <row r="30" spans="1:45" customFormat="1" ht="15.75" thickBot="1">
      <c r="D30" s="269"/>
    </row>
    <row r="31" spans="1:45" customFormat="1">
      <c r="A31" s="753" t="s">
        <v>51</v>
      </c>
      <c r="B31" s="750" t="s">
        <v>212</v>
      </c>
      <c r="C31" s="746" t="s">
        <v>422</v>
      </c>
      <c r="D31" s="212" t="s">
        <v>213</v>
      </c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6"/>
      <c r="AG31" s="743"/>
      <c r="AH31" s="743"/>
      <c r="AI31" s="743"/>
      <c r="AJ31" s="743"/>
      <c r="AK31" s="743"/>
      <c r="AL31" s="743"/>
      <c r="AM31" s="743"/>
      <c r="AN31" s="743"/>
      <c r="AO31" s="743"/>
      <c r="AP31" s="743"/>
      <c r="AQ31" s="743"/>
      <c r="AR31" s="743"/>
      <c r="AS31" s="743"/>
    </row>
    <row r="32" spans="1:45" customFormat="1">
      <c r="A32" s="754"/>
      <c r="B32" s="767"/>
      <c r="C32" s="768"/>
      <c r="D32" s="213" t="s">
        <v>214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6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6" customFormat="1">
      <c r="A33" s="754"/>
      <c r="B33" s="767"/>
      <c r="C33" s="768"/>
      <c r="D33" s="213" t="s">
        <v>215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6"/>
      <c r="AG33" s="744"/>
      <c r="AH33" s="744"/>
      <c r="AI33" s="744"/>
      <c r="AJ33" s="744"/>
      <c r="AK33" s="744"/>
      <c r="AL33" s="744"/>
      <c r="AM33" s="744"/>
      <c r="AN33" s="744"/>
      <c r="AO33" s="744"/>
      <c r="AP33" s="744"/>
      <c r="AQ33" s="744"/>
      <c r="AR33" s="744"/>
      <c r="AS33" s="744"/>
    </row>
    <row r="34" spans="1:46" customFormat="1">
      <c r="A34" s="754"/>
      <c r="B34" s="767"/>
      <c r="C34" s="768"/>
      <c r="D34" s="213" t="s">
        <v>229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6"/>
      <c r="AG34" s="744"/>
      <c r="AH34" s="744"/>
      <c r="AI34" s="744"/>
      <c r="AJ34" s="744"/>
      <c r="AK34" s="744"/>
      <c r="AL34" s="744"/>
      <c r="AM34" s="744"/>
      <c r="AN34" s="744"/>
      <c r="AO34" s="744"/>
      <c r="AP34" s="744"/>
      <c r="AQ34" s="744"/>
      <c r="AR34" s="744"/>
      <c r="AS34" s="744"/>
    </row>
    <row r="35" spans="1:46" customFormat="1" ht="15.75" thickBot="1">
      <c r="A35" s="755"/>
      <c r="B35" s="752"/>
      <c r="C35" s="748"/>
      <c r="D35" s="214" t="s">
        <v>230</v>
      </c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6"/>
      <c r="AG35" s="745"/>
      <c r="AH35" s="745"/>
      <c r="AI35" s="745"/>
      <c r="AJ35" s="745"/>
      <c r="AK35" s="745"/>
      <c r="AL35" s="745"/>
      <c r="AM35" s="745"/>
      <c r="AN35" s="745"/>
      <c r="AO35" s="745"/>
      <c r="AP35" s="745"/>
      <c r="AQ35" s="745"/>
      <c r="AR35" s="745"/>
      <c r="AS35" s="745"/>
    </row>
    <row r="36" spans="1:46" ht="14.45" customHeight="1">
      <c r="A36" s="749"/>
      <c r="B36" s="749"/>
      <c r="C36" s="749"/>
      <c r="D36" s="749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82">
        <f>AG31</f>
        <v>0</v>
      </c>
      <c r="AH36" s="82">
        <f t="shared" ref="AH36:AS36" si="5">AH31</f>
        <v>0</v>
      </c>
      <c r="AI36" s="82">
        <f t="shared" si="5"/>
        <v>0</v>
      </c>
      <c r="AJ36" s="82">
        <f t="shared" si="5"/>
        <v>0</v>
      </c>
      <c r="AK36" s="82">
        <f t="shared" si="5"/>
        <v>0</v>
      </c>
      <c r="AL36" s="82">
        <f t="shared" si="5"/>
        <v>0</v>
      </c>
      <c r="AM36" s="82">
        <f t="shared" si="5"/>
        <v>0</v>
      </c>
      <c r="AN36" s="82">
        <f t="shared" si="5"/>
        <v>0</v>
      </c>
      <c r="AO36" s="82">
        <f t="shared" si="5"/>
        <v>0</v>
      </c>
      <c r="AP36" s="82">
        <f t="shared" si="5"/>
        <v>0</v>
      </c>
      <c r="AQ36" s="82">
        <f t="shared" si="5"/>
        <v>0</v>
      </c>
      <c r="AR36" s="82">
        <f t="shared" si="5"/>
        <v>0</v>
      </c>
      <c r="AS36" s="82">
        <f t="shared" si="5"/>
        <v>0</v>
      </c>
    </row>
    <row r="37" spans="1:46" customFormat="1">
      <c r="D37" s="269"/>
    </row>
    <row r="38" spans="1:46" ht="19.5" customHeight="1">
      <c r="D38" s="22" t="s">
        <v>73</v>
      </c>
      <c r="E38" s="5">
        <f>SUM(E22,E29,E36)</f>
        <v>0</v>
      </c>
      <c r="F38" s="5">
        <f t="shared" ref="F38:I38" si="6">SUM(F22,F29,F36)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ref="J38:N38" si="7">SUM(J22,J29,J36)</f>
        <v>0</v>
      </c>
      <c r="K38" s="5">
        <f t="shared" si="7"/>
        <v>0</v>
      </c>
      <c r="L38" s="5">
        <f t="shared" si="7"/>
        <v>0</v>
      </c>
      <c r="M38" s="5">
        <f t="shared" si="7"/>
        <v>0</v>
      </c>
      <c r="N38" s="5">
        <f t="shared" si="7"/>
        <v>0</v>
      </c>
      <c r="O38" s="5">
        <f t="shared" ref="O38:R38" si="8">SUM(O22,O29,O36)</f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ref="S38:V38" si="9">SUM(S22,S29,S36)</f>
        <v>0</v>
      </c>
      <c r="T38" s="5">
        <f t="shared" si="9"/>
        <v>0</v>
      </c>
      <c r="U38" s="5">
        <f t="shared" si="9"/>
        <v>0</v>
      </c>
      <c r="V38" s="5">
        <f t="shared" si="9"/>
        <v>0</v>
      </c>
      <c r="W38" s="5">
        <f t="shared" ref="W38:AS38" si="10">SUM(W22,W29,W36)</f>
        <v>0</v>
      </c>
      <c r="X38" s="5">
        <f t="shared" si="10"/>
        <v>0</v>
      </c>
      <c r="Y38" s="5">
        <f t="shared" si="10"/>
        <v>0</v>
      </c>
      <c r="Z38" s="5">
        <f t="shared" si="10"/>
        <v>0</v>
      </c>
      <c r="AA38" s="5">
        <f t="shared" si="10"/>
        <v>0</v>
      </c>
      <c r="AB38" s="5">
        <f t="shared" si="10"/>
        <v>0</v>
      </c>
      <c r="AC38" s="5">
        <f t="shared" si="10"/>
        <v>0</v>
      </c>
      <c r="AD38" s="5">
        <f t="shared" si="10"/>
        <v>0</v>
      </c>
      <c r="AE38" s="5">
        <f t="shared" si="10"/>
        <v>0</v>
      </c>
      <c r="AF38" s="4"/>
      <c r="AG38" s="82">
        <f t="shared" si="10"/>
        <v>0</v>
      </c>
      <c r="AH38" s="82">
        <f t="shared" si="10"/>
        <v>0</v>
      </c>
      <c r="AI38" s="82">
        <f t="shared" si="10"/>
        <v>0</v>
      </c>
      <c r="AJ38" s="82">
        <f t="shared" si="10"/>
        <v>0</v>
      </c>
      <c r="AK38" s="82">
        <f t="shared" si="10"/>
        <v>0</v>
      </c>
      <c r="AL38" s="82">
        <f t="shared" si="10"/>
        <v>0</v>
      </c>
      <c r="AM38" s="82">
        <f t="shared" si="10"/>
        <v>0</v>
      </c>
      <c r="AN38" s="82">
        <f t="shared" si="10"/>
        <v>0</v>
      </c>
      <c r="AO38" s="82">
        <f t="shared" si="10"/>
        <v>0</v>
      </c>
      <c r="AP38" s="82">
        <f t="shared" si="10"/>
        <v>0</v>
      </c>
      <c r="AQ38" s="82">
        <f t="shared" si="10"/>
        <v>0</v>
      </c>
      <c r="AR38" s="82">
        <f t="shared" si="10"/>
        <v>0</v>
      </c>
      <c r="AS38" s="82">
        <f t="shared" si="10"/>
        <v>0</v>
      </c>
    </row>
    <row r="39" spans="1:46" ht="15.75" thickBot="1"/>
    <row r="40" spans="1:46" ht="21.75" customHeight="1" thickBot="1">
      <c r="A40" s="727"/>
      <c r="B40" s="739" t="s">
        <v>45</v>
      </c>
      <c r="C40" s="728" t="s">
        <v>66</v>
      </c>
      <c r="D40" s="728" t="s">
        <v>67</v>
      </c>
      <c r="E40" s="731" t="s">
        <v>88</v>
      </c>
      <c r="F40" s="732"/>
      <c r="G40" s="732"/>
      <c r="H40" s="732"/>
      <c r="I40" s="732"/>
      <c r="J40" s="732"/>
      <c r="K40" s="732"/>
      <c r="L40" s="732"/>
      <c r="M40" s="732"/>
      <c r="N40" s="732"/>
      <c r="O40" s="732"/>
      <c r="P40" s="732"/>
      <c r="Q40" s="718"/>
      <c r="R40" s="718"/>
      <c r="S40" s="718"/>
      <c r="T40" s="718"/>
      <c r="U40" s="733"/>
      <c r="V40" s="733"/>
      <c r="W40" s="734"/>
      <c r="AJ40" s="4"/>
    </row>
    <row r="41" spans="1:46" ht="21.75" customHeight="1" thickBot="1">
      <c r="A41" s="727"/>
      <c r="B41" s="740"/>
      <c r="C41" s="741"/>
      <c r="D41" s="729"/>
      <c r="E41" s="735" t="s">
        <v>0</v>
      </c>
      <c r="F41" s="735"/>
      <c r="G41" s="735"/>
      <c r="H41" s="735"/>
      <c r="I41" s="735"/>
      <c r="J41" s="735" t="s">
        <v>1</v>
      </c>
      <c r="K41" s="735"/>
      <c r="L41" s="735"/>
      <c r="M41" s="735"/>
      <c r="N41" s="735"/>
      <c r="O41" s="736" t="s">
        <v>43</v>
      </c>
      <c r="P41" s="737"/>
      <c r="Q41" s="738" t="s">
        <v>186</v>
      </c>
      <c r="R41" s="718"/>
      <c r="S41" s="718"/>
      <c r="T41" s="718"/>
      <c r="U41" s="733"/>
      <c r="V41" s="733"/>
      <c r="W41" s="734"/>
      <c r="AJ41" s="4"/>
    </row>
    <row r="42" spans="1:46" ht="30" customHeight="1" thickBot="1">
      <c r="A42" s="727"/>
      <c r="B42" s="740"/>
      <c r="C42" s="742"/>
      <c r="D42" s="730"/>
      <c r="E42" s="227" t="s">
        <v>92</v>
      </c>
      <c r="F42" s="227" t="s">
        <v>72</v>
      </c>
      <c r="G42" s="228" t="s">
        <v>93</v>
      </c>
      <c r="H42" s="228" t="s">
        <v>70</v>
      </c>
      <c r="I42" s="228" t="s">
        <v>71</v>
      </c>
      <c r="J42" s="228" t="s">
        <v>92</v>
      </c>
      <c r="K42" s="227" t="s">
        <v>72</v>
      </c>
      <c r="L42" s="228" t="s">
        <v>93</v>
      </c>
      <c r="M42" s="228" t="s">
        <v>70</v>
      </c>
      <c r="N42" s="228" t="s">
        <v>71</v>
      </c>
      <c r="O42" s="228" t="s">
        <v>94</v>
      </c>
      <c r="P42" s="228" t="s">
        <v>95</v>
      </c>
      <c r="Q42" s="229" t="s">
        <v>189</v>
      </c>
      <c r="R42" s="229" t="s">
        <v>190</v>
      </c>
      <c r="S42" s="229" t="s">
        <v>191</v>
      </c>
      <c r="T42" s="229" t="s">
        <v>192</v>
      </c>
      <c r="U42" s="229" t="s">
        <v>193</v>
      </c>
      <c r="V42" s="230" t="s">
        <v>194</v>
      </c>
      <c r="W42" s="229" t="s">
        <v>195</v>
      </c>
      <c r="X42" s="4"/>
      <c r="Y42" s="4"/>
      <c r="AN42" s="4"/>
    </row>
    <row r="43" spans="1:46" ht="15" customHeight="1">
      <c r="A43" s="277"/>
      <c r="B43" s="278" t="s">
        <v>332</v>
      </c>
      <c r="C43" s="279" t="s">
        <v>642</v>
      </c>
      <c r="D43" s="280">
        <v>48</v>
      </c>
      <c r="E43" s="244"/>
      <c r="F43" s="242"/>
      <c r="G43" s="242"/>
      <c r="H43" s="242"/>
      <c r="I43" s="281"/>
      <c r="J43" s="244">
        <v>2</v>
      </c>
      <c r="K43" s="242">
        <v>20</v>
      </c>
      <c r="L43" s="216">
        <v>20</v>
      </c>
      <c r="M43" s="242">
        <v>0</v>
      </c>
      <c r="N43" s="281">
        <v>0</v>
      </c>
      <c r="O43" s="244">
        <v>4</v>
      </c>
      <c r="P43" s="281">
        <v>16</v>
      </c>
      <c r="Q43" s="215">
        <v>0</v>
      </c>
      <c r="R43" s="216">
        <v>0</v>
      </c>
      <c r="S43" s="282">
        <v>5</v>
      </c>
      <c r="T43" s="216">
        <v>6</v>
      </c>
      <c r="U43" s="216">
        <v>1</v>
      </c>
      <c r="V43" s="283">
        <v>7</v>
      </c>
      <c r="W43" s="217">
        <v>1</v>
      </c>
      <c r="X43" s="4"/>
      <c r="Y43" s="4"/>
      <c r="Z43" s="4"/>
      <c r="AA43" s="4"/>
      <c r="AT43" s="4"/>
    </row>
    <row r="44" spans="1:46" ht="15" customHeight="1">
      <c r="A44" s="277"/>
      <c r="B44" s="375" t="s">
        <v>332</v>
      </c>
      <c r="C44" s="285" t="s">
        <v>643</v>
      </c>
      <c r="D44" s="376">
        <v>84</v>
      </c>
      <c r="E44" s="377"/>
      <c r="F44" s="243"/>
      <c r="G44" s="243"/>
      <c r="H44" s="243"/>
      <c r="I44" s="378"/>
      <c r="J44" s="377">
        <v>4</v>
      </c>
      <c r="K44" s="243">
        <v>43</v>
      </c>
      <c r="L44" s="219">
        <v>36</v>
      </c>
      <c r="M44" s="243">
        <v>2</v>
      </c>
      <c r="N44" s="378">
        <v>5</v>
      </c>
      <c r="O44" s="377">
        <v>10</v>
      </c>
      <c r="P44" s="378">
        <v>33</v>
      </c>
      <c r="Q44" s="379">
        <v>0</v>
      </c>
      <c r="R44" s="219">
        <v>1</v>
      </c>
      <c r="S44" s="247">
        <v>10</v>
      </c>
      <c r="T44" s="219">
        <v>13</v>
      </c>
      <c r="U44" s="219">
        <v>3</v>
      </c>
      <c r="V44" s="246">
        <v>12</v>
      </c>
      <c r="W44" s="380">
        <v>4</v>
      </c>
      <c r="X44" s="4"/>
      <c r="Y44" s="4"/>
      <c r="Z44" s="4"/>
      <c r="AA44" s="4"/>
      <c r="AT44" s="4"/>
    </row>
    <row r="45" spans="1:46" ht="15" customHeight="1">
      <c r="A45" s="277"/>
      <c r="B45" s="375" t="s">
        <v>332</v>
      </c>
      <c r="C45" s="285" t="s">
        <v>692</v>
      </c>
      <c r="D45" s="376">
        <v>110</v>
      </c>
      <c r="E45" s="377"/>
      <c r="F45" s="243"/>
      <c r="G45" s="243"/>
      <c r="H45" s="243"/>
      <c r="I45" s="378"/>
      <c r="J45" s="377">
        <v>5</v>
      </c>
      <c r="K45" s="243">
        <v>66</v>
      </c>
      <c r="L45" s="219">
        <v>52</v>
      </c>
      <c r="M45" s="243">
        <v>8</v>
      </c>
      <c r="N45" s="378">
        <v>6</v>
      </c>
      <c r="O45" s="377">
        <v>17</v>
      </c>
      <c r="P45" s="378">
        <v>49</v>
      </c>
      <c r="Q45" s="379">
        <v>7</v>
      </c>
      <c r="R45" s="219">
        <v>3</v>
      </c>
      <c r="S45" s="247">
        <v>9</v>
      </c>
      <c r="T45" s="219">
        <v>19</v>
      </c>
      <c r="U45" s="219">
        <v>17</v>
      </c>
      <c r="V45" s="246">
        <v>8</v>
      </c>
      <c r="W45" s="380">
        <v>3</v>
      </c>
      <c r="X45" s="4"/>
      <c r="Y45" s="4"/>
      <c r="Z45" s="4"/>
      <c r="AA45" s="4"/>
      <c r="AT45" s="4"/>
    </row>
    <row r="46" spans="1:46" ht="15" customHeight="1">
      <c r="A46" s="277"/>
      <c r="B46" s="375" t="s">
        <v>359</v>
      </c>
      <c r="C46" s="285" t="s">
        <v>693</v>
      </c>
      <c r="D46" s="376">
        <v>242</v>
      </c>
      <c r="E46" s="377"/>
      <c r="F46" s="243"/>
      <c r="G46" s="243"/>
      <c r="H46" s="243"/>
      <c r="I46" s="378"/>
      <c r="J46" s="377">
        <v>12</v>
      </c>
      <c r="K46" s="243">
        <v>123</v>
      </c>
      <c r="L46" s="219">
        <v>111</v>
      </c>
      <c r="M46" s="243">
        <v>3</v>
      </c>
      <c r="N46" s="378">
        <v>9</v>
      </c>
      <c r="O46" s="377">
        <v>4</v>
      </c>
      <c r="P46" s="378">
        <v>119</v>
      </c>
      <c r="Q46" s="379">
        <v>5</v>
      </c>
      <c r="R46" s="219">
        <v>19</v>
      </c>
      <c r="S46" s="247">
        <v>32</v>
      </c>
      <c r="T46" s="219">
        <v>22</v>
      </c>
      <c r="U46" s="219">
        <v>28</v>
      </c>
      <c r="V46" s="246">
        <v>13</v>
      </c>
      <c r="W46" s="380">
        <v>4</v>
      </c>
      <c r="X46" s="4"/>
      <c r="Y46" s="4"/>
      <c r="Z46" s="4"/>
      <c r="AA46" s="4"/>
      <c r="AT46" s="4"/>
    </row>
    <row r="47" spans="1:46" ht="15" customHeight="1">
      <c r="A47" s="277"/>
      <c r="B47" s="375" t="s">
        <v>359</v>
      </c>
      <c r="C47" s="285" t="s">
        <v>694</v>
      </c>
      <c r="D47" s="376">
        <v>192</v>
      </c>
      <c r="E47" s="377"/>
      <c r="F47" s="243"/>
      <c r="G47" s="243"/>
      <c r="H47" s="243"/>
      <c r="I47" s="378"/>
      <c r="J47" s="377">
        <v>9</v>
      </c>
      <c r="K47" s="243">
        <v>99</v>
      </c>
      <c r="L47" s="219">
        <v>83</v>
      </c>
      <c r="M47" s="243">
        <v>10</v>
      </c>
      <c r="N47" s="378">
        <v>6</v>
      </c>
      <c r="O47" s="377">
        <v>0</v>
      </c>
      <c r="P47" s="378">
        <v>99</v>
      </c>
      <c r="Q47" s="379">
        <v>0</v>
      </c>
      <c r="R47" s="219">
        <v>0</v>
      </c>
      <c r="S47" s="247">
        <v>7</v>
      </c>
      <c r="T47" s="219">
        <v>26</v>
      </c>
      <c r="U47" s="219">
        <v>42</v>
      </c>
      <c r="V47" s="246">
        <v>16</v>
      </c>
      <c r="W47" s="380">
        <v>8</v>
      </c>
      <c r="X47" s="4"/>
      <c r="Y47" s="4"/>
      <c r="Z47" s="4"/>
      <c r="AA47" s="4"/>
      <c r="AT47" s="4"/>
    </row>
    <row r="48" spans="1:46" ht="15" customHeight="1">
      <c r="A48" s="277"/>
      <c r="B48" s="375" t="s">
        <v>359</v>
      </c>
      <c r="C48" s="285" t="s">
        <v>695</v>
      </c>
      <c r="D48" s="376">
        <v>55</v>
      </c>
      <c r="E48" s="377"/>
      <c r="F48" s="243"/>
      <c r="G48" s="243"/>
      <c r="H48" s="243"/>
      <c r="I48" s="378"/>
      <c r="J48" s="377">
        <v>3</v>
      </c>
      <c r="K48" s="243">
        <v>31</v>
      </c>
      <c r="L48" s="219">
        <v>31</v>
      </c>
      <c r="M48" s="243">
        <v>0</v>
      </c>
      <c r="N48" s="378">
        <v>0</v>
      </c>
      <c r="O48" s="377">
        <v>0</v>
      </c>
      <c r="P48" s="378">
        <v>31</v>
      </c>
      <c r="Q48" s="379">
        <v>3</v>
      </c>
      <c r="R48" s="219">
        <v>0</v>
      </c>
      <c r="S48" s="247">
        <v>5</v>
      </c>
      <c r="T48" s="219">
        <v>7</v>
      </c>
      <c r="U48" s="219">
        <v>7</v>
      </c>
      <c r="V48" s="246">
        <v>6</v>
      </c>
      <c r="W48" s="380">
        <v>3</v>
      </c>
      <c r="X48" s="4"/>
      <c r="Y48" s="4"/>
      <c r="Z48" s="4"/>
      <c r="AA48" s="4"/>
      <c r="AT48" s="4"/>
    </row>
    <row r="49" spans="1:46" ht="15" customHeight="1">
      <c r="A49" s="277"/>
      <c r="B49" s="375" t="s">
        <v>359</v>
      </c>
      <c r="C49" s="285" t="s">
        <v>696</v>
      </c>
      <c r="D49" s="376">
        <v>126</v>
      </c>
      <c r="E49" s="377"/>
      <c r="F49" s="243"/>
      <c r="G49" s="243"/>
      <c r="H49" s="243"/>
      <c r="I49" s="378"/>
      <c r="J49" s="377">
        <v>6</v>
      </c>
      <c r="K49" s="243">
        <v>60</v>
      </c>
      <c r="L49" s="219">
        <v>43</v>
      </c>
      <c r="M49" s="243">
        <v>15</v>
      </c>
      <c r="N49" s="378">
        <v>2</v>
      </c>
      <c r="O49" s="377">
        <v>3</v>
      </c>
      <c r="P49" s="378">
        <v>57</v>
      </c>
      <c r="Q49" s="379">
        <v>0</v>
      </c>
      <c r="R49" s="219">
        <v>3</v>
      </c>
      <c r="S49" s="247">
        <v>8</v>
      </c>
      <c r="T49" s="219">
        <v>9</v>
      </c>
      <c r="U49" s="219">
        <v>20</v>
      </c>
      <c r="V49" s="246">
        <v>20</v>
      </c>
      <c r="W49" s="380">
        <v>0</v>
      </c>
      <c r="X49" s="4"/>
      <c r="Y49" s="4"/>
      <c r="Z49" s="4"/>
      <c r="AA49" s="4"/>
      <c r="AT49" s="4"/>
    </row>
    <row r="50" spans="1:46" ht="15" customHeight="1">
      <c r="A50" s="277"/>
      <c r="B50" s="375" t="s">
        <v>343</v>
      </c>
      <c r="C50" s="285" t="s">
        <v>697</v>
      </c>
      <c r="D50" s="381">
        <v>33</v>
      </c>
      <c r="E50" s="379"/>
      <c r="F50" s="219"/>
      <c r="G50" s="219"/>
      <c r="H50" s="219"/>
      <c r="I50" s="380"/>
      <c r="J50" s="379">
        <v>2</v>
      </c>
      <c r="K50" s="219">
        <v>18</v>
      </c>
      <c r="L50" s="219">
        <v>10</v>
      </c>
      <c r="M50" s="219">
        <v>0</v>
      </c>
      <c r="N50" s="380">
        <v>8</v>
      </c>
      <c r="O50" s="379">
        <v>18</v>
      </c>
      <c r="P50" s="380">
        <v>0</v>
      </c>
      <c r="Q50" s="379">
        <v>3</v>
      </c>
      <c r="R50" s="219">
        <v>1</v>
      </c>
      <c r="S50" s="247">
        <v>8</v>
      </c>
      <c r="T50" s="219">
        <v>3</v>
      </c>
      <c r="U50" s="219">
        <v>1</v>
      </c>
      <c r="V50" s="246">
        <v>2</v>
      </c>
      <c r="W50" s="380">
        <v>0</v>
      </c>
      <c r="X50" s="4"/>
      <c r="Y50" s="4"/>
      <c r="Z50" s="4"/>
      <c r="AA50" s="4"/>
      <c r="AT50" s="4"/>
    </row>
    <row r="51" spans="1:46" ht="15" customHeight="1">
      <c r="A51" s="277"/>
      <c r="B51" s="375" t="s">
        <v>343</v>
      </c>
      <c r="C51" s="285" t="s">
        <v>698</v>
      </c>
      <c r="D51" s="381">
        <v>83</v>
      </c>
      <c r="E51" s="379"/>
      <c r="F51" s="219"/>
      <c r="G51" s="219"/>
      <c r="H51" s="219"/>
      <c r="I51" s="380"/>
      <c r="J51" s="379">
        <v>4</v>
      </c>
      <c r="K51" s="219">
        <v>40</v>
      </c>
      <c r="L51" s="219">
        <v>17</v>
      </c>
      <c r="M51" s="219">
        <v>0</v>
      </c>
      <c r="N51" s="380">
        <v>23</v>
      </c>
      <c r="O51" s="379">
        <v>40</v>
      </c>
      <c r="P51" s="380">
        <v>0</v>
      </c>
      <c r="Q51" s="379">
        <v>6</v>
      </c>
      <c r="R51" s="219">
        <v>2</v>
      </c>
      <c r="S51" s="247">
        <v>16</v>
      </c>
      <c r="T51" s="219">
        <v>10</v>
      </c>
      <c r="U51" s="219">
        <v>2</v>
      </c>
      <c r="V51" s="246">
        <v>4</v>
      </c>
      <c r="W51" s="380">
        <v>0</v>
      </c>
      <c r="X51" s="4"/>
      <c r="Y51" s="4"/>
      <c r="Z51" s="4"/>
      <c r="AA51" s="4"/>
      <c r="AT51" s="4"/>
    </row>
    <row r="52" spans="1:46" ht="15" customHeight="1">
      <c r="A52" s="277"/>
      <c r="B52" s="375" t="s">
        <v>699</v>
      </c>
      <c r="C52" s="285" t="s">
        <v>700</v>
      </c>
      <c r="D52" s="381">
        <v>46</v>
      </c>
      <c r="E52" s="379"/>
      <c r="F52" s="219"/>
      <c r="G52" s="219"/>
      <c r="H52" s="219"/>
      <c r="I52" s="380"/>
      <c r="J52" s="379">
        <v>2</v>
      </c>
      <c r="K52" s="219">
        <v>19</v>
      </c>
      <c r="L52" s="219">
        <v>11</v>
      </c>
      <c r="M52" s="219">
        <v>6</v>
      </c>
      <c r="N52" s="380">
        <v>2</v>
      </c>
      <c r="O52" s="379">
        <v>0</v>
      </c>
      <c r="P52" s="380">
        <v>19</v>
      </c>
      <c r="Q52" s="379">
        <v>0</v>
      </c>
      <c r="R52" s="219">
        <v>7</v>
      </c>
      <c r="S52" s="247">
        <v>9</v>
      </c>
      <c r="T52" s="219">
        <v>2</v>
      </c>
      <c r="U52" s="219">
        <v>1</v>
      </c>
      <c r="V52" s="246">
        <v>0</v>
      </c>
      <c r="W52" s="380">
        <v>0</v>
      </c>
      <c r="X52" s="4"/>
      <c r="Y52" s="4"/>
      <c r="Z52" s="4"/>
      <c r="AA52" s="4"/>
      <c r="AB52" s="4"/>
      <c r="AC52" s="4"/>
      <c r="AR52" s="4"/>
    </row>
    <row r="53" spans="1:46" ht="15" customHeight="1">
      <c r="A53" s="277"/>
      <c r="B53" s="375" t="s">
        <v>699</v>
      </c>
      <c r="C53" s="285" t="s">
        <v>701</v>
      </c>
      <c r="D53" s="381">
        <v>24</v>
      </c>
      <c r="E53" s="379"/>
      <c r="F53" s="219"/>
      <c r="G53" s="219"/>
      <c r="H53" s="219"/>
      <c r="I53" s="380"/>
      <c r="J53" s="379">
        <v>1</v>
      </c>
      <c r="K53" s="219">
        <v>9</v>
      </c>
      <c r="L53" s="219">
        <v>8</v>
      </c>
      <c r="M53" s="219">
        <v>0</v>
      </c>
      <c r="N53" s="380">
        <v>1</v>
      </c>
      <c r="O53" s="379">
        <v>0</v>
      </c>
      <c r="P53" s="380">
        <v>9</v>
      </c>
      <c r="Q53" s="379">
        <v>2</v>
      </c>
      <c r="R53" s="219">
        <v>3</v>
      </c>
      <c r="S53" s="247">
        <v>2</v>
      </c>
      <c r="T53" s="219">
        <v>2</v>
      </c>
      <c r="U53" s="219">
        <v>0</v>
      </c>
      <c r="V53" s="246">
        <v>0</v>
      </c>
      <c r="W53" s="380">
        <v>0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277"/>
      <c r="B54" s="375" t="s">
        <v>699</v>
      </c>
      <c r="C54" s="285" t="s">
        <v>702</v>
      </c>
      <c r="D54" s="381">
        <v>62</v>
      </c>
      <c r="E54" s="379"/>
      <c r="F54" s="219"/>
      <c r="G54" s="219"/>
      <c r="H54" s="219"/>
      <c r="I54" s="380"/>
      <c r="J54" s="379">
        <v>3</v>
      </c>
      <c r="K54" s="219">
        <v>29</v>
      </c>
      <c r="L54" s="219">
        <v>19</v>
      </c>
      <c r="M54" s="219">
        <v>3</v>
      </c>
      <c r="N54" s="380">
        <v>7</v>
      </c>
      <c r="O54" s="379">
        <v>0</v>
      </c>
      <c r="P54" s="380">
        <v>29</v>
      </c>
      <c r="Q54" s="379">
        <v>1</v>
      </c>
      <c r="R54" s="219">
        <v>11</v>
      </c>
      <c r="S54" s="247">
        <v>10</v>
      </c>
      <c r="T54" s="219">
        <v>5</v>
      </c>
      <c r="U54" s="219">
        <v>2</v>
      </c>
      <c r="V54" s="246">
        <v>0</v>
      </c>
      <c r="W54" s="380">
        <v>0</v>
      </c>
      <c r="X54" s="4"/>
      <c r="Y54" s="4"/>
      <c r="Z54" s="4"/>
      <c r="AA54" s="4"/>
      <c r="AB54" s="4"/>
      <c r="AC54" s="4"/>
      <c r="AR54" s="4"/>
    </row>
    <row r="55" spans="1:46" ht="15" customHeight="1">
      <c r="A55" s="277"/>
      <c r="B55" s="375" t="s">
        <v>699</v>
      </c>
      <c r="C55" s="285" t="s">
        <v>703</v>
      </c>
      <c r="D55" s="381">
        <v>18</v>
      </c>
      <c r="E55" s="379"/>
      <c r="F55" s="219"/>
      <c r="G55" s="291"/>
      <c r="H55" s="219"/>
      <c r="I55" s="380"/>
      <c r="J55" s="379">
        <v>1</v>
      </c>
      <c r="K55" s="219">
        <v>10</v>
      </c>
      <c r="L55" s="219">
        <v>4</v>
      </c>
      <c r="M55" s="219">
        <v>1</v>
      </c>
      <c r="N55" s="380">
        <v>5</v>
      </c>
      <c r="O55" s="379">
        <v>0</v>
      </c>
      <c r="P55" s="380">
        <v>10</v>
      </c>
      <c r="Q55" s="379">
        <v>0</v>
      </c>
      <c r="R55" s="219">
        <v>2</v>
      </c>
      <c r="S55" s="247">
        <v>5</v>
      </c>
      <c r="T55" s="219">
        <v>1</v>
      </c>
      <c r="U55" s="219">
        <v>2</v>
      </c>
      <c r="V55" s="246">
        <v>0</v>
      </c>
      <c r="W55" s="380">
        <v>0</v>
      </c>
      <c r="X55" s="4"/>
      <c r="Y55" s="4"/>
      <c r="Z55" s="4"/>
      <c r="AA55" s="4"/>
      <c r="AB55" s="4"/>
      <c r="AC55" s="4"/>
      <c r="AR55" s="4"/>
    </row>
    <row r="56" spans="1:46" ht="15" customHeight="1">
      <c r="A56" s="277"/>
      <c r="B56" s="375" t="s">
        <v>699</v>
      </c>
      <c r="C56" s="285" t="s">
        <v>704</v>
      </c>
      <c r="D56" s="381">
        <v>18</v>
      </c>
      <c r="E56" s="379"/>
      <c r="F56" s="219"/>
      <c r="G56" s="219"/>
      <c r="H56" s="219"/>
      <c r="I56" s="380"/>
      <c r="J56" s="379">
        <v>1</v>
      </c>
      <c r="K56" s="219">
        <v>8</v>
      </c>
      <c r="L56" s="219">
        <v>7</v>
      </c>
      <c r="M56" s="219">
        <v>0</v>
      </c>
      <c r="N56" s="380">
        <v>1</v>
      </c>
      <c r="O56" s="379">
        <v>0</v>
      </c>
      <c r="P56" s="380">
        <v>8</v>
      </c>
      <c r="Q56" s="379">
        <v>0</v>
      </c>
      <c r="R56" s="219">
        <v>4</v>
      </c>
      <c r="S56" s="247">
        <v>2</v>
      </c>
      <c r="T56" s="219">
        <v>1</v>
      </c>
      <c r="U56" s="219">
        <v>1</v>
      </c>
      <c r="V56" s="246">
        <v>0</v>
      </c>
      <c r="W56" s="380">
        <v>0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277"/>
      <c r="B57" s="375" t="s">
        <v>699</v>
      </c>
      <c r="C57" s="285" t="s">
        <v>705</v>
      </c>
      <c r="D57" s="381">
        <v>24</v>
      </c>
      <c r="E57" s="379"/>
      <c r="F57" s="219"/>
      <c r="G57" s="219"/>
      <c r="H57" s="219"/>
      <c r="I57" s="380"/>
      <c r="J57" s="379">
        <v>1</v>
      </c>
      <c r="K57" s="219">
        <v>7</v>
      </c>
      <c r="L57" s="219">
        <v>3</v>
      </c>
      <c r="M57" s="219">
        <v>2</v>
      </c>
      <c r="N57" s="380">
        <v>2</v>
      </c>
      <c r="O57" s="379">
        <v>0</v>
      </c>
      <c r="P57" s="380">
        <v>7</v>
      </c>
      <c r="Q57" s="379">
        <v>0</v>
      </c>
      <c r="R57" s="219">
        <v>2</v>
      </c>
      <c r="S57" s="247">
        <v>0</v>
      </c>
      <c r="T57" s="219">
        <v>2</v>
      </c>
      <c r="U57" s="219">
        <v>2</v>
      </c>
      <c r="V57" s="246">
        <v>1</v>
      </c>
      <c r="W57" s="380">
        <v>0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277"/>
      <c r="B58" s="382" t="s">
        <v>706</v>
      </c>
      <c r="C58" s="370" t="s">
        <v>670</v>
      </c>
      <c r="D58" s="381">
        <v>90</v>
      </c>
      <c r="E58" s="379"/>
      <c r="F58" s="219"/>
      <c r="G58" s="219"/>
      <c r="H58" s="219"/>
      <c r="I58" s="380"/>
      <c r="J58" s="379">
        <v>1</v>
      </c>
      <c r="K58" s="219">
        <v>13</v>
      </c>
      <c r="L58" s="219">
        <v>7</v>
      </c>
      <c r="M58" s="219">
        <v>0</v>
      </c>
      <c r="N58" s="380">
        <v>6</v>
      </c>
      <c r="O58" s="379">
        <v>1</v>
      </c>
      <c r="P58" s="380">
        <v>12</v>
      </c>
      <c r="Q58" s="379">
        <v>4</v>
      </c>
      <c r="R58" s="219">
        <v>1</v>
      </c>
      <c r="S58" s="247">
        <v>4</v>
      </c>
      <c r="T58" s="219">
        <v>2</v>
      </c>
      <c r="U58" s="219">
        <v>1</v>
      </c>
      <c r="V58" s="246">
        <v>1</v>
      </c>
      <c r="W58" s="380">
        <v>0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277"/>
      <c r="B59" s="382" t="s">
        <v>706</v>
      </c>
      <c r="C59" s="370" t="s">
        <v>671</v>
      </c>
      <c r="D59" s="381">
        <v>60</v>
      </c>
      <c r="E59" s="379"/>
      <c r="F59" s="219"/>
      <c r="G59" s="219"/>
      <c r="H59" s="219"/>
      <c r="I59" s="380"/>
      <c r="J59" s="379">
        <v>1</v>
      </c>
      <c r="K59" s="219">
        <v>10</v>
      </c>
      <c r="L59" s="219">
        <v>6</v>
      </c>
      <c r="M59" s="219">
        <v>0</v>
      </c>
      <c r="N59" s="380">
        <v>4</v>
      </c>
      <c r="O59" s="379">
        <v>2</v>
      </c>
      <c r="P59" s="380">
        <v>8</v>
      </c>
      <c r="Q59" s="379">
        <v>4</v>
      </c>
      <c r="R59" s="219">
        <v>0</v>
      </c>
      <c r="S59" s="247">
        <v>1</v>
      </c>
      <c r="T59" s="219">
        <v>3</v>
      </c>
      <c r="U59" s="219">
        <v>0</v>
      </c>
      <c r="V59" s="246">
        <v>1</v>
      </c>
      <c r="W59" s="380">
        <v>1</v>
      </c>
      <c r="X59" s="4"/>
      <c r="Y59" s="4"/>
      <c r="Z59" s="4"/>
      <c r="AA59" s="4"/>
      <c r="AB59" s="4"/>
      <c r="AC59" s="4"/>
      <c r="AR59" s="4"/>
    </row>
    <row r="60" spans="1:46" ht="15" customHeight="1">
      <c r="A60" s="277"/>
      <c r="B60" s="382" t="s">
        <v>706</v>
      </c>
      <c r="C60" s="370" t="s">
        <v>672</v>
      </c>
      <c r="D60" s="381">
        <v>60</v>
      </c>
      <c r="E60" s="379"/>
      <c r="F60" s="219"/>
      <c r="G60" s="219"/>
      <c r="H60" s="219"/>
      <c r="I60" s="380"/>
      <c r="J60" s="379">
        <v>1</v>
      </c>
      <c r="K60" s="219">
        <v>11</v>
      </c>
      <c r="L60" s="219">
        <v>0</v>
      </c>
      <c r="M60" s="219">
        <v>0</v>
      </c>
      <c r="N60" s="380">
        <v>0</v>
      </c>
      <c r="O60" s="379">
        <v>4</v>
      </c>
      <c r="P60" s="380">
        <v>7</v>
      </c>
      <c r="Q60" s="379">
        <v>3</v>
      </c>
      <c r="R60" s="219">
        <v>0</v>
      </c>
      <c r="S60" s="247">
        <v>1</v>
      </c>
      <c r="T60" s="219">
        <v>3</v>
      </c>
      <c r="U60" s="219">
        <v>1</v>
      </c>
      <c r="V60" s="246">
        <v>2</v>
      </c>
      <c r="W60" s="380">
        <v>1</v>
      </c>
      <c r="X60" s="4"/>
      <c r="Y60" s="4"/>
      <c r="Z60" s="4"/>
      <c r="AA60" s="4"/>
      <c r="AB60" s="4"/>
      <c r="AC60" s="4"/>
      <c r="AR60" s="4"/>
    </row>
    <row r="61" spans="1:46" ht="15" customHeight="1">
      <c r="A61" s="292"/>
      <c r="B61" s="382" t="s">
        <v>408</v>
      </c>
      <c r="C61" s="370" t="s">
        <v>707</v>
      </c>
      <c r="D61" s="381">
        <v>18</v>
      </c>
      <c r="E61" s="379"/>
      <c r="F61" s="219"/>
      <c r="G61" s="219"/>
      <c r="H61" s="219"/>
      <c r="I61" s="380"/>
      <c r="J61" s="379">
        <v>1</v>
      </c>
      <c r="K61" s="219">
        <v>9</v>
      </c>
      <c r="L61" s="219">
        <v>3</v>
      </c>
      <c r="M61" s="219">
        <v>2</v>
      </c>
      <c r="N61" s="380">
        <v>4</v>
      </c>
      <c r="O61" s="379">
        <v>4</v>
      </c>
      <c r="P61" s="380">
        <v>5</v>
      </c>
      <c r="Q61" s="379">
        <v>1</v>
      </c>
      <c r="R61" s="219">
        <v>2</v>
      </c>
      <c r="S61" s="247">
        <v>2</v>
      </c>
      <c r="T61" s="219">
        <v>2</v>
      </c>
      <c r="U61" s="219">
        <v>1</v>
      </c>
      <c r="V61" s="246">
        <v>1</v>
      </c>
      <c r="W61" s="380">
        <v>0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292"/>
      <c r="B62" s="382" t="s">
        <v>408</v>
      </c>
      <c r="C62" s="285" t="s">
        <v>708</v>
      </c>
      <c r="D62" s="381">
        <v>66</v>
      </c>
      <c r="E62" s="379"/>
      <c r="F62" s="219"/>
      <c r="G62" s="219"/>
      <c r="H62" s="219"/>
      <c r="I62" s="380"/>
      <c r="J62" s="379">
        <v>3</v>
      </c>
      <c r="K62" s="219">
        <v>31</v>
      </c>
      <c r="L62" s="219">
        <v>10</v>
      </c>
      <c r="M62" s="219">
        <v>11</v>
      </c>
      <c r="N62" s="380">
        <v>10</v>
      </c>
      <c r="O62" s="379">
        <v>1</v>
      </c>
      <c r="P62" s="380">
        <v>30</v>
      </c>
      <c r="Q62" s="379">
        <v>3</v>
      </c>
      <c r="R62" s="219">
        <v>10</v>
      </c>
      <c r="S62" s="247">
        <v>8</v>
      </c>
      <c r="T62" s="219">
        <v>5</v>
      </c>
      <c r="U62" s="219">
        <v>1</v>
      </c>
      <c r="V62" s="246">
        <v>4</v>
      </c>
      <c r="W62" s="380">
        <v>0</v>
      </c>
      <c r="X62" s="4"/>
      <c r="Y62" s="4"/>
      <c r="Z62" s="4"/>
      <c r="AA62" s="4"/>
      <c r="AB62" s="4"/>
      <c r="AC62" s="4"/>
      <c r="AR62" s="4"/>
    </row>
    <row r="63" spans="1:46" ht="15" customHeight="1">
      <c r="A63" s="292"/>
      <c r="B63" s="382" t="s">
        <v>709</v>
      </c>
      <c r="C63" s="285" t="s">
        <v>710</v>
      </c>
      <c r="D63" s="381">
        <v>215</v>
      </c>
      <c r="E63" s="379"/>
      <c r="F63" s="219"/>
      <c r="G63" s="219"/>
      <c r="H63" s="219"/>
      <c r="I63" s="380"/>
      <c r="J63" s="379">
        <v>12</v>
      </c>
      <c r="K63" s="219">
        <v>111</v>
      </c>
      <c r="L63" s="219">
        <v>80</v>
      </c>
      <c r="M63" s="219">
        <v>13</v>
      </c>
      <c r="N63" s="380">
        <v>18</v>
      </c>
      <c r="O63" s="379">
        <v>0</v>
      </c>
      <c r="P63" s="380">
        <v>111</v>
      </c>
      <c r="Q63" s="379">
        <v>8</v>
      </c>
      <c r="R63" s="219">
        <v>9</v>
      </c>
      <c r="S63" s="247">
        <v>20</v>
      </c>
      <c r="T63" s="219">
        <v>32</v>
      </c>
      <c r="U63" s="219">
        <v>18</v>
      </c>
      <c r="V63" s="246">
        <v>15</v>
      </c>
      <c r="W63" s="380">
        <v>9</v>
      </c>
      <c r="X63" s="4"/>
      <c r="Y63" s="4"/>
      <c r="Z63" s="4"/>
      <c r="AA63" s="4"/>
      <c r="AB63" s="4"/>
      <c r="AC63" s="4"/>
      <c r="AR63" s="4"/>
    </row>
    <row r="64" spans="1:46" ht="15" customHeight="1">
      <c r="A64" s="292"/>
      <c r="B64" s="382" t="s">
        <v>709</v>
      </c>
      <c r="C64" s="290"/>
      <c r="D64" s="381">
        <v>87</v>
      </c>
      <c r="E64" s="379"/>
      <c r="F64" s="219"/>
      <c r="G64" s="219"/>
      <c r="H64" s="219"/>
      <c r="I64" s="380"/>
      <c r="J64" s="379">
        <v>4</v>
      </c>
      <c r="K64" s="219">
        <v>40</v>
      </c>
      <c r="L64" s="219">
        <v>28</v>
      </c>
      <c r="M64" s="219">
        <v>11</v>
      </c>
      <c r="N64" s="380">
        <v>1</v>
      </c>
      <c r="O64" s="379">
        <v>0</v>
      </c>
      <c r="P64" s="380">
        <v>40</v>
      </c>
      <c r="Q64" s="379">
        <v>5</v>
      </c>
      <c r="R64" s="219">
        <v>3</v>
      </c>
      <c r="S64" s="247">
        <v>8</v>
      </c>
      <c r="T64" s="219">
        <v>11</v>
      </c>
      <c r="U64" s="219">
        <v>9</v>
      </c>
      <c r="V64" s="246">
        <v>4</v>
      </c>
      <c r="W64" s="380">
        <v>0</v>
      </c>
      <c r="X64" s="4"/>
      <c r="Y64" s="4"/>
      <c r="Z64" s="4"/>
      <c r="AA64" s="4"/>
      <c r="AB64" s="4"/>
      <c r="AC64" s="4"/>
      <c r="AR64" s="4"/>
    </row>
    <row r="65" spans="1:44" ht="15" customHeight="1">
      <c r="A65" s="292"/>
      <c r="B65" s="382"/>
      <c r="C65" s="290"/>
      <c r="D65" s="381"/>
      <c r="E65" s="379"/>
      <c r="F65" s="219"/>
      <c r="G65" s="219"/>
      <c r="H65" s="219"/>
      <c r="I65" s="380"/>
      <c r="J65" s="379"/>
      <c r="K65" s="219"/>
      <c r="L65" s="219"/>
      <c r="M65" s="219"/>
      <c r="N65" s="380"/>
      <c r="O65" s="379"/>
      <c r="P65" s="380"/>
      <c r="Q65" s="379"/>
      <c r="R65" s="219"/>
      <c r="S65" s="247"/>
      <c r="T65" s="219"/>
      <c r="U65" s="219"/>
      <c r="V65" s="246"/>
      <c r="W65" s="380"/>
      <c r="X65" s="4"/>
      <c r="Y65" s="4"/>
      <c r="Z65" s="4"/>
      <c r="AA65" s="4"/>
      <c r="AB65" s="4"/>
      <c r="AC65" s="4"/>
      <c r="AR65" s="4"/>
    </row>
    <row r="66" spans="1:44" ht="15" customHeight="1">
      <c r="A66" s="292"/>
      <c r="B66" s="382"/>
      <c r="C66" s="290"/>
      <c r="D66" s="381"/>
      <c r="E66" s="379"/>
      <c r="F66" s="219"/>
      <c r="G66" s="219"/>
      <c r="H66" s="219"/>
      <c r="I66" s="380"/>
      <c r="J66" s="379"/>
      <c r="K66" s="219"/>
      <c r="L66" s="219"/>
      <c r="M66" s="219"/>
      <c r="N66" s="380"/>
      <c r="O66" s="379"/>
      <c r="P66" s="380"/>
      <c r="Q66" s="379"/>
      <c r="R66" s="219"/>
      <c r="S66" s="247"/>
      <c r="T66" s="219"/>
      <c r="U66" s="219"/>
      <c r="V66" s="246"/>
      <c r="W66" s="380"/>
      <c r="X66" s="4"/>
      <c r="Y66" s="4"/>
      <c r="Z66" s="4"/>
      <c r="AA66" s="4"/>
      <c r="AB66" s="4"/>
      <c r="AC66" s="4"/>
      <c r="AR66" s="4"/>
    </row>
    <row r="67" spans="1:44" ht="14.25" customHeight="1" thickBot="1">
      <c r="A67" s="292"/>
      <c r="B67" s="382"/>
      <c r="C67" s="294"/>
      <c r="D67" s="295"/>
      <c r="E67" s="157"/>
      <c r="F67" s="221"/>
      <c r="G67" s="221"/>
      <c r="H67" s="221"/>
      <c r="I67" s="222"/>
      <c r="J67" s="157"/>
      <c r="K67" s="221"/>
      <c r="L67" s="221"/>
      <c r="M67" s="221"/>
      <c r="N67" s="222"/>
      <c r="O67" s="157"/>
      <c r="P67" s="222"/>
      <c r="Q67" s="157"/>
      <c r="R67" s="221"/>
      <c r="S67" s="239"/>
      <c r="T67" s="221"/>
      <c r="U67" s="221"/>
      <c r="V67" s="240"/>
      <c r="W67" s="222"/>
      <c r="X67" s="4"/>
      <c r="Y67" s="4"/>
      <c r="Z67" s="4"/>
      <c r="AA67" s="4"/>
      <c r="AB67" s="4"/>
      <c r="AC67" s="4"/>
      <c r="AR67" s="4"/>
    </row>
    <row r="68" spans="1:44">
      <c r="A68" s="96"/>
      <c r="B68" s="96"/>
      <c r="C68" s="96"/>
      <c r="D68" s="9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44" ht="19.5" customHeight="1">
      <c r="A69" s="96"/>
      <c r="B69" s="96"/>
      <c r="C69" s="96"/>
      <c r="D69" s="23" t="s">
        <v>74</v>
      </c>
      <c r="E69" s="40">
        <f t="shared" ref="E69:W69" si="11">SUM(E43:E67)</f>
        <v>0</v>
      </c>
      <c r="F69" s="40">
        <f t="shared" si="11"/>
        <v>0</v>
      </c>
      <c r="G69" s="40">
        <f t="shared" si="11"/>
        <v>0</v>
      </c>
      <c r="H69" s="40">
        <f t="shared" si="11"/>
        <v>0</v>
      </c>
      <c r="I69" s="40">
        <f t="shared" si="11"/>
        <v>0</v>
      </c>
      <c r="J69" s="40">
        <f t="shared" si="11"/>
        <v>79</v>
      </c>
      <c r="K69" s="40">
        <f t="shared" si="11"/>
        <v>807</v>
      </c>
      <c r="L69" s="40">
        <f t="shared" si="11"/>
        <v>589</v>
      </c>
      <c r="M69" s="40">
        <f t="shared" si="11"/>
        <v>87</v>
      </c>
      <c r="N69" s="40">
        <f t="shared" si="11"/>
        <v>120</v>
      </c>
      <c r="O69" s="40">
        <f t="shared" si="11"/>
        <v>108</v>
      </c>
      <c r="P69" s="40">
        <f t="shared" si="11"/>
        <v>699</v>
      </c>
      <c r="Q69" s="40">
        <f t="shared" si="11"/>
        <v>55</v>
      </c>
      <c r="R69" s="40">
        <f t="shared" si="11"/>
        <v>83</v>
      </c>
      <c r="S69" s="40">
        <f t="shared" si="11"/>
        <v>172</v>
      </c>
      <c r="T69" s="40">
        <f t="shared" si="11"/>
        <v>186</v>
      </c>
      <c r="U69" s="40">
        <f t="shared" si="11"/>
        <v>160</v>
      </c>
      <c r="V69" s="40">
        <f t="shared" si="11"/>
        <v>117</v>
      </c>
      <c r="W69" s="40">
        <f t="shared" si="11"/>
        <v>34</v>
      </c>
      <c r="X69" s="4"/>
      <c r="Y69" s="4"/>
    </row>
    <row r="70" spans="1:44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44" ht="29.25" customHeight="1">
      <c r="D71" s="769" t="s">
        <v>89</v>
      </c>
      <c r="E71" s="248" t="s">
        <v>92</v>
      </c>
      <c r="F71" s="248" t="s">
        <v>72</v>
      </c>
      <c r="G71" s="248" t="s">
        <v>93</v>
      </c>
      <c r="H71" s="248" t="s">
        <v>70</v>
      </c>
      <c r="I71" s="248" t="s">
        <v>71</v>
      </c>
      <c r="J71" s="248" t="s">
        <v>94</v>
      </c>
      <c r="K71" s="248" t="s">
        <v>95</v>
      </c>
      <c r="L71" s="250" t="s">
        <v>189</v>
      </c>
      <c r="M71" s="250" t="s">
        <v>190</v>
      </c>
      <c r="N71" s="250" t="s">
        <v>191</v>
      </c>
      <c r="O71" s="250" t="s">
        <v>192</v>
      </c>
      <c r="P71" s="250" t="s">
        <v>193</v>
      </c>
      <c r="Q71" s="251" t="s">
        <v>194</v>
      </c>
      <c r="R71" s="251" t="s">
        <v>195</v>
      </c>
      <c r="S71" s="4"/>
      <c r="T71" s="4"/>
      <c r="U71" s="4"/>
      <c r="V71" s="4"/>
      <c r="W71" s="4"/>
    </row>
    <row r="72" spans="1:44" ht="22.5" customHeight="1">
      <c r="D72" s="770"/>
      <c r="E72" s="241">
        <f>SUM(E69+J69+J38+E38)</f>
        <v>79</v>
      </c>
      <c r="F72" s="241">
        <f>SUM(F69+K69+F38,K38,O38,S38+AG38)</f>
        <v>807</v>
      </c>
      <c r="G72" s="241">
        <f t="shared" ref="G72:I72" si="12">SUM(G69+L69+G38,L38,P38,T38+AH38)</f>
        <v>589</v>
      </c>
      <c r="H72" s="241">
        <f t="shared" si="12"/>
        <v>87</v>
      </c>
      <c r="I72" s="241">
        <f t="shared" si="12"/>
        <v>120</v>
      </c>
      <c r="J72" s="241">
        <f>SUM(P69+X38+AL38)</f>
        <v>699</v>
      </c>
      <c r="K72" s="241">
        <f t="shared" ref="K72:R72" si="13">SUM(Q69+Y38+AM38)</f>
        <v>55</v>
      </c>
      <c r="L72" s="241">
        <f t="shared" si="13"/>
        <v>83</v>
      </c>
      <c r="M72" s="241">
        <f t="shared" si="13"/>
        <v>172</v>
      </c>
      <c r="N72" s="241">
        <f t="shared" si="13"/>
        <v>186</v>
      </c>
      <c r="O72" s="241">
        <f t="shared" si="13"/>
        <v>160</v>
      </c>
      <c r="P72" s="241">
        <f t="shared" si="13"/>
        <v>117</v>
      </c>
      <c r="Q72" s="241">
        <f t="shared" si="13"/>
        <v>34</v>
      </c>
      <c r="R72" s="241">
        <f t="shared" si="13"/>
        <v>0</v>
      </c>
      <c r="S72" s="4"/>
      <c r="T72" s="4"/>
      <c r="U72" s="4"/>
      <c r="V72" s="4"/>
      <c r="W72" s="4"/>
    </row>
    <row r="73" spans="1:44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44"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44">
      <c r="A75" s="1" t="s">
        <v>97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44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44">
      <c r="A77" s="1" t="s">
        <v>98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44" ht="15.75">
      <c r="AF78" s="81"/>
    </row>
    <row r="84" spans="32:32" ht="15.75">
      <c r="AF84" s="81"/>
    </row>
    <row r="89" spans="32:32" ht="15.75">
      <c r="AF89" s="81"/>
    </row>
    <row r="96" spans="32:32" ht="15.75">
      <c r="AF96" s="81"/>
    </row>
    <row r="102" spans="32:32" ht="15.75">
      <c r="AF102" s="81"/>
    </row>
    <row r="155" spans="36:36">
      <c r="AJ155" s="4"/>
    </row>
    <row r="156" spans="36:36">
      <c r="AJ156" s="4"/>
    </row>
    <row r="157" spans="36:36">
      <c r="AJ157" s="4"/>
    </row>
    <row r="158" spans="36:36">
      <c r="AJ158" s="4"/>
    </row>
    <row r="159" spans="36:36">
      <c r="AJ159" s="4"/>
    </row>
    <row r="160" spans="36:36">
      <c r="AJ160" s="4"/>
    </row>
    <row r="161" spans="36:36">
      <c r="AJ161" s="4"/>
    </row>
    <row r="162" spans="36:36">
      <c r="AJ162" s="4"/>
    </row>
    <row r="163" spans="36:36">
      <c r="AJ163" s="4"/>
    </row>
    <row r="164" spans="36:36">
      <c r="AJ164" s="4"/>
    </row>
    <row r="165" spans="36:36">
      <c r="AJ165" s="4"/>
    </row>
    <row r="166" spans="36:36">
      <c r="AJ166" s="4"/>
    </row>
    <row r="167" spans="36:36">
      <c r="AJ167" s="4"/>
    </row>
    <row r="168" spans="36:36">
      <c r="AJ168" s="4"/>
    </row>
    <row r="169" spans="36:36">
      <c r="AJ169" s="4"/>
    </row>
    <row r="170" spans="36:36">
      <c r="AJ170" s="4"/>
    </row>
    <row r="171" spans="36:36">
      <c r="AJ171" s="4"/>
    </row>
    <row r="172" spans="36:36">
      <c r="AJ172" s="4"/>
    </row>
    <row r="173" spans="36:36">
      <c r="AJ173" s="4"/>
    </row>
    <row r="174" spans="36:36">
      <c r="AJ174" s="4"/>
    </row>
    <row r="175" spans="36:36">
      <c r="AJ175" s="4"/>
    </row>
    <row r="176" spans="36:36">
      <c r="AJ176" s="4"/>
    </row>
    <row r="177" spans="36:36">
      <c r="AJ177" s="4"/>
    </row>
    <row r="178" spans="36:36">
      <c r="AJ178" s="4"/>
    </row>
    <row r="179" spans="36:36">
      <c r="AJ179" s="4"/>
    </row>
    <row r="180" spans="36:36">
      <c r="AJ180" s="4"/>
    </row>
    <row r="181" spans="36:36">
      <c r="AJ181" s="4"/>
    </row>
    <row r="182" spans="36:36">
      <c r="AJ182" s="4"/>
    </row>
    <row r="183" spans="36:36">
      <c r="AJ183" s="4"/>
    </row>
    <row r="184" spans="36:36">
      <c r="AJ184" s="4"/>
    </row>
    <row r="185" spans="36:36">
      <c r="AJ185" s="4"/>
    </row>
    <row r="186" spans="36:36">
      <c r="AJ186" s="4"/>
    </row>
    <row r="187" spans="36:36">
      <c r="AJ187" s="4"/>
    </row>
  </sheetData>
  <sheetProtection algorithmName="SHA-512" hashValue="qth/47o7ZQzJ05p5ujVDlNuqOKDMJSSN95Ep04u8VmjorRxpBm+MdY1OAZ4o1qqVAqEK9Kh1fX83G8difwMC0A==" saltValue="R2lz0OEd/RZexE9rPS+Piw==" spinCount="100000" sheet="1" formatCells="0" formatRows="0" selectLockedCells="1"/>
  <mergeCells count="79">
    <mergeCell ref="D71:D72"/>
    <mergeCell ref="C11:C21"/>
    <mergeCell ref="AG11:AG21"/>
    <mergeCell ref="A1:AL1"/>
    <mergeCell ref="A2:AL2"/>
    <mergeCell ref="A3:AL3"/>
    <mergeCell ref="E8:I8"/>
    <mergeCell ref="J8:N8"/>
    <mergeCell ref="O8:R8"/>
    <mergeCell ref="S8:V8"/>
    <mergeCell ref="W8:X8"/>
    <mergeCell ref="A7:A9"/>
    <mergeCell ref="B7:B9"/>
    <mergeCell ref="C7:C9"/>
    <mergeCell ref="D7:D9"/>
    <mergeCell ref="E7:AE7"/>
    <mergeCell ref="AG7:AS7"/>
    <mergeCell ref="Y8:AE8"/>
    <mergeCell ref="AM8:AS8"/>
    <mergeCell ref="AG8:AJ8"/>
    <mergeCell ref="AK8:AL8"/>
    <mergeCell ref="AL11:AL21"/>
    <mergeCell ref="AM11:AM21"/>
    <mergeCell ref="A36:D36"/>
    <mergeCell ref="A29:D29"/>
    <mergeCell ref="A31:A35"/>
    <mergeCell ref="B31:B35"/>
    <mergeCell ref="C31:C35"/>
    <mergeCell ref="A11:A21"/>
    <mergeCell ref="AH11:AH21"/>
    <mergeCell ref="AI11:AI21"/>
    <mergeCell ref="AK11:AK21"/>
    <mergeCell ref="AJ11:AJ21"/>
    <mergeCell ref="A40:A42"/>
    <mergeCell ref="D40:D42"/>
    <mergeCell ref="E41:I41"/>
    <mergeCell ref="J41:N41"/>
    <mergeCell ref="O41:P41"/>
    <mergeCell ref="E40:W40"/>
    <mergeCell ref="Q41:W41"/>
    <mergeCell ref="B40:B42"/>
    <mergeCell ref="C40:C42"/>
    <mergeCell ref="AN11:AN21"/>
    <mergeCell ref="AO11:AO21"/>
    <mergeCell ref="AP11:AP21"/>
    <mergeCell ref="AQ11:AQ21"/>
    <mergeCell ref="AR11:AR21"/>
    <mergeCell ref="AS11:AS21"/>
    <mergeCell ref="A22:D22"/>
    <mergeCell ref="A24:A28"/>
    <mergeCell ref="B24:B28"/>
    <mergeCell ref="C24:C28"/>
    <mergeCell ref="AG24:AG28"/>
    <mergeCell ref="AH24:AH28"/>
    <mergeCell ref="AI24:AI28"/>
    <mergeCell ref="AJ24:AJ28"/>
    <mergeCell ref="AK24:AK28"/>
    <mergeCell ref="AL24:AL28"/>
    <mergeCell ref="AM24:AM28"/>
    <mergeCell ref="AN24:AN28"/>
    <mergeCell ref="AO24:AO28"/>
    <mergeCell ref="AP24:AP28"/>
    <mergeCell ref="AQ24:AQ28"/>
    <mergeCell ref="AR24:AR28"/>
    <mergeCell ref="AS24:AS28"/>
    <mergeCell ref="B11:B21"/>
    <mergeCell ref="AP31:AP35"/>
    <mergeCell ref="AQ31:AQ35"/>
    <mergeCell ref="AR31:AR35"/>
    <mergeCell ref="AS31:AS35"/>
    <mergeCell ref="AG31:AG35"/>
    <mergeCell ref="AH31:AH35"/>
    <mergeCell ref="AI31:AI35"/>
    <mergeCell ref="AJ31:AJ35"/>
    <mergeCell ref="AK31:AK35"/>
    <mergeCell ref="AL31:AL35"/>
    <mergeCell ref="AM31:AM35"/>
    <mergeCell ref="AN31:AN35"/>
    <mergeCell ref="AO31:AO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>
    <tabColor theme="3" tint="0.59999389629810485"/>
  </sheetPr>
  <dimension ref="A1:AT186"/>
  <sheetViews>
    <sheetView showGridLines="0" topLeftCell="B1" zoomScale="85" zoomScaleNormal="85" workbookViewId="0">
      <pane ySplit="9" topLeftCell="A143" activePane="bottomLeft" state="frozen"/>
      <selection activeCell="W47" sqref="O47:W51"/>
      <selection pane="bottomLeft" activeCell="W47" sqref="O47:W51"/>
    </sheetView>
  </sheetViews>
  <sheetFormatPr baseColWidth="10" defaultColWidth="11.42578125" defaultRowHeight="15.7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45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45" bestFit="1" customWidth="1"/>
    <col min="11" max="11" width="10.140625" style="145" bestFit="1" customWidth="1"/>
    <col min="12" max="12" width="15.42578125" style="145" customWidth="1"/>
    <col min="13" max="13" width="14" style="145" customWidth="1"/>
    <col min="14" max="14" width="12.7109375" style="145" bestFit="1" customWidth="1"/>
    <col min="15" max="15" width="11.5703125" style="145" customWidth="1"/>
    <col min="16" max="16" width="13.5703125" style="145" bestFit="1" customWidth="1"/>
    <col min="17" max="17" width="13.85546875" style="145" customWidth="1"/>
    <col min="18" max="18" width="12.7109375" style="145" bestFit="1" customWidth="1"/>
    <col min="19" max="19" width="10.140625" style="145" bestFit="1" customWidth="1"/>
    <col min="20" max="20" width="13.5703125" style="145" bestFit="1" customWidth="1"/>
    <col min="21" max="21" width="13.85546875" style="145" customWidth="1"/>
    <col min="22" max="22" width="12.7109375" style="145" bestFit="1" customWidth="1"/>
    <col min="23" max="27" width="11.42578125" style="145"/>
    <col min="28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>
      <c r="A1" s="701" t="s">
        <v>44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111"/>
      <c r="AN1" s="111"/>
      <c r="AO1" s="111"/>
      <c r="AP1" s="111"/>
      <c r="AQ1" s="111"/>
      <c r="AR1" s="111"/>
      <c r="AS1" s="111"/>
    </row>
    <row r="2" spans="1:45">
      <c r="A2" s="701" t="s">
        <v>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111"/>
      <c r="AN2" s="111"/>
      <c r="AO2" s="111"/>
      <c r="AP2" s="111"/>
      <c r="AQ2" s="111"/>
      <c r="AR2" s="111"/>
      <c r="AS2" s="111"/>
    </row>
    <row r="3" spans="1:45">
      <c r="A3" s="701" t="s">
        <v>6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1"/>
      <c r="AG3" s="701"/>
      <c r="AH3" s="701"/>
      <c r="AI3" s="701"/>
      <c r="AJ3" s="701"/>
      <c r="AK3" s="701"/>
      <c r="AL3" s="701"/>
      <c r="AM3" s="111"/>
      <c r="AN3" s="111"/>
      <c r="AO3" s="111"/>
      <c r="AP3" s="111"/>
      <c r="AQ3" s="111"/>
      <c r="AR3" s="111"/>
      <c r="AS3" s="111"/>
    </row>
    <row r="4" spans="1:45" ht="3.75" customHeight="1">
      <c r="A4" s="2"/>
      <c r="B4" s="2"/>
      <c r="C4" s="2"/>
      <c r="D4" s="144"/>
      <c r="E4" s="2"/>
      <c r="F4" s="2"/>
      <c r="G4" s="2"/>
      <c r="H4" s="2"/>
      <c r="I4" s="2"/>
      <c r="J4" s="144"/>
      <c r="K4" s="144"/>
      <c r="L4" s="144"/>
      <c r="M4" s="144"/>
    </row>
    <row r="5" spans="1:45" ht="3.75" customHeight="1">
      <c r="A5" s="2"/>
      <c r="B5" s="2"/>
      <c r="C5" s="2"/>
      <c r="D5" s="144"/>
      <c r="E5" s="2"/>
      <c r="F5" s="2"/>
      <c r="G5" s="2"/>
      <c r="H5" s="2"/>
      <c r="I5" s="2"/>
      <c r="J5" s="144"/>
      <c r="K5" s="144"/>
      <c r="L5" s="144"/>
      <c r="M5" s="144"/>
    </row>
    <row r="6" spans="1:45" ht="16.5" thickBot="1">
      <c r="A6" s="2" t="s">
        <v>3</v>
      </c>
      <c r="B6" s="2" t="s">
        <v>3</v>
      </c>
      <c r="C6" s="2"/>
      <c r="D6" s="144"/>
      <c r="E6" s="2"/>
      <c r="F6" s="2"/>
      <c r="G6" s="2"/>
      <c r="H6" s="2"/>
      <c r="I6" s="2"/>
      <c r="J6" s="144"/>
      <c r="K6" s="144"/>
      <c r="L6" s="144"/>
      <c r="M6" s="144"/>
    </row>
    <row r="7" spans="1:45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5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5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5" ht="16.5" thickBot="1"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5" customFormat="1" ht="15">
      <c r="A11" s="753" t="s">
        <v>243</v>
      </c>
      <c r="B11" s="750" t="s">
        <v>53</v>
      </c>
      <c r="C11" s="746" t="s">
        <v>443</v>
      </c>
      <c r="D11" s="212" t="s">
        <v>244</v>
      </c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26"/>
      <c r="AG11" s="743"/>
      <c r="AH11" s="743"/>
      <c r="AI11" s="743"/>
      <c r="AJ11" s="743"/>
      <c r="AK11" s="743"/>
      <c r="AL11" s="743"/>
      <c r="AM11" s="743"/>
      <c r="AN11" s="743"/>
      <c r="AO11" s="743"/>
      <c r="AP11" s="743"/>
      <c r="AQ11" s="743"/>
      <c r="AR11" s="743"/>
      <c r="AS11" s="743"/>
    </row>
    <row r="12" spans="1:45" customFormat="1" ht="15">
      <c r="A12" s="754"/>
      <c r="B12" s="751"/>
      <c r="C12" s="747"/>
      <c r="D12" s="298" t="s">
        <v>245</v>
      </c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26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5" customFormat="1" ht="15">
      <c r="A13" s="754"/>
      <c r="B13" s="751"/>
      <c r="C13" s="747"/>
      <c r="D13" s="298" t="s">
        <v>246</v>
      </c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26"/>
      <c r="AG13" s="744"/>
      <c r="AH13" s="744"/>
      <c r="AI13" s="744"/>
      <c r="AJ13" s="744"/>
      <c r="AK13" s="744"/>
      <c r="AL13" s="744"/>
      <c r="AM13" s="744"/>
      <c r="AN13" s="744"/>
      <c r="AO13" s="744"/>
      <c r="AP13" s="744"/>
      <c r="AQ13" s="744"/>
      <c r="AR13" s="744"/>
      <c r="AS13" s="744"/>
    </row>
    <row r="14" spans="1:45" customFormat="1" thickBot="1">
      <c r="A14" s="755"/>
      <c r="B14" s="752"/>
      <c r="C14" s="748"/>
      <c r="D14" s="214" t="s">
        <v>247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26"/>
      <c r="AG14" s="745"/>
      <c r="AH14" s="745"/>
      <c r="AI14" s="745"/>
      <c r="AJ14" s="745"/>
      <c r="AK14" s="745"/>
      <c r="AL14" s="745"/>
      <c r="AM14" s="745"/>
      <c r="AN14" s="745"/>
      <c r="AO14" s="745"/>
      <c r="AP14" s="745"/>
      <c r="AQ14" s="745"/>
      <c r="AR14" s="745"/>
      <c r="AS14" s="745"/>
    </row>
    <row r="15" spans="1:45" ht="14.45" customHeight="1">
      <c r="A15" s="749"/>
      <c r="B15" s="749"/>
      <c r="C15" s="749"/>
      <c r="D15" s="749"/>
      <c r="E15" s="3">
        <f t="shared" ref="E15:AE15" si="0">SUM(E11:E14)</f>
        <v>0</v>
      </c>
      <c r="F15" s="3">
        <f t="shared" si="0"/>
        <v>0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3">
        <f t="shared" si="0"/>
        <v>0</v>
      </c>
      <c r="O15" s="3">
        <f t="shared" si="0"/>
        <v>0</v>
      </c>
      <c r="P15" s="3">
        <f t="shared" si="0"/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  <c r="AC15" s="3">
        <f t="shared" si="0"/>
        <v>0</v>
      </c>
      <c r="AD15" s="3">
        <f t="shared" si="0"/>
        <v>0</v>
      </c>
      <c r="AE15" s="3">
        <f t="shared" si="0"/>
        <v>0</v>
      </c>
      <c r="AF15" s="4"/>
      <c r="AG15" s="82">
        <f t="shared" ref="AG15:AS15" si="1">SUM(AG11)</f>
        <v>0</v>
      </c>
      <c r="AH15" s="82">
        <f t="shared" si="1"/>
        <v>0</v>
      </c>
      <c r="AI15" s="82">
        <f t="shared" si="1"/>
        <v>0</v>
      </c>
      <c r="AJ15" s="82">
        <f t="shared" si="1"/>
        <v>0</v>
      </c>
      <c r="AK15" s="82">
        <f t="shared" si="1"/>
        <v>0</v>
      </c>
      <c r="AL15" s="82">
        <f t="shared" si="1"/>
        <v>0</v>
      </c>
      <c r="AM15" s="82">
        <f t="shared" si="1"/>
        <v>0</v>
      </c>
      <c r="AN15" s="82">
        <f t="shared" si="1"/>
        <v>0</v>
      </c>
      <c r="AO15" s="82">
        <f t="shared" si="1"/>
        <v>0</v>
      </c>
      <c r="AP15" s="82">
        <f t="shared" si="1"/>
        <v>0</v>
      </c>
      <c r="AQ15" s="82">
        <f t="shared" si="1"/>
        <v>0</v>
      </c>
      <c r="AR15" s="82">
        <f t="shared" si="1"/>
        <v>0</v>
      </c>
      <c r="AS15" s="82">
        <f t="shared" si="1"/>
        <v>0</v>
      </c>
    </row>
    <row r="16" spans="1:45" customFormat="1" thickBot="1">
      <c r="D16" s="269"/>
    </row>
    <row r="17" spans="1:45" customFormat="1" ht="15">
      <c r="A17" s="753" t="s">
        <v>243</v>
      </c>
      <c r="B17" s="750" t="s">
        <v>58</v>
      </c>
      <c r="C17" s="746" t="s">
        <v>448</v>
      </c>
      <c r="D17" s="212" t="s">
        <v>273</v>
      </c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26"/>
      <c r="AG17" s="743"/>
      <c r="AH17" s="743"/>
      <c r="AI17" s="743"/>
      <c r="AJ17" s="743"/>
      <c r="AK17" s="743"/>
      <c r="AL17" s="743"/>
      <c r="AM17" s="743"/>
      <c r="AN17" s="743"/>
      <c r="AO17" s="743"/>
      <c r="AP17" s="743"/>
      <c r="AQ17" s="743"/>
      <c r="AR17" s="743"/>
      <c r="AS17" s="743"/>
    </row>
    <row r="18" spans="1:45" customFormat="1" ht="15">
      <c r="A18" s="754"/>
      <c r="B18" s="751"/>
      <c r="C18" s="747"/>
      <c r="D18" s="298" t="s">
        <v>274</v>
      </c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26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5" customFormat="1" thickBot="1">
      <c r="A19" s="755"/>
      <c r="B19" s="752"/>
      <c r="C19" s="748"/>
      <c r="D19" s="214" t="s">
        <v>275</v>
      </c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26"/>
      <c r="AG19" s="745"/>
      <c r="AH19" s="745"/>
      <c r="AI19" s="745"/>
      <c r="AJ19" s="745"/>
      <c r="AK19" s="745"/>
      <c r="AL19" s="745"/>
      <c r="AM19" s="745"/>
      <c r="AN19" s="745"/>
      <c r="AO19" s="745"/>
      <c r="AP19" s="745"/>
      <c r="AQ19" s="745"/>
      <c r="AR19" s="745"/>
      <c r="AS19" s="745"/>
    </row>
    <row r="20" spans="1:45" ht="14.45" customHeight="1">
      <c r="A20" s="749"/>
      <c r="B20" s="749"/>
      <c r="C20" s="749"/>
      <c r="D20" s="749"/>
      <c r="E20" s="3">
        <f t="shared" ref="E20:AE20" si="2">SUM(E17:E19)</f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3">
        <f t="shared" si="2"/>
        <v>0</v>
      </c>
      <c r="P20" s="3">
        <f t="shared" si="2"/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  <c r="AC20" s="3">
        <f t="shared" si="2"/>
        <v>0</v>
      </c>
      <c r="AD20" s="3">
        <f t="shared" si="2"/>
        <v>0</v>
      </c>
      <c r="AE20" s="3">
        <f t="shared" si="2"/>
        <v>0</v>
      </c>
      <c r="AF20" s="4"/>
      <c r="AG20" s="82">
        <f t="shared" ref="AG20:AS20" si="3">SUM(AG17)</f>
        <v>0</v>
      </c>
      <c r="AH20" s="82">
        <f t="shared" si="3"/>
        <v>0</v>
      </c>
      <c r="AI20" s="82">
        <f t="shared" si="3"/>
        <v>0</v>
      </c>
      <c r="AJ20" s="82">
        <f t="shared" si="3"/>
        <v>0</v>
      </c>
      <c r="AK20" s="82">
        <f t="shared" si="3"/>
        <v>0</v>
      </c>
      <c r="AL20" s="82">
        <f t="shared" si="3"/>
        <v>0</v>
      </c>
      <c r="AM20" s="82">
        <f t="shared" si="3"/>
        <v>0</v>
      </c>
      <c r="AN20" s="82">
        <f t="shared" si="3"/>
        <v>0</v>
      </c>
      <c r="AO20" s="82">
        <f t="shared" si="3"/>
        <v>0</v>
      </c>
      <c r="AP20" s="82">
        <f t="shared" si="3"/>
        <v>0</v>
      </c>
      <c r="AQ20" s="82">
        <f t="shared" si="3"/>
        <v>0</v>
      </c>
      <c r="AR20" s="82">
        <f t="shared" si="3"/>
        <v>0</v>
      </c>
      <c r="AS20" s="82">
        <f t="shared" si="3"/>
        <v>0</v>
      </c>
    </row>
    <row r="21" spans="1:45" customFormat="1" thickBot="1">
      <c r="D21" s="269"/>
    </row>
    <row r="22" spans="1:45" customFormat="1" ht="15">
      <c r="A22" s="756" t="s">
        <v>46</v>
      </c>
      <c r="B22" s="759" t="s">
        <v>157</v>
      </c>
      <c r="C22" s="762"/>
      <c r="D22" s="304" t="s">
        <v>150</v>
      </c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26"/>
      <c r="AG22" s="743"/>
      <c r="AH22" s="743"/>
      <c r="AI22" s="743"/>
      <c r="AJ22" s="743"/>
      <c r="AK22" s="743"/>
      <c r="AL22" s="743"/>
      <c r="AM22" s="743"/>
      <c r="AN22" s="743"/>
      <c r="AO22" s="743"/>
      <c r="AP22" s="743"/>
      <c r="AQ22" s="743"/>
      <c r="AR22" s="743"/>
      <c r="AS22" s="743"/>
    </row>
    <row r="23" spans="1:45" customFormat="1" ht="15">
      <c r="A23" s="757"/>
      <c r="B23" s="765"/>
      <c r="C23" s="766"/>
      <c r="D23" s="300" t="s">
        <v>151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26"/>
      <c r="AG23" s="744"/>
      <c r="AH23" s="744"/>
      <c r="AI23" s="744"/>
      <c r="AJ23" s="744"/>
      <c r="AK23" s="744"/>
      <c r="AL23" s="744"/>
      <c r="AM23" s="744"/>
      <c r="AN23" s="744"/>
      <c r="AO23" s="744"/>
      <c r="AP23" s="744"/>
      <c r="AQ23" s="744"/>
      <c r="AR23" s="744"/>
      <c r="AS23" s="744"/>
    </row>
    <row r="24" spans="1:45" customFormat="1" ht="15">
      <c r="A24" s="757"/>
      <c r="B24" s="765"/>
      <c r="C24" s="766"/>
      <c r="D24" s="300" t="s">
        <v>49</v>
      </c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26"/>
      <c r="AG24" s="744"/>
      <c r="AH24" s="744"/>
      <c r="AI24" s="744"/>
      <c r="AJ24" s="744"/>
      <c r="AK24" s="744"/>
      <c r="AL24" s="744"/>
      <c r="AM24" s="744"/>
      <c r="AN24" s="744"/>
      <c r="AO24" s="744"/>
      <c r="AP24" s="744"/>
      <c r="AQ24" s="744"/>
      <c r="AR24" s="744"/>
      <c r="AS24" s="744"/>
    </row>
    <row r="25" spans="1:45" customFormat="1" thickBot="1">
      <c r="A25" s="758"/>
      <c r="B25" s="761"/>
      <c r="C25" s="764"/>
      <c r="D25" s="305" t="s">
        <v>48</v>
      </c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26"/>
      <c r="AG25" s="745"/>
      <c r="AH25" s="745"/>
      <c r="AI25" s="745"/>
      <c r="AJ25" s="745"/>
      <c r="AK25" s="745"/>
      <c r="AL25" s="745"/>
      <c r="AM25" s="745"/>
      <c r="AN25" s="745"/>
      <c r="AO25" s="745"/>
      <c r="AP25" s="745"/>
      <c r="AQ25" s="745"/>
      <c r="AR25" s="745"/>
      <c r="AS25" s="745"/>
    </row>
    <row r="26" spans="1:45" ht="14.45" customHeight="1">
      <c r="A26" s="749"/>
      <c r="B26" s="749"/>
      <c r="C26" s="749"/>
      <c r="D26" s="749"/>
      <c r="E26" s="3">
        <f t="shared" ref="E26:AE26" si="4">SUM(E22:E25)</f>
        <v>0</v>
      </c>
      <c r="F26" s="3">
        <f t="shared" si="4"/>
        <v>0</v>
      </c>
      <c r="G26" s="3">
        <f t="shared" si="4"/>
        <v>0</v>
      </c>
      <c r="H26" s="3">
        <f t="shared" si="4"/>
        <v>0</v>
      </c>
      <c r="I26" s="3">
        <f t="shared" si="4"/>
        <v>0</v>
      </c>
      <c r="J26" s="3">
        <f t="shared" si="4"/>
        <v>0</v>
      </c>
      <c r="K26" s="3">
        <f t="shared" si="4"/>
        <v>0</v>
      </c>
      <c r="L26" s="3">
        <f t="shared" si="4"/>
        <v>0</v>
      </c>
      <c r="M26" s="3">
        <f t="shared" si="4"/>
        <v>0</v>
      </c>
      <c r="N26" s="3">
        <f t="shared" si="4"/>
        <v>0</v>
      </c>
      <c r="O26" s="3">
        <f t="shared" si="4"/>
        <v>0</v>
      </c>
      <c r="P26" s="3">
        <f t="shared" si="4"/>
        <v>0</v>
      </c>
      <c r="Q26" s="3">
        <f t="shared" si="4"/>
        <v>0</v>
      </c>
      <c r="R26" s="3">
        <f t="shared" si="4"/>
        <v>0</v>
      </c>
      <c r="S26" s="3">
        <f t="shared" si="4"/>
        <v>0</v>
      </c>
      <c r="T26" s="3">
        <f t="shared" si="4"/>
        <v>0</v>
      </c>
      <c r="U26" s="3">
        <f t="shared" si="4"/>
        <v>0</v>
      </c>
      <c r="V26" s="3">
        <f t="shared" si="4"/>
        <v>0</v>
      </c>
      <c r="W26" s="3">
        <f t="shared" si="4"/>
        <v>0</v>
      </c>
      <c r="X26" s="3">
        <f t="shared" si="4"/>
        <v>0</v>
      </c>
      <c r="Y26" s="3">
        <f t="shared" si="4"/>
        <v>0</v>
      </c>
      <c r="Z26" s="3">
        <f t="shared" si="4"/>
        <v>0</v>
      </c>
      <c r="AA26" s="3">
        <f t="shared" si="4"/>
        <v>0</v>
      </c>
      <c r="AB26" s="3">
        <f t="shared" si="4"/>
        <v>0</v>
      </c>
      <c r="AC26" s="3">
        <f t="shared" si="4"/>
        <v>0</v>
      </c>
      <c r="AD26" s="3">
        <f t="shared" si="4"/>
        <v>0</v>
      </c>
      <c r="AE26" s="3">
        <f t="shared" si="4"/>
        <v>0</v>
      </c>
      <c r="AF26" s="4"/>
      <c r="AG26" s="82">
        <f t="shared" ref="AG26:AS26" si="5">SUM(AG22)</f>
        <v>0</v>
      </c>
      <c r="AH26" s="82">
        <f t="shared" si="5"/>
        <v>0</v>
      </c>
      <c r="AI26" s="82">
        <f t="shared" si="5"/>
        <v>0</v>
      </c>
      <c r="AJ26" s="82">
        <f t="shared" si="5"/>
        <v>0</v>
      </c>
      <c r="AK26" s="82">
        <f t="shared" si="5"/>
        <v>0</v>
      </c>
      <c r="AL26" s="82">
        <f t="shared" si="5"/>
        <v>0</v>
      </c>
      <c r="AM26" s="82">
        <f t="shared" si="5"/>
        <v>0</v>
      </c>
      <c r="AN26" s="82">
        <f t="shared" si="5"/>
        <v>0</v>
      </c>
      <c r="AO26" s="82">
        <f t="shared" si="5"/>
        <v>0</v>
      </c>
      <c r="AP26" s="82">
        <f t="shared" si="5"/>
        <v>0</v>
      </c>
      <c r="AQ26" s="82">
        <f t="shared" si="5"/>
        <v>0</v>
      </c>
      <c r="AR26" s="82">
        <f t="shared" si="5"/>
        <v>0</v>
      </c>
      <c r="AS26" s="82">
        <f t="shared" si="5"/>
        <v>0</v>
      </c>
    </row>
    <row r="27" spans="1:45" customFormat="1" thickBot="1">
      <c r="D27" s="269"/>
    </row>
    <row r="28" spans="1:45" customFormat="1" ht="15">
      <c r="A28" s="756" t="s">
        <v>46</v>
      </c>
      <c r="B28" s="759" t="s">
        <v>158</v>
      </c>
      <c r="C28" s="762"/>
      <c r="D28" s="304" t="s">
        <v>152</v>
      </c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26"/>
      <c r="AG28" s="743"/>
      <c r="AH28" s="743"/>
      <c r="AI28" s="743"/>
      <c r="AJ28" s="743"/>
      <c r="AK28" s="743"/>
      <c r="AL28" s="743"/>
      <c r="AM28" s="743"/>
      <c r="AN28" s="743"/>
      <c r="AO28" s="743"/>
      <c r="AP28" s="743"/>
      <c r="AQ28" s="743"/>
      <c r="AR28" s="743"/>
      <c r="AS28" s="743"/>
    </row>
    <row r="29" spans="1:45" customFormat="1" ht="15">
      <c r="A29" s="757"/>
      <c r="B29" s="765"/>
      <c r="C29" s="766"/>
      <c r="D29" s="300" t="s">
        <v>47</v>
      </c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26"/>
      <c r="AG29" s="744"/>
      <c r="AH29" s="744"/>
      <c r="AI29" s="744"/>
      <c r="AJ29" s="744"/>
      <c r="AK29" s="744"/>
      <c r="AL29" s="744"/>
      <c r="AM29" s="744"/>
      <c r="AN29" s="744"/>
      <c r="AO29" s="744"/>
      <c r="AP29" s="744"/>
      <c r="AQ29" s="744"/>
      <c r="AR29" s="744"/>
      <c r="AS29" s="744"/>
    </row>
    <row r="30" spans="1:45" customFormat="1" ht="15">
      <c r="A30" s="757"/>
      <c r="B30" s="765"/>
      <c r="C30" s="766"/>
      <c r="D30" s="300" t="s">
        <v>153</v>
      </c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26"/>
      <c r="AG30" s="744"/>
      <c r="AH30" s="744"/>
      <c r="AI30" s="744"/>
      <c r="AJ30" s="744"/>
      <c r="AK30" s="744"/>
      <c r="AL30" s="744"/>
      <c r="AM30" s="744"/>
      <c r="AN30" s="744"/>
      <c r="AO30" s="744"/>
      <c r="AP30" s="744"/>
      <c r="AQ30" s="744"/>
      <c r="AR30" s="744"/>
      <c r="AS30" s="744"/>
    </row>
    <row r="31" spans="1:45" customFormat="1" ht="15">
      <c r="A31" s="757"/>
      <c r="B31" s="765"/>
      <c r="C31" s="766"/>
      <c r="D31" s="300" t="s">
        <v>154</v>
      </c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26"/>
      <c r="AG31" s="744"/>
      <c r="AH31" s="744"/>
      <c r="AI31" s="744"/>
      <c r="AJ31" s="744"/>
      <c r="AK31" s="744"/>
      <c r="AL31" s="744"/>
      <c r="AM31" s="744"/>
      <c r="AN31" s="744"/>
      <c r="AO31" s="744"/>
      <c r="AP31" s="744"/>
      <c r="AQ31" s="744"/>
      <c r="AR31" s="744"/>
      <c r="AS31" s="744"/>
    </row>
    <row r="32" spans="1:45" customFormat="1" ht="15">
      <c r="A32" s="757"/>
      <c r="B32" s="765"/>
      <c r="C32" s="766"/>
      <c r="D32" s="300" t="s">
        <v>50</v>
      </c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26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5" customFormat="1" thickBot="1">
      <c r="A33" s="758"/>
      <c r="B33" s="761"/>
      <c r="C33" s="764"/>
      <c r="D33" s="305" t="s">
        <v>438</v>
      </c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26"/>
      <c r="AG33" s="745"/>
      <c r="AH33" s="745"/>
      <c r="AI33" s="745"/>
      <c r="AJ33" s="745"/>
      <c r="AK33" s="745"/>
      <c r="AL33" s="745"/>
      <c r="AM33" s="745"/>
      <c r="AN33" s="745"/>
      <c r="AO33" s="745"/>
      <c r="AP33" s="745"/>
      <c r="AQ33" s="745"/>
      <c r="AR33" s="745"/>
      <c r="AS33" s="745"/>
    </row>
    <row r="34" spans="1:45" ht="14.45" customHeight="1">
      <c r="A34" s="749"/>
      <c r="B34" s="749"/>
      <c r="C34" s="749"/>
      <c r="D34" s="749"/>
      <c r="E34" s="3">
        <f t="shared" ref="E34:AE34" si="6">SUM(E28:E33)</f>
        <v>0</v>
      </c>
      <c r="F34" s="3">
        <f t="shared" si="6"/>
        <v>0</v>
      </c>
      <c r="G34" s="3">
        <f t="shared" si="6"/>
        <v>0</v>
      </c>
      <c r="H34" s="3">
        <f t="shared" si="6"/>
        <v>0</v>
      </c>
      <c r="I34" s="3">
        <f t="shared" si="6"/>
        <v>0</v>
      </c>
      <c r="J34" s="3">
        <f t="shared" si="6"/>
        <v>0</v>
      </c>
      <c r="K34" s="3">
        <f t="shared" si="6"/>
        <v>0</v>
      </c>
      <c r="L34" s="3">
        <f t="shared" si="6"/>
        <v>0</v>
      </c>
      <c r="M34" s="3">
        <f t="shared" si="6"/>
        <v>0</v>
      </c>
      <c r="N34" s="3">
        <f t="shared" si="6"/>
        <v>0</v>
      </c>
      <c r="O34" s="3">
        <f t="shared" si="6"/>
        <v>0</v>
      </c>
      <c r="P34" s="3">
        <f t="shared" si="6"/>
        <v>0</v>
      </c>
      <c r="Q34" s="3">
        <f t="shared" si="6"/>
        <v>0</v>
      </c>
      <c r="R34" s="3">
        <f t="shared" si="6"/>
        <v>0</v>
      </c>
      <c r="S34" s="3">
        <f t="shared" si="6"/>
        <v>0</v>
      </c>
      <c r="T34" s="3">
        <f t="shared" si="6"/>
        <v>0</v>
      </c>
      <c r="U34" s="3">
        <f t="shared" si="6"/>
        <v>0</v>
      </c>
      <c r="V34" s="3">
        <f t="shared" si="6"/>
        <v>0</v>
      </c>
      <c r="W34" s="3">
        <f t="shared" si="6"/>
        <v>0</v>
      </c>
      <c r="X34" s="3">
        <f t="shared" si="6"/>
        <v>0</v>
      </c>
      <c r="Y34" s="3">
        <f t="shared" si="6"/>
        <v>0</v>
      </c>
      <c r="Z34" s="3">
        <f t="shared" si="6"/>
        <v>0</v>
      </c>
      <c r="AA34" s="3">
        <f t="shared" si="6"/>
        <v>0</v>
      </c>
      <c r="AB34" s="3">
        <f t="shared" si="6"/>
        <v>0</v>
      </c>
      <c r="AC34" s="3">
        <f t="shared" si="6"/>
        <v>0</v>
      </c>
      <c r="AD34" s="3">
        <f t="shared" si="6"/>
        <v>0</v>
      </c>
      <c r="AE34" s="3">
        <f t="shared" si="6"/>
        <v>0</v>
      </c>
      <c r="AF34" s="4"/>
      <c r="AG34" s="82">
        <f t="shared" ref="AG34:AS34" si="7">SUM(AG28)</f>
        <v>0</v>
      </c>
      <c r="AH34" s="82">
        <f t="shared" si="7"/>
        <v>0</v>
      </c>
      <c r="AI34" s="82">
        <f t="shared" si="7"/>
        <v>0</v>
      </c>
      <c r="AJ34" s="82">
        <f t="shared" si="7"/>
        <v>0</v>
      </c>
      <c r="AK34" s="82">
        <f t="shared" si="7"/>
        <v>0</v>
      </c>
      <c r="AL34" s="82">
        <f t="shared" si="7"/>
        <v>0</v>
      </c>
      <c r="AM34" s="82">
        <f t="shared" si="7"/>
        <v>0</v>
      </c>
      <c r="AN34" s="82">
        <f t="shared" si="7"/>
        <v>0</v>
      </c>
      <c r="AO34" s="82">
        <f t="shared" si="7"/>
        <v>0</v>
      </c>
      <c r="AP34" s="82">
        <f t="shared" si="7"/>
        <v>0</v>
      </c>
      <c r="AQ34" s="82">
        <f t="shared" si="7"/>
        <v>0</v>
      </c>
      <c r="AR34" s="82">
        <f t="shared" si="7"/>
        <v>0</v>
      </c>
      <c r="AS34" s="82">
        <f t="shared" si="7"/>
        <v>0</v>
      </c>
    </row>
    <row r="35" spans="1:45" customFormat="1" thickBot="1">
      <c r="D35" s="269"/>
    </row>
    <row r="36" spans="1:45" customFormat="1" ht="15">
      <c r="A36" s="753" t="s">
        <v>55</v>
      </c>
      <c r="B36" s="750" t="s">
        <v>216</v>
      </c>
      <c r="C36" s="746" t="s">
        <v>414</v>
      </c>
      <c r="D36" s="212" t="s">
        <v>217</v>
      </c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26"/>
      <c r="AG36" s="743"/>
      <c r="AH36" s="743"/>
      <c r="AI36" s="743"/>
      <c r="AJ36" s="743"/>
      <c r="AK36" s="743"/>
      <c r="AL36" s="743"/>
      <c r="AM36" s="743"/>
      <c r="AN36" s="743"/>
      <c r="AO36" s="743"/>
      <c r="AP36" s="743"/>
      <c r="AQ36" s="743"/>
      <c r="AR36" s="743"/>
      <c r="AS36" s="743"/>
    </row>
    <row r="37" spans="1:45" customFormat="1" ht="15">
      <c r="A37" s="754"/>
      <c r="B37" s="751"/>
      <c r="C37" s="747"/>
      <c r="D37" s="298" t="s">
        <v>218</v>
      </c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26"/>
      <c r="AG37" s="744"/>
      <c r="AH37" s="744"/>
      <c r="AI37" s="744"/>
      <c r="AJ37" s="744"/>
      <c r="AK37" s="744"/>
      <c r="AL37" s="744"/>
      <c r="AM37" s="744"/>
      <c r="AN37" s="744"/>
      <c r="AO37" s="744"/>
      <c r="AP37" s="744"/>
      <c r="AQ37" s="744"/>
      <c r="AR37" s="744"/>
      <c r="AS37" s="744"/>
    </row>
    <row r="38" spans="1:45" customFormat="1" ht="15">
      <c r="A38" s="754"/>
      <c r="B38" s="751"/>
      <c r="C38" s="747"/>
      <c r="D38" s="298" t="s">
        <v>219</v>
      </c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26"/>
      <c r="AG38" s="744"/>
      <c r="AH38" s="744"/>
      <c r="AI38" s="744"/>
      <c r="AJ38" s="744"/>
      <c r="AK38" s="744"/>
      <c r="AL38" s="744"/>
      <c r="AM38" s="744"/>
      <c r="AN38" s="744"/>
      <c r="AO38" s="744"/>
      <c r="AP38" s="744"/>
      <c r="AQ38" s="744"/>
      <c r="AR38" s="744"/>
      <c r="AS38" s="744"/>
    </row>
    <row r="39" spans="1:45" customFormat="1" ht="15">
      <c r="A39" s="754"/>
      <c r="B39" s="751"/>
      <c r="C39" s="747"/>
      <c r="D39" s="298" t="s">
        <v>220</v>
      </c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26"/>
      <c r="AG39" s="744"/>
      <c r="AH39" s="744"/>
      <c r="AI39" s="744"/>
      <c r="AJ39" s="744"/>
      <c r="AK39" s="744"/>
      <c r="AL39" s="744"/>
      <c r="AM39" s="744"/>
      <c r="AN39" s="744"/>
      <c r="AO39" s="744"/>
      <c r="AP39" s="744"/>
      <c r="AQ39" s="744"/>
      <c r="AR39" s="744"/>
      <c r="AS39" s="744"/>
    </row>
    <row r="40" spans="1:45" customFormat="1" ht="15">
      <c r="A40" s="754"/>
      <c r="B40" s="751"/>
      <c r="C40" s="747"/>
      <c r="D40" s="298" t="s">
        <v>221</v>
      </c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26"/>
      <c r="AG40" s="744"/>
      <c r="AH40" s="744"/>
      <c r="AI40" s="744"/>
      <c r="AJ40" s="744"/>
      <c r="AK40" s="744"/>
      <c r="AL40" s="744"/>
      <c r="AM40" s="744"/>
      <c r="AN40" s="744"/>
      <c r="AO40" s="744"/>
      <c r="AP40" s="744"/>
      <c r="AQ40" s="744"/>
      <c r="AR40" s="744"/>
      <c r="AS40" s="744"/>
    </row>
    <row r="41" spans="1:45" customFormat="1" ht="15">
      <c r="A41" s="754"/>
      <c r="B41" s="751"/>
      <c r="C41" s="747"/>
      <c r="D41" s="298" t="s">
        <v>222</v>
      </c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26"/>
      <c r="AG41" s="744"/>
      <c r="AH41" s="744"/>
      <c r="AI41" s="744"/>
      <c r="AJ41" s="744"/>
      <c r="AK41" s="744"/>
      <c r="AL41" s="744"/>
      <c r="AM41" s="744"/>
      <c r="AN41" s="744"/>
      <c r="AO41" s="744"/>
      <c r="AP41" s="744"/>
      <c r="AQ41" s="744"/>
      <c r="AR41" s="744"/>
      <c r="AS41" s="744"/>
    </row>
    <row r="42" spans="1:45" customFormat="1" ht="19.5" customHeight="1">
      <c r="A42" s="754"/>
      <c r="B42" s="751"/>
      <c r="C42" s="747"/>
      <c r="D42" s="298" t="s">
        <v>223</v>
      </c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26"/>
      <c r="AG42" s="744"/>
      <c r="AH42" s="744"/>
      <c r="AI42" s="744"/>
      <c r="AJ42" s="744"/>
      <c r="AK42" s="744"/>
      <c r="AL42" s="744"/>
      <c r="AM42" s="744"/>
      <c r="AN42" s="744"/>
      <c r="AO42" s="744"/>
      <c r="AP42" s="744"/>
      <c r="AQ42" s="744"/>
      <c r="AR42" s="744"/>
      <c r="AS42" s="744"/>
    </row>
    <row r="43" spans="1:45" customFormat="1" ht="18.75" customHeight="1">
      <c r="A43" s="754"/>
      <c r="B43" s="751"/>
      <c r="C43" s="747"/>
      <c r="D43" s="298" t="s">
        <v>224</v>
      </c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26"/>
      <c r="AG43" s="744"/>
      <c r="AH43" s="744"/>
      <c r="AI43" s="744"/>
      <c r="AJ43" s="744"/>
      <c r="AK43" s="744"/>
      <c r="AL43" s="744"/>
      <c r="AM43" s="744"/>
      <c r="AN43" s="744"/>
      <c r="AO43" s="744"/>
      <c r="AP43" s="744"/>
      <c r="AQ43" s="744"/>
      <c r="AR43" s="744"/>
      <c r="AS43" s="744"/>
    </row>
    <row r="44" spans="1:45" customFormat="1" ht="18.75" customHeight="1">
      <c r="A44" s="754"/>
      <c r="B44" s="751"/>
      <c r="C44" s="747"/>
      <c r="D44" s="298" t="s">
        <v>225</v>
      </c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26"/>
      <c r="AG44" s="744"/>
      <c r="AH44" s="744"/>
      <c r="AI44" s="744"/>
      <c r="AJ44" s="744"/>
      <c r="AK44" s="744"/>
      <c r="AL44" s="744"/>
      <c r="AM44" s="744"/>
      <c r="AN44" s="744"/>
      <c r="AO44" s="744"/>
      <c r="AP44" s="744"/>
      <c r="AQ44" s="744"/>
      <c r="AR44" s="744"/>
      <c r="AS44" s="744"/>
    </row>
    <row r="45" spans="1:45" customFormat="1" ht="18.75" customHeight="1">
      <c r="A45" s="754"/>
      <c r="B45" s="751"/>
      <c r="C45" s="747"/>
      <c r="D45" s="298" t="s">
        <v>226</v>
      </c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26"/>
      <c r="AG45" s="744"/>
      <c r="AH45" s="744"/>
      <c r="AI45" s="744"/>
      <c r="AJ45" s="744"/>
      <c r="AK45" s="744"/>
      <c r="AL45" s="744"/>
      <c r="AM45" s="744"/>
      <c r="AN45" s="744"/>
      <c r="AO45" s="744"/>
      <c r="AP45" s="744"/>
      <c r="AQ45" s="744"/>
      <c r="AR45" s="744"/>
      <c r="AS45" s="744"/>
    </row>
    <row r="46" spans="1:45" customFormat="1" thickBot="1">
      <c r="A46" s="755"/>
      <c r="B46" s="752"/>
      <c r="C46" s="748"/>
      <c r="D46" s="299" t="s">
        <v>227</v>
      </c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26"/>
      <c r="AG46" s="745"/>
      <c r="AH46" s="745"/>
      <c r="AI46" s="745"/>
      <c r="AJ46" s="745"/>
      <c r="AK46" s="745"/>
      <c r="AL46" s="745"/>
      <c r="AM46" s="745"/>
      <c r="AN46" s="745"/>
      <c r="AO46" s="745"/>
      <c r="AP46" s="745"/>
      <c r="AQ46" s="745"/>
      <c r="AR46" s="745"/>
      <c r="AS46" s="745"/>
    </row>
    <row r="47" spans="1:45" ht="14.45" customHeight="1">
      <c r="A47" s="749"/>
      <c r="B47" s="749"/>
      <c r="C47" s="749"/>
      <c r="D47" s="749"/>
      <c r="E47" s="3">
        <f t="shared" ref="E47:AE47" si="8">SUM(E36:E46)</f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  <c r="N47" s="3">
        <f t="shared" si="8"/>
        <v>0</v>
      </c>
      <c r="O47" s="3">
        <f t="shared" si="8"/>
        <v>0</v>
      </c>
      <c r="P47" s="3">
        <f t="shared" si="8"/>
        <v>0</v>
      </c>
      <c r="Q47" s="3">
        <f t="shared" si="8"/>
        <v>0</v>
      </c>
      <c r="R47" s="3">
        <f t="shared" si="8"/>
        <v>0</v>
      </c>
      <c r="S47" s="3">
        <f t="shared" si="8"/>
        <v>0</v>
      </c>
      <c r="T47" s="3">
        <f t="shared" si="8"/>
        <v>0</v>
      </c>
      <c r="U47" s="3">
        <f t="shared" si="8"/>
        <v>0</v>
      </c>
      <c r="V47" s="3">
        <f t="shared" si="8"/>
        <v>0</v>
      </c>
      <c r="W47" s="3">
        <f t="shared" si="8"/>
        <v>0</v>
      </c>
      <c r="X47" s="3">
        <f t="shared" si="8"/>
        <v>0</v>
      </c>
      <c r="Y47" s="3">
        <f t="shared" si="8"/>
        <v>0</v>
      </c>
      <c r="Z47" s="3">
        <f t="shared" si="8"/>
        <v>0</v>
      </c>
      <c r="AA47" s="3">
        <f t="shared" si="8"/>
        <v>0</v>
      </c>
      <c r="AB47" s="3">
        <f t="shared" si="8"/>
        <v>0</v>
      </c>
      <c r="AC47" s="3">
        <f t="shared" si="8"/>
        <v>0</v>
      </c>
      <c r="AD47" s="3">
        <f t="shared" si="8"/>
        <v>0</v>
      </c>
      <c r="AE47" s="3">
        <f t="shared" si="8"/>
        <v>0</v>
      </c>
      <c r="AF47" s="4"/>
      <c r="AG47" s="82">
        <f t="shared" ref="AG47:AS47" si="9">SUM(AG36)</f>
        <v>0</v>
      </c>
      <c r="AH47" s="82">
        <f t="shared" si="9"/>
        <v>0</v>
      </c>
      <c r="AI47" s="82">
        <f t="shared" si="9"/>
        <v>0</v>
      </c>
      <c r="AJ47" s="82">
        <f t="shared" si="9"/>
        <v>0</v>
      </c>
      <c r="AK47" s="82">
        <f t="shared" si="9"/>
        <v>0</v>
      </c>
      <c r="AL47" s="82">
        <f t="shared" si="9"/>
        <v>0</v>
      </c>
      <c r="AM47" s="82">
        <f t="shared" si="9"/>
        <v>0</v>
      </c>
      <c r="AN47" s="82">
        <f t="shared" si="9"/>
        <v>0</v>
      </c>
      <c r="AO47" s="82">
        <f t="shared" si="9"/>
        <v>0</v>
      </c>
      <c r="AP47" s="82">
        <f t="shared" si="9"/>
        <v>0</v>
      </c>
      <c r="AQ47" s="82">
        <f t="shared" si="9"/>
        <v>0</v>
      </c>
      <c r="AR47" s="82">
        <f t="shared" si="9"/>
        <v>0</v>
      </c>
      <c r="AS47" s="82">
        <f t="shared" si="9"/>
        <v>0</v>
      </c>
    </row>
    <row r="48" spans="1:45" customFormat="1" thickBot="1">
      <c r="D48" s="269"/>
    </row>
    <row r="49" spans="1:45" customFormat="1" ht="30">
      <c r="A49" s="753" t="s">
        <v>228</v>
      </c>
      <c r="B49" s="750" t="s">
        <v>415</v>
      </c>
      <c r="C49" s="746" t="s">
        <v>416</v>
      </c>
      <c r="D49" s="212" t="s">
        <v>417</v>
      </c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26"/>
      <c r="AG49" s="743"/>
      <c r="AH49" s="743"/>
      <c r="AI49" s="743"/>
      <c r="AJ49" s="743"/>
      <c r="AK49" s="743"/>
      <c r="AL49" s="743"/>
      <c r="AM49" s="743"/>
      <c r="AN49" s="743"/>
      <c r="AO49" s="743"/>
      <c r="AP49" s="743"/>
      <c r="AQ49" s="743"/>
      <c r="AR49" s="743"/>
      <c r="AS49" s="743"/>
    </row>
    <row r="50" spans="1:45" customFormat="1" ht="15">
      <c r="A50" s="754"/>
      <c r="B50" s="751"/>
      <c r="C50" s="747"/>
      <c r="D50" s="298" t="s">
        <v>418</v>
      </c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26"/>
      <c r="AG50" s="744"/>
      <c r="AH50" s="744"/>
      <c r="AI50" s="744"/>
      <c r="AJ50" s="744"/>
      <c r="AK50" s="744"/>
      <c r="AL50" s="744"/>
      <c r="AM50" s="744"/>
      <c r="AN50" s="744"/>
      <c r="AO50" s="744"/>
      <c r="AP50" s="744"/>
      <c r="AQ50" s="744"/>
      <c r="AR50" s="744"/>
      <c r="AS50" s="744"/>
    </row>
    <row r="51" spans="1:45" customFormat="1" ht="15">
      <c r="A51" s="754"/>
      <c r="B51" s="751"/>
      <c r="C51" s="747"/>
      <c r="D51" s="298" t="s">
        <v>419</v>
      </c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26"/>
      <c r="AG51" s="744"/>
      <c r="AH51" s="744"/>
      <c r="AI51" s="744"/>
      <c r="AJ51" s="744"/>
      <c r="AK51" s="744"/>
      <c r="AL51" s="744"/>
      <c r="AM51" s="744"/>
      <c r="AN51" s="744"/>
      <c r="AO51" s="744"/>
      <c r="AP51" s="744"/>
      <c r="AQ51" s="744"/>
      <c r="AR51" s="744"/>
      <c r="AS51" s="744"/>
    </row>
    <row r="52" spans="1:45" customFormat="1" ht="15">
      <c r="A52" s="754"/>
      <c r="B52" s="751"/>
      <c r="C52" s="747"/>
      <c r="D52" s="298" t="s">
        <v>420</v>
      </c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26"/>
      <c r="AG52" s="744"/>
      <c r="AH52" s="744"/>
      <c r="AI52" s="744"/>
      <c r="AJ52" s="744"/>
      <c r="AK52" s="744"/>
      <c r="AL52" s="744"/>
      <c r="AM52" s="744"/>
      <c r="AN52" s="744"/>
      <c r="AO52" s="744"/>
      <c r="AP52" s="744"/>
      <c r="AQ52" s="744"/>
      <c r="AR52" s="744"/>
      <c r="AS52" s="744"/>
    </row>
    <row r="53" spans="1:45" customFormat="1" thickBot="1">
      <c r="A53" s="755"/>
      <c r="B53" s="752"/>
      <c r="C53" s="748"/>
      <c r="D53" s="214" t="s">
        <v>421</v>
      </c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26"/>
      <c r="AG53" s="745"/>
      <c r="AH53" s="745"/>
      <c r="AI53" s="745"/>
      <c r="AJ53" s="745"/>
      <c r="AK53" s="745"/>
      <c r="AL53" s="745"/>
      <c r="AM53" s="745"/>
      <c r="AN53" s="745"/>
      <c r="AO53" s="745"/>
      <c r="AP53" s="745"/>
      <c r="AQ53" s="745"/>
      <c r="AR53" s="745"/>
      <c r="AS53" s="745"/>
    </row>
    <row r="54" spans="1:45" ht="14.45" customHeight="1">
      <c r="A54" s="749"/>
      <c r="B54" s="749"/>
      <c r="C54" s="749"/>
      <c r="D54" s="749"/>
      <c r="E54" s="3">
        <f t="shared" ref="E54:AE54" si="10">SUM(E49:E53)</f>
        <v>0</v>
      </c>
      <c r="F54" s="3">
        <f t="shared" si="10"/>
        <v>0</v>
      </c>
      <c r="G54" s="3">
        <f t="shared" si="10"/>
        <v>0</v>
      </c>
      <c r="H54" s="3">
        <f t="shared" si="10"/>
        <v>0</v>
      </c>
      <c r="I54" s="3">
        <f t="shared" si="10"/>
        <v>0</v>
      </c>
      <c r="J54" s="3">
        <f t="shared" si="10"/>
        <v>0</v>
      </c>
      <c r="K54" s="3">
        <f t="shared" si="10"/>
        <v>0</v>
      </c>
      <c r="L54" s="3">
        <f t="shared" si="10"/>
        <v>0</v>
      </c>
      <c r="M54" s="3">
        <f t="shared" si="10"/>
        <v>0</v>
      </c>
      <c r="N54" s="3">
        <f t="shared" si="10"/>
        <v>0</v>
      </c>
      <c r="O54" s="3">
        <f t="shared" si="10"/>
        <v>0</v>
      </c>
      <c r="P54" s="3">
        <f t="shared" si="10"/>
        <v>0</v>
      </c>
      <c r="Q54" s="3">
        <f t="shared" si="10"/>
        <v>0</v>
      </c>
      <c r="R54" s="3">
        <f t="shared" si="10"/>
        <v>0</v>
      </c>
      <c r="S54" s="3">
        <f t="shared" si="10"/>
        <v>0</v>
      </c>
      <c r="T54" s="3">
        <f t="shared" si="10"/>
        <v>0</v>
      </c>
      <c r="U54" s="3">
        <f t="shared" si="10"/>
        <v>0</v>
      </c>
      <c r="V54" s="3">
        <f t="shared" si="10"/>
        <v>0</v>
      </c>
      <c r="W54" s="3">
        <f t="shared" si="10"/>
        <v>0</v>
      </c>
      <c r="X54" s="3">
        <f t="shared" si="10"/>
        <v>0</v>
      </c>
      <c r="Y54" s="3">
        <f t="shared" si="10"/>
        <v>0</v>
      </c>
      <c r="Z54" s="3">
        <f t="shared" si="10"/>
        <v>0</v>
      </c>
      <c r="AA54" s="3">
        <f t="shared" si="10"/>
        <v>0</v>
      </c>
      <c r="AB54" s="3">
        <f t="shared" si="10"/>
        <v>0</v>
      </c>
      <c r="AC54" s="3">
        <f t="shared" si="10"/>
        <v>0</v>
      </c>
      <c r="AD54" s="3">
        <f t="shared" si="10"/>
        <v>0</v>
      </c>
      <c r="AE54" s="3">
        <f t="shared" si="10"/>
        <v>0</v>
      </c>
      <c r="AF54" s="4"/>
      <c r="AG54" s="82">
        <f t="shared" ref="AG54:AS54" si="11">SUM(AG49)</f>
        <v>0</v>
      </c>
      <c r="AH54" s="82">
        <f t="shared" si="11"/>
        <v>0</v>
      </c>
      <c r="AI54" s="82">
        <f t="shared" si="11"/>
        <v>0</v>
      </c>
      <c r="AJ54" s="82">
        <f t="shared" si="11"/>
        <v>0</v>
      </c>
      <c r="AK54" s="82">
        <f t="shared" si="11"/>
        <v>0</v>
      </c>
      <c r="AL54" s="82">
        <f t="shared" si="11"/>
        <v>0</v>
      </c>
      <c r="AM54" s="82">
        <f t="shared" si="11"/>
        <v>0</v>
      </c>
      <c r="AN54" s="82">
        <f t="shared" si="11"/>
        <v>0</v>
      </c>
      <c r="AO54" s="82">
        <f t="shared" si="11"/>
        <v>0</v>
      </c>
      <c r="AP54" s="82">
        <f t="shared" si="11"/>
        <v>0</v>
      </c>
      <c r="AQ54" s="82">
        <f t="shared" si="11"/>
        <v>0</v>
      </c>
      <c r="AR54" s="82">
        <f t="shared" si="11"/>
        <v>0</v>
      </c>
      <c r="AS54" s="82">
        <f t="shared" si="11"/>
        <v>0</v>
      </c>
    </row>
    <row r="55" spans="1:45" customFormat="1" thickBot="1">
      <c r="D55" s="269"/>
    </row>
    <row r="56" spans="1:45" customFormat="1" ht="15">
      <c r="A56" s="753" t="s">
        <v>51</v>
      </c>
      <c r="B56" s="750" t="s">
        <v>212</v>
      </c>
      <c r="C56" s="746" t="s">
        <v>422</v>
      </c>
      <c r="D56" s="212" t="s">
        <v>213</v>
      </c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26"/>
      <c r="AG56" s="743"/>
      <c r="AH56" s="743"/>
      <c r="AI56" s="743"/>
      <c r="AJ56" s="743"/>
      <c r="AK56" s="743"/>
      <c r="AL56" s="743"/>
      <c r="AM56" s="743"/>
      <c r="AN56" s="743"/>
      <c r="AO56" s="743"/>
      <c r="AP56" s="743"/>
      <c r="AQ56" s="743"/>
      <c r="AR56" s="743"/>
      <c r="AS56" s="743"/>
    </row>
    <row r="57" spans="1:45" customFormat="1" ht="15">
      <c r="A57" s="754"/>
      <c r="B57" s="751"/>
      <c r="C57" s="747"/>
      <c r="D57" s="298" t="s">
        <v>214</v>
      </c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26"/>
      <c r="AG57" s="744"/>
      <c r="AH57" s="744"/>
      <c r="AI57" s="744"/>
      <c r="AJ57" s="744"/>
      <c r="AK57" s="744"/>
      <c r="AL57" s="744"/>
      <c r="AM57" s="744"/>
      <c r="AN57" s="744"/>
      <c r="AO57" s="744"/>
      <c r="AP57" s="744"/>
      <c r="AQ57" s="744"/>
      <c r="AR57" s="744"/>
      <c r="AS57" s="744"/>
    </row>
    <row r="58" spans="1:45" customFormat="1" ht="15">
      <c r="A58" s="754"/>
      <c r="B58" s="751"/>
      <c r="C58" s="747"/>
      <c r="D58" s="298" t="s">
        <v>215</v>
      </c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26"/>
      <c r="AG58" s="744"/>
      <c r="AH58" s="744"/>
      <c r="AI58" s="744"/>
      <c r="AJ58" s="744"/>
      <c r="AK58" s="744"/>
      <c r="AL58" s="744"/>
      <c r="AM58" s="744"/>
      <c r="AN58" s="744"/>
      <c r="AO58" s="744"/>
      <c r="AP58" s="744"/>
      <c r="AQ58" s="744"/>
      <c r="AR58" s="744"/>
      <c r="AS58" s="744"/>
    </row>
    <row r="59" spans="1:45" customFormat="1" ht="15">
      <c r="A59" s="754"/>
      <c r="B59" s="751"/>
      <c r="C59" s="747"/>
      <c r="D59" s="298" t="s">
        <v>229</v>
      </c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26"/>
      <c r="AG59" s="744"/>
      <c r="AH59" s="744"/>
      <c r="AI59" s="744"/>
      <c r="AJ59" s="744"/>
      <c r="AK59" s="744"/>
      <c r="AL59" s="744"/>
      <c r="AM59" s="744"/>
      <c r="AN59" s="744"/>
      <c r="AO59" s="744"/>
      <c r="AP59" s="744"/>
      <c r="AQ59" s="744"/>
      <c r="AR59" s="744"/>
      <c r="AS59" s="744"/>
    </row>
    <row r="60" spans="1:45" customFormat="1" thickBot="1">
      <c r="A60" s="755"/>
      <c r="B60" s="752"/>
      <c r="C60" s="748"/>
      <c r="D60" s="214" t="s">
        <v>230</v>
      </c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26"/>
      <c r="AG60" s="745"/>
      <c r="AH60" s="745"/>
      <c r="AI60" s="745"/>
      <c r="AJ60" s="745"/>
      <c r="AK60" s="745"/>
      <c r="AL60" s="745"/>
      <c r="AM60" s="745"/>
      <c r="AN60" s="745"/>
      <c r="AO60" s="745"/>
      <c r="AP60" s="745"/>
      <c r="AQ60" s="745"/>
      <c r="AR60" s="745"/>
      <c r="AS60" s="745"/>
    </row>
    <row r="61" spans="1:45" ht="14.45" customHeight="1">
      <c r="A61" s="749"/>
      <c r="B61" s="749"/>
      <c r="C61" s="749"/>
      <c r="D61" s="749"/>
      <c r="E61" s="3">
        <f t="shared" ref="E61:AE61" si="12">SUM(E56:E60)</f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  <c r="I61" s="3">
        <f t="shared" si="12"/>
        <v>0</v>
      </c>
      <c r="J61" s="3">
        <f t="shared" si="12"/>
        <v>0</v>
      </c>
      <c r="K61" s="3">
        <f t="shared" si="12"/>
        <v>0</v>
      </c>
      <c r="L61" s="3">
        <f t="shared" si="12"/>
        <v>0</v>
      </c>
      <c r="M61" s="3">
        <f t="shared" si="12"/>
        <v>0</v>
      </c>
      <c r="N61" s="3">
        <f t="shared" si="12"/>
        <v>0</v>
      </c>
      <c r="O61" s="3">
        <f t="shared" si="12"/>
        <v>0</v>
      </c>
      <c r="P61" s="3">
        <f t="shared" si="12"/>
        <v>0</v>
      </c>
      <c r="Q61" s="3">
        <f t="shared" si="12"/>
        <v>0</v>
      </c>
      <c r="R61" s="3">
        <f t="shared" si="12"/>
        <v>0</v>
      </c>
      <c r="S61" s="3">
        <f t="shared" si="12"/>
        <v>0</v>
      </c>
      <c r="T61" s="3">
        <f t="shared" si="12"/>
        <v>0</v>
      </c>
      <c r="U61" s="3">
        <f t="shared" si="12"/>
        <v>0</v>
      </c>
      <c r="V61" s="3">
        <f t="shared" si="12"/>
        <v>0</v>
      </c>
      <c r="W61" s="3">
        <f t="shared" si="12"/>
        <v>0</v>
      </c>
      <c r="X61" s="3">
        <f t="shared" si="12"/>
        <v>0</v>
      </c>
      <c r="Y61" s="3">
        <f t="shared" si="12"/>
        <v>0</v>
      </c>
      <c r="Z61" s="3">
        <f t="shared" si="12"/>
        <v>0</v>
      </c>
      <c r="AA61" s="3">
        <f t="shared" si="12"/>
        <v>0</v>
      </c>
      <c r="AB61" s="3">
        <f t="shared" si="12"/>
        <v>0</v>
      </c>
      <c r="AC61" s="3">
        <f t="shared" si="12"/>
        <v>0</v>
      </c>
      <c r="AD61" s="3">
        <f t="shared" si="12"/>
        <v>0</v>
      </c>
      <c r="AE61" s="3">
        <f t="shared" si="12"/>
        <v>0</v>
      </c>
      <c r="AF61" s="4"/>
      <c r="AG61" s="82">
        <f t="shared" ref="AG61:AS61" si="13">SUM(AG56)</f>
        <v>0</v>
      </c>
      <c r="AH61" s="82">
        <f t="shared" si="13"/>
        <v>0</v>
      </c>
      <c r="AI61" s="82">
        <f t="shared" si="13"/>
        <v>0</v>
      </c>
      <c r="AJ61" s="82">
        <f t="shared" si="13"/>
        <v>0</v>
      </c>
      <c r="AK61" s="82">
        <f t="shared" si="13"/>
        <v>0</v>
      </c>
      <c r="AL61" s="82">
        <f t="shared" si="13"/>
        <v>0</v>
      </c>
      <c r="AM61" s="82">
        <f t="shared" si="13"/>
        <v>0</v>
      </c>
      <c r="AN61" s="82">
        <f t="shared" si="13"/>
        <v>0</v>
      </c>
      <c r="AO61" s="82">
        <f t="shared" si="13"/>
        <v>0</v>
      </c>
      <c r="AP61" s="82">
        <f t="shared" si="13"/>
        <v>0</v>
      </c>
      <c r="AQ61" s="82">
        <f t="shared" si="13"/>
        <v>0</v>
      </c>
      <c r="AR61" s="82">
        <f t="shared" si="13"/>
        <v>0</v>
      </c>
      <c r="AS61" s="82">
        <f t="shared" si="13"/>
        <v>0</v>
      </c>
    </row>
    <row r="62" spans="1:45" customFormat="1" thickBot="1">
      <c r="D62" s="269"/>
    </row>
    <row r="63" spans="1:45" customFormat="1" ht="15">
      <c r="A63" s="753" t="s">
        <v>253</v>
      </c>
      <c r="B63" s="750" t="s">
        <v>256</v>
      </c>
      <c r="C63" s="746" t="s">
        <v>445</v>
      </c>
      <c r="D63" s="212" t="s">
        <v>257</v>
      </c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26"/>
      <c r="AG63" s="743"/>
      <c r="AH63" s="743"/>
      <c r="AI63" s="743"/>
      <c r="AJ63" s="743"/>
      <c r="AK63" s="743"/>
      <c r="AL63" s="743"/>
      <c r="AM63" s="743"/>
      <c r="AN63" s="743"/>
      <c r="AO63" s="743"/>
      <c r="AP63" s="743"/>
      <c r="AQ63" s="743"/>
      <c r="AR63" s="743"/>
      <c r="AS63" s="743"/>
    </row>
    <row r="64" spans="1:45" customFormat="1" ht="15">
      <c r="A64" s="754"/>
      <c r="B64" s="751"/>
      <c r="C64" s="747"/>
      <c r="D64" s="298" t="s">
        <v>258</v>
      </c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26"/>
      <c r="AG64" s="744"/>
      <c r="AH64" s="744"/>
      <c r="AI64" s="744"/>
      <c r="AJ64" s="744"/>
      <c r="AK64" s="744"/>
      <c r="AL64" s="744"/>
      <c r="AM64" s="744"/>
      <c r="AN64" s="744"/>
      <c r="AO64" s="744"/>
      <c r="AP64" s="744"/>
      <c r="AQ64" s="744"/>
      <c r="AR64" s="744"/>
      <c r="AS64" s="744"/>
    </row>
    <row r="65" spans="1:45" customFormat="1" ht="15">
      <c r="A65" s="754"/>
      <c r="B65" s="751"/>
      <c r="C65" s="747"/>
      <c r="D65" s="298" t="s">
        <v>179</v>
      </c>
      <c r="E65" s="297"/>
      <c r="F65" s="297"/>
      <c r="G65" s="297"/>
      <c r="H65" s="297"/>
      <c r="I65" s="297"/>
      <c r="J65" s="297">
        <v>1</v>
      </c>
      <c r="K65" s="297">
        <v>7</v>
      </c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>
        <v>0</v>
      </c>
      <c r="X65" s="297">
        <v>7</v>
      </c>
      <c r="Y65" s="297">
        <v>0</v>
      </c>
      <c r="Z65" s="297">
        <v>0</v>
      </c>
      <c r="AA65" s="297">
        <v>3</v>
      </c>
      <c r="AB65" s="297">
        <v>3</v>
      </c>
      <c r="AC65" s="297">
        <v>1</v>
      </c>
      <c r="AD65" s="297">
        <v>0</v>
      </c>
      <c r="AE65" s="297">
        <v>0</v>
      </c>
      <c r="AF65" s="226"/>
      <c r="AG65" s="744"/>
      <c r="AH65" s="744"/>
      <c r="AI65" s="744"/>
      <c r="AJ65" s="744"/>
      <c r="AK65" s="744"/>
      <c r="AL65" s="744"/>
      <c r="AM65" s="744"/>
      <c r="AN65" s="744"/>
      <c r="AO65" s="744"/>
      <c r="AP65" s="744"/>
      <c r="AQ65" s="744"/>
      <c r="AR65" s="744"/>
      <c r="AS65" s="744"/>
    </row>
    <row r="66" spans="1:45" customFormat="1" ht="30">
      <c r="A66" s="754"/>
      <c r="B66" s="751"/>
      <c r="C66" s="747"/>
      <c r="D66" s="298" t="s">
        <v>259</v>
      </c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26"/>
      <c r="AG66" s="744"/>
      <c r="AH66" s="744"/>
      <c r="AI66" s="744"/>
      <c r="AJ66" s="744"/>
      <c r="AK66" s="744"/>
      <c r="AL66" s="744"/>
      <c r="AM66" s="744"/>
      <c r="AN66" s="744"/>
      <c r="AO66" s="744"/>
      <c r="AP66" s="744"/>
      <c r="AQ66" s="744"/>
      <c r="AR66" s="744"/>
      <c r="AS66" s="744"/>
    </row>
    <row r="67" spans="1:45" customFormat="1" ht="15">
      <c r="A67" s="754"/>
      <c r="B67" s="751"/>
      <c r="C67" s="747"/>
      <c r="D67" s="298" t="s">
        <v>136</v>
      </c>
      <c r="E67" s="297"/>
      <c r="F67" s="297"/>
      <c r="G67" s="297"/>
      <c r="H67" s="297"/>
      <c r="I67" s="297"/>
      <c r="J67" s="297">
        <v>1</v>
      </c>
      <c r="K67" s="389">
        <v>11</v>
      </c>
      <c r="L67" s="297">
        <v>7</v>
      </c>
      <c r="M67" s="297">
        <v>4</v>
      </c>
      <c r="N67" s="297">
        <v>0</v>
      </c>
      <c r="O67" s="297"/>
      <c r="P67" s="297"/>
      <c r="Q67" s="297"/>
      <c r="R67" s="297"/>
      <c r="S67" s="297"/>
      <c r="T67" s="297"/>
      <c r="U67" s="297"/>
      <c r="V67" s="297"/>
      <c r="W67" s="297">
        <v>0</v>
      </c>
      <c r="X67" s="297">
        <v>11</v>
      </c>
      <c r="Y67" s="297">
        <v>2</v>
      </c>
      <c r="Z67" s="297">
        <v>0</v>
      </c>
      <c r="AA67" s="297">
        <v>4</v>
      </c>
      <c r="AB67" s="297">
        <v>4</v>
      </c>
      <c r="AC67" s="297">
        <v>1</v>
      </c>
      <c r="AD67" s="297">
        <v>0</v>
      </c>
      <c r="AE67" s="297">
        <v>0</v>
      </c>
      <c r="AF67" s="226"/>
      <c r="AG67" s="744"/>
      <c r="AH67" s="744"/>
      <c r="AI67" s="744"/>
      <c r="AJ67" s="744"/>
      <c r="AK67" s="744"/>
      <c r="AL67" s="744"/>
      <c r="AM67" s="744"/>
      <c r="AN67" s="744"/>
      <c r="AO67" s="744"/>
      <c r="AP67" s="744"/>
      <c r="AQ67" s="744"/>
      <c r="AR67" s="744"/>
      <c r="AS67" s="744"/>
    </row>
    <row r="68" spans="1:45" customFormat="1">
      <c r="A68" s="754"/>
      <c r="B68" s="751"/>
      <c r="C68" s="747"/>
      <c r="D68" s="298" t="s">
        <v>260</v>
      </c>
      <c r="E68" s="297"/>
      <c r="F68" s="297"/>
      <c r="G68" s="297"/>
      <c r="H68" s="297"/>
      <c r="I68" s="297"/>
      <c r="J68" s="422"/>
      <c r="K68" s="422"/>
      <c r="L68" s="422"/>
      <c r="M68" s="422"/>
      <c r="N68" s="422"/>
      <c r="O68" s="297"/>
      <c r="P68" s="297"/>
      <c r="Q68" s="297"/>
      <c r="R68" s="297"/>
      <c r="S68" s="297"/>
      <c r="T68" s="297"/>
      <c r="U68" s="297"/>
      <c r="V68" s="297"/>
      <c r="W68" s="423"/>
      <c r="X68" s="423"/>
      <c r="Y68" s="423"/>
      <c r="Z68" s="423"/>
      <c r="AA68" s="423"/>
      <c r="AB68" s="423"/>
      <c r="AC68" s="423"/>
      <c r="AD68" s="423"/>
      <c r="AE68" s="423"/>
      <c r="AF68" s="226"/>
      <c r="AG68" s="744"/>
      <c r="AH68" s="744"/>
      <c r="AI68" s="744"/>
      <c r="AJ68" s="744"/>
      <c r="AK68" s="744"/>
      <c r="AL68" s="744"/>
      <c r="AM68" s="744"/>
      <c r="AN68" s="744"/>
      <c r="AO68" s="744"/>
      <c r="AP68" s="744"/>
      <c r="AQ68" s="744"/>
      <c r="AR68" s="744"/>
      <c r="AS68" s="744"/>
    </row>
    <row r="69" spans="1:45" customFormat="1" ht="19.5" customHeight="1">
      <c r="A69" s="754"/>
      <c r="B69" s="751"/>
      <c r="C69" s="747"/>
      <c r="D69" s="298" t="s">
        <v>261</v>
      </c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26"/>
      <c r="AG69" s="744"/>
      <c r="AH69" s="744"/>
      <c r="AI69" s="744"/>
      <c r="AJ69" s="744"/>
      <c r="AK69" s="744"/>
      <c r="AL69" s="744"/>
      <c r="AM69" s="744"/>
      <c r="AN69" s="744"/>
      <c r="AO69" s="744"/>
      <c r="AP69" s="744"/>
      <c r="AQ69" s="744"/>
      <c r="AR69" s="744"/>
      <c r="AS69" s="744"/>
    </row>
    <row r="70" spans="1:45" customFormat="1" ht="18.75" customHeight="1">
      <c r="A70" s="754"/>
      <c r="B70" s="751"/>
      <c r="C70" s="747"/>
      <c r="D70" s="298" t="s">
        <v>262</v>
      </c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26"/>
      <c r="AG70" s="744"/>
      <c r="AH70" s="744"/>
      <c r="AI70" s="744"/>
      <c r="AJ70" s="744"/>
      <c r="AK70" s="744"/>
      <c r="AL70" s="744"/>
      <c r="AM70" s="744"/>
      <c r="AN70" s="744"/>
      <c r="AO70" s="744"/>
      <c r="AP70" s="744"/>
      <c r="AQ70" s="744"/>
      <c r="AR70" s="744"/>
      <c r="AS70" s="744"/>
    </row>
    <row r="71" spans="1:45" customFormat="1" ht="15">
      <c r="A71" s="754"/>
      <c r="B71" s="751"/>
      <c r="C71" s="747"/>
      <c r="D71" s="299" t="s">
        <v>263</v>
      </c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26"/>
      <c r="AG71" s="744"/>
      <c r="AH71" s="744"/>
      <c r="AI71" s="744"/>
      <c r="AJ71" s="744"/>
      <c r="AK71" s="744"/>
      <c r="AL71" s="744"/>
      <c r="AM71" s="744"/>
      <c r="AN71" s="744"/>
      <c r="AO71" s="744"/>
      <c r="AP71" s="744"/>
      <c r="AQ71" s="744"/>
      <c r="AR71" s="744"/>
      <c r="AS71" s="744"/>
    </row>
    <row r="72" spans="1:45" customFormat="1" thickBot="1">
      <c r="A72" s="755"/>
      <c r="B72" s="752"/>
      <c r="C72" s="748"/>
      <c r="D72" s="214" t="s">
        <v>264</v>
      </c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26"/>
      <c r="AG72" s="745"/>
      <c r="AH72" s="745"/>
      <c r="AI72" s="745"/>
      <c r="AJ72" s="745"/>
      <c r="AK72" s="745"/>
      <c r="AL72" s="745"/>
      <c r="AM72" s="745"/>
      <c r="AN72" s="745"/>
      <c r="AO72" s="745"/>
      <c r="AP72" s="745"/>
      <c r="AQ72" s="745"/>
      <c r="AR72" s="745"/>
      <c r="AS72" s="745"/>
    </row>
    <row r="73" spans="1:45" ht="14.45" customHeight="1">
      <c r="A73" s="749"/>
      <c r="B73" s="749"/>
      <c r="C73" s="749"/>
      <c r="D73" s="749"/>
      <c r="E73" s="3">
        <f t="shared" ref="E73:AE73" si="14">SUM(E63:E72)</f>
        <v>0</v>
      </c>
      <c r="F73" s="3">
        <f t="shared" si="14"/>
        <v>0</v>
      </c>
      <c r="G73" s="3">
        <f t="shared" si="14"/>
        <v>0</v>
      </c>
      <c r="H73" s="3">
        <f t="shared" si="14"/>
        <v>0</v>
      </c>
      <c r="I73" s="3">
        <f t="shared" si="14"/>
        <v>0</v>
      </c>
      <c r="J73" s="3">
        <f t="shared" si="14"/>
        <v>2</v>
      </c>
      <c r="K73" s="3">
        <f t="shared" si="14"/>
        <v>18</v>
      </c>
      <c r="L73" s="3">
        <f t="shared" si="14"/>
        <v>7</v>
      </c>
      <c r="M73" s="3">
        <f t="shared" si="14"/>
        <v>4</v>
      </c>
      <c r="N73" s="3">
        <f t="shared" si="14"/>
        <v>0</v>
      </c>
      <c r="O73" s="3">
        <f t="shared" si="14"/>
        <v>0</v>
      </c>
      <c r="P73" s="3">
        <f t="shared" si="14"/>
        <v>0</v>
      </c>
      <c r="Q73" s="3">
        <f t="shared" si="14"/>
        <v>0</v>
      </c>
      <c r="R73" s="3">
        <f t="shared" si="14"/>
        <v>0</v>
      </c>
      <c r="S73" s="3">
        <f t="shared" si="14"/>
        <v>0</v>
      </c>
      <c r="T73" s="3">
        <f t="shared" si="14"/>
        <v>0</v>
      </c>
      <c r="U73" s="3">
        <f t="shared" si="14"/>
        <v>0</v>
      </c>
      <c r="V73" s="3">
        <f t="shared" si="14"/>
        <v>0</v>
      </c>
      <c r="W73" s="3">
        <f t="shared" si="14"/>
        <v>0</v>
      </c>
      <c r="X73" s="3">
        <f t="shared" si="14"/>
        <v>18</v>
      </c>
      <c r="Y73" s="3">
        <f t="shared" si="14"/>
        <v>2</v>
      </c>
      <c r="Z73" s="3">
        <f t="shared" si="14"/>
        <v>0</v>
      </c>
      <c r="AA73" s="3">
        <f t="shared" si="14"/>
        <v>7</v>
      </c>
      <c r="AB73" s="3">
        <f t="shared" si="14"/>
        <v>7</v>
      </c>
      <c r="AC73" s="3">
        <f t="shared" si="14"/>
        <v>2</v>
      </c>
      <c r="AD73" s="3">
        <f t="shared" si="14"/>
        <v>0</v>
      </c>
      <c r="AE73" s="3">
        <f t="shared" si="14"/>
        <v>0</v>
      </c>
      <c r="AF73" s="4"/>
      <c r="AG73" s="82">
        <f t="shared" ref="AG73:AS73" si="15">SUM(AG63)</f>
        <v>0</v>
      </c>
      <c r="AH73" s="82">
        <f t="shared" si="15"/>
        <v>0</v>
      </c>
      <c r="AI73" s="82">
        <f t="shared" si="15"/>
        <v>0</v>
      </c>
      <c r="AJ73" s="82">
        <f t="shared" si="15"/>
        <v>0</v>
      </c>
      <c r="AK73" s="82">
        <f t="shared" si="15"/>
        <v>0</v>
      </c>
      <c r="AL73" s="82">
        <f t="shared" si="15"/>
        <v>0</v>
      </c>
      <c r="AM73" s="82">
        <f t="shared" si="15"/>
        <v>0</v>
      </c>
      <c r="AN73" s="82">
        <f t="shared" si="15"/>
        <v>0</v>
      </c>
      <c r="AO73" s="82">
        <f t="shared" si="15"/>
        <v>0</v>
      </c>
      <c r="AP73" s="82">
        <f t="shared" si="15"/>
        <v>0</v>
      </c>
      <c r="AQ73" s="82">
        <f t="shared" si="15"/>
        <v>0</v>
      </c>
      <c r="AR73" s="82">
        <f t="shared" si="15"/>
        <v>0</v>
      </c>
      <c r="AS73" s="82">
        <f t="shared" si="15"/>
        <v>0</v>
      </c>
    </row>
    <row r="74" spans="1:45" customFormat="1" thickBot="1">
      <c r="D74" s="269"/>
    </row>
    <row r="75" spans="1:45" customFormat="1" ht="15">
      <c r="A75" s="753" t="s">
        <v>253</v>
      </c>
      <c r="B75" s="750" t="s">
        <v>254</v>
      </c>
      <c r="C75" s="746" t="s">
        <v>446</v>
      </c>
      <c r="D75" s="212" t="s">
        <v>255</v>
      </c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26"/>
      <c r="AG75" s="743"/>
      <c r="AH75" s="743"/>
      <c r="AI75" s="743"/>
      <c r="AJ75" s="743"/>
      <c r="AK75" s="743"/>
      <c r="AL75" s="743"/>
      <c r="AM75" s="743"/>
      <c r="AN75" s="743"/>
      <c r="AO75" s="743"/>
      <c r="AP75" s="743"/>
      <c r="AQ75" s="743"/>
      <c r="AR75" s="743"/>
      <c r="AS75" s="743"/>
    </row>
    <row r="76" spans="1:45" customFormat="1" ht="15">
      <c r="A76" s="754"/>
      <c r="B76" s="751"/>
      <c r="C76" s="747"/>
      <c r="D76" s="298" t="s">
        <v>155</v>
      </c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26"/>
      <c r="AG76" s="744"/>
      <c r="AH76" s="744"/>
      <c r="AI76" s="744"/>
      <c r="AJ76" s="744"/>
      <c r="AK76" s="744"/>
      <c r="AL76" s="744"/>
      <c r="AM76" s="744"/>
      <c r="AN76" s="744"/>
      <c r="AO76" s="744"/>
      <c r="AP76" s="744"/>
      <c r="AQ76" s="744"/>
      <c r="AR76" s="744"/>
      <c r="AS76" s="744"/>
    </row>
    <row r="77" spans="1:45" customFormat="1" ht="15">
      <c r="A77" s="754"/>
      <c r="B77" s="751"/>
      <c r="C77" s="747"/>
      <c r="D77" s="298" t="s">
        <v>135</v>
      </c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26"/>
      <c r="AG77" s="744"/>
      <c r="AH77" s="744"/>
      <c r="AI77" s="744"/>
      <c r="AJ77" s="744"/>
      <c r="AK77" s="744"/>
      <c r="AL77" s="744"/>
      <c r="AM77" s="744"/>
      <c r="AN77" s="744"/>
      <c r="AO77" s="744"/>
      <c r="AP77" s="744"/>
      <c r="AQ77" s="744"/>
      <c r="AR77" s="744"/>
      <c r="AS77" s="744"/>
    </row>
    <row r="78" spans="1:45" customFormat="1" thickBot="1">
      <c r="A78" s="755"/>
      <c r="B78" s="752"/>
      <c r="C78" s="748"/>
      <c r="D78" s="214" t="s">
        <v>156</v>
      </c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26"/>
      <c r="AG78" s="745"/>
      <c r="AH78" s="745"/>
      <c r="AI78" s="745"/>
      <c r="AJ78" s="745"/>
      <c r="AK78" s="745"/>
      <c r="AL78" s="745"/>
      <c r="AM78" s="745"/>
      <c r="AN78" s="745"/>
      <c r="AO78" s="745"/>
      <c r="AP78" s="745"/>
      <c r="AQ78" s="745"/>
      <c r="AR78" s="745"/>
      <c r="AS78" s="745"/>
    </row>
    <row r="79" spans="1:45" ht="14.45" customHeight="1">
      <c r="A79" s="749"/>
      <c r="B79" s="749"/>
      <c r="C79" s="749"/>
      <c r="D79" s="749"/>
      <c r="E79" s="3">
        <f t="shared" ref="E79:AE79" si="16">SUM(E75:E78)</f>
        <v>0</v>
      </c>
      <c r="F79" s="3">
        <f t="shared" si="16"/>
        <v>0</v>
      </c>
      <c r="G79" s="3">
        <f t="shared" si="16"/>
        <v>0</v>
      </c>
      <c r="H79" s="3">
        <f t="shared" si="16"/>
        <v>0</v>
      </c>
      <c r="I79" s="3">
        <f t="shared" si="16"/>
        <v>0</v>
      </c>
      <c r="J79" s="3">
        <f t="shared" si="16"/>
        <v>0</v>
      </c>
      <c r="K79" s="3">
        <f t="shared" si="16"/>
        <v>0</v>
      </c>
      <c r="L79" s="3">
        <f t="shared" si="16"/>
        <v>0</v>
      </c>
      <c r="M79" s="3">
        <f t="shared" si="16"/>
        <v>0</v>
      </c>
      <c r="N79" s="3">
        <f t="shared" si="16"/>
        <v>0</v>
      </c>
      <c r="O79" s="3">
        <f t="shared" si="16"/>
        <v>0</v>
      </c>
      <c r="P79" s="3">
        <f t="shared" si="16"/>
        <v>0</v>
      </c>
      <c r="Q79" s="3">
        <f t="shared" si="16"/>
        <v>0</v>
      </c>
      <c r="R79" s="3">
        <f t="shared" si="16"/>
        <v>0</v>
      </c>
      <c r="S79" s="3">
        <f t="shared" si="16"/>
        <v>0</v>
      </c>
      <c r="T79" s="3">
        <f t="shared" si="16"/>
        <v>0</v>
      </c>
      <c r="U79" s="3">
        <f t="shared" si="16"/>
        <v>0</v>
      </c>
      <c r="V79" s="3">
        <f t="shared" si="16"/>
        <v>0</v>
      </c>
      <c r="W79" s="3">
        <f t="shared" si="16"/>
        <v>0</v>
      </c>
      <c r="X79" s="3">
        <f t="shared" si="16"/>
        <v>0</v>
      </c>
      <c r="Y79" s="3">
        <f t="shared" si="16"/>
        <v>0</v>
      </c>
      <c r="Z79" s="3">
        <f t="shared" si="16"/>
        <v>0</v>
      </c>
      <c r="AA79" s="3">
        <f t="shared" si="16"/>
        <v>0</v>
      </c>
      <c r="AB79" s="3">
        <f t="shared" si="16"/>
        <v>0</v>
      </c>
      <c r="AC79" s="3">
        <f t="shared" si="16"/>
        <v>0</v>
      </c>
      <c r="AD79" s="3">
        <f t="shared" si="16"/>
        <v>0</v>
      </c>
      <c r="AE79" s="3">
        <f t="shared" si="16"/>
        <v>0</v>
      </c>
      <c r="AF79" s="4"/>
      <c r="AG79" s="82">
        <f t="shared" ref="AG79:AS79" si="17">SUM(AG75)</f>
        <v>0</v>
      </c>
      <c r="AH79" s="82">
        <f t="shared" si="17"/>
        <v>0</v>
      </c>
      <c r="AI79" s="82">
        <f t="shared" si="17"/>
        <v>0</v>
      </c>
      <c r="AJ79" s="82">
        <f t="shared" si="17"/>
        <v>0</v>
      </c>
      <c r="AK79" s="82">
        <f t="shared" si="17"/>
        <v>0</v>
      </c>
      <c r="AL79" s="82">
        <f t="shared" si="17"/>
        <v>0</v>
      </c>
      <c r="AM79" s="82">
        <f t="shared" si="17"/>
        <v>0</v>
      </c>
      <c r="AN79" s="82">
        <f t="shared" si="17"/>
        <v>0</v>
      </c>
      <c r="AO79" s="82">
        <f t="shared" si="17"/>
        <v>0</v>
      </c>
      <c r="AP79" s="82">
        <f t="shared" si="17"/>
        <v>0</v>
      </c>
      <c r="AQ79" s="82">
        <f t="shared" si="17"/>
        <v>0</v>
      </c>
      <c r="AR79" s="82">
        <f t="shared" si="17"/>
        <v>0</v>
      </c>
      <c r="AS79" s="82">
        <f t="shared" si="17"/>
        <v>0</v>
      </c>
    </row>
    <row r="80" spans="1:45" customFormat="1" thickBot="1">
      <c r="D80" s="269"/>
    </row>
    <row r="81" spans="1:45" customFormat="1" ht="15">
      <c r="A81" s="753" t="s">
        <v>57</v>
      </c>
      <c r="B81" s="750" t="s">
        <v>113</v>
      </c>
      <c r="C81" s="746" t="s">
        <v>447</v>
      </c>
      <c r="D81" s="212" t="s">
        <v>269</v>
      </c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26"/>
      <c r="AG81" s="743"/>
      <c r="AH81" s="743"/>
      <c r="AI81" s="743"/>
      <c r="AJ81" s="743"/>
      <c r="AK81" s="743"/>
      <c r="AL81" s="743"/>
      <c r="AM81" s="743"/>
      <c r="AN81" s="743"/>
      <c r="AO81" s="743"/>
      <c r="AP81" s="743"/>
      <c r="AQ81" s="743"/>
      <c r="AR81" s="743"/>
      <c r="AS81" s="743"/>
    </row>
    <row r="82" spans="1:45" customFormat="1" ht="15">
      <c r="A82" s="754"/>
      <c r="B82" s="751"/>
      <c r="C82" s="747"/>
      <c r="D82" s="298" t="s">
        <v>270</v>
      </c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26"/>
      <c r="AG82" s="744"/>
      <c r="AH82" s="744"/>
      <c r="AI82" s="744"/>
      <c r="AJ82" s="744"/>
      <c r="AK82" s="744"/>
      <c r="AL82" s="744"/>
      <c r="AM82" s="744"/>
      <c r="AN82" s="744"/>
      <c r="AO82" s="744"/>
      <c r="AP82" s="744"/>
      <c r="AQ82" s="744"/>
      <c r="AR82" s="744"/>
      <c r="AS82" s="744"/>
    </row>
    <row r="83" spans="1:45" customFormat="1" ht="15">
      <c r="A83" s="754"/>
      <c r="B83" s="751"/>
      <c r="C83" s="747"/>
      <c r="D83" s="298" t="s">
        <v>271</v>
      </c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26"/>
      <c r="AG83" s="744"/>
      <c r="AH83" s="744"/>
      <c r="AI83" s="744"/>
      <c r="AJ83" s="744"/>
      <c r="AK83" s="744"/>
      <c r="AL83" s="744"/>
      <c r="AM83" s="744"/>
      <c r="AN83" s="744"/>
      <c r="AO83" s="744"/>
      <c r="AP83" s="744"/>
      <c r="AQ83" s="744"/>
      <c r="AR83" s="744"/>
      <c r="AS83" s="744"/>
    </row>
    <row r="84" spans="1:45" customFormat="1" ht="15">
      <c r="A84" s="754"/>
      <c r="B84" s="751"/>
      <c r="C84" s="747"/>
      <c r="D84" s="298" t="s">
        <v>272</v>
      </c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26"/>
      <c r="AG84" s="744"/>
      <c r="AH84" s="744"/>
      <c r="AI84" s="744"/>
      <c r="AJ84" s="744"/>
      <c r="AK84" s="744"/>
      <c r="AL84" s="744"/>
      <c r="AM84" s="744"/>
      <c r="AN84" s="744"/>
      <c r="AO84" s="744"/>
      <c r="AP84" s="744"/>
      <c r="AQ84" s="744"/>
      <c r="AR84" s="744"/>
      <c r="AS84" s="744"/>
    </row>
    <row r="85" spans="1:45" customFormat="1" ht="15">
      <c r="A85" s="754"/>
      <c r="B85" s="751"/>
      <c r="C85" s="747"/>
      <c r="D85" s="298" t="s">
        <v>114</v>
      </c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26"/>
      <c r="AG85" s="744"/>
      <c r="AH85" s="744"/>
      <c r="AI85" s="744"/>
      <c r="AJ85" s="744"/>
      <c r="AK85" s="744"/>
      <c r="AL85" s="744"/>
      <c r="AM85" s="744"/>
      <c r="AN85" s="744"/>
      <c r="AO85" s="744"/>
      <c r="AP85" s="744"/>
      <c r="AQ85" s="744"/>
      <c r="AR85" s="744"/>
      <c r="AS85" s="744"/>
    </row>
    <row r="86" spans="1:45" customFormat="1" ht="15">
      <c r="A86" s="754"/>
      <c r="B86" s="751"/>
      <c r="C86" s="747"/>
      <c r="D86" s="298" t="s">
        <v>115</v>
      </c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26"/>
      <c r="AG86" s="744"/>
      <c r="AH86" s="744"/>
      <c r="AI86" s="744"/>
      <c r="AJ86" s="744"/>
      <c r="AK86" s="744"/>
      <c r="AL86" s="744"/>
      <c r="AM86" s="744"/>
      <c r="AN86" s="744"/>
      <c r="AO86" s="744"/>
      <c r="AP86" s="744"/>
      <c r="AQ86" s="744"/>
      <c r="AR86" s="744"/>
      <c r="AS86" s="744"/>
    </row>
    <row r="87" spans="1:45" customFormat="1" ht="19.5" customHeight="1">
      <c r="A87" s="754"/>
      <c r="B87" s="751"/>
      <c r="C87" s="747"/>
      <c r="D87" s="298" t="s">
        <v>116</v>
      </c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26"/>
      <c r="AG87" s="744"/>
      <c r="AH87" s="744"/>
      <c r="AI87" s="744"/>
      <c r="AJ87" s="744"/>
      <c r="AK87" s="744"/>
      <c r="AL87" s="744"/>
      <c r="AM87" s="744"/>
      <c r="AN87" s="744"/>
      <c r="AO87" s="744"/>
      <c r="AP87" s="744"/>
      <c r="AQ87" s="744"/>
      <c r="AR87" s="744"/>
      <c r="AS87" s="744"/>
    </row>
    <row r="88" spans="1:45" customFormat="1" ht="18.75" customHeight="1">
      <c r="A88" s="754"/>
      <c r="B88" s="751"/>
      <c r="C88" s="747"/>
      <c r="D88" s="298" t="s">
        <v>117</v>
      </c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26"/>
      <c r="AG88" s="744"/>
      <c r="AH88" s="744"/>
      <c r="AI88" s="744"/>
      <c r="AJ88" s="744"/>
      <c r="AK88" s="744"/>
      <c r="AL88" s="744"/>
      <c r="AM88" s="744"/>
      <c r="AN88" s="744"/>
      <c r="AO88" s="744"/>
      <c r="AP88" s="744"/>
      <c r="AQ88" s="744"/>
      <c r="AR88" s="744"/>
      <c r="AS88" s="744"/>
    </row>
    <row r="89" spans="1:45" customFormat="1" ht="15">
      <c r="A89" s="754"/>
      <c r="B89" s="751"/>
      <c r="C89" s="747"/>
      <c r="D89" s="299" t="s">
        <v>118</v>
      </c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26"/>
      <c r="AG89" s="744"/>
      <c r="AH89" s="744"/>
      <c r="AI89" s="744"/>
      <c r="AJ89" s="744"/>
      <c r="AK89" s="744"/>
      <c r="AL89" s="744"/>
      <c r="AM89" s="744"/>
      <c r="AN89" s="744"/>
      <c r="AO89" s="744"/>
      <c r="AP89" s="744"/>
      <c r="AQ89" s="744"/>
      <c r="AR89" s="744"/>
      <c r="AS89" s="744"/>
    </row>
    <row r="90" spans="1:45" customFormat="1" ht="15">
      <c r="A90" s="754"/>
      <c r="B90" s="751"/>
      <c r="C90" s="747"/>
      <c r="D90" s="299" t="s">
        <v>119</v>
      </c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26"/>
      <c r="AG90" s="744"/>
      <c r="AH90" s="744"/>
      <c r="AI90" s="744"/>
      <c r="AJ90" s="744"/>
      <c r="AK90" s="744"/>
      <c r="AL90" s="744"/>
      <c r="AM90" s="744"/>
      <c r="AN90" s="744"/>
      <c r="AO90" s="744"/>
      <c r="AP90" s="744"/>
      <c r="AQ90" s="744"/>
      <c r="AR90" s="744"/>
      <c r="AS90" s="744"/>
    </row>
    <row r="91" spans="1:45" customFormat="1" ht="15">
      <c r="A91" s="754"/>
      <c r="B91" s="751"/>
      <c r="C91" s="747"/>
      <c r="D91" s="299" t="s">
        <v>120</v>
      </c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26"/>
      <c r="AG91" s="744"/>
      <c r="AH91" s="744"/>
      <c r="AI91" s="744"/>
      <c r="AJ91" s="744"/>
      <c r="AK91" s="744"/>
      <c r="AL91" s="744"/>
      <c r="AM91" s="744"/>
      <c r="AN91" s="744"/>
      <c r="AO91" s="744"/>
      <c r="AP91" s="744"/>
      <c r="AQ91" s="744"/>
      <c r="AR91" s="744"/>
      <c r="AS91" s="744"/>
    </row>
    <row r="92" spans="1:45" customFormat="1" thickBot="1">
      <c r="A92" s="755"/>
      <c r="B92" s="752"/>
      <c r="C92" s="748"/>
      <c r="D92" s="214" t="s">
        <v>149</v>
      </c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26"/>
      <c r="AG92" s="745"/>
      <c r="AH92" s="745"/>
      <c r="AI92" s="745"/>
      <c r="AJ92" s="745"/>
      <c r="AK92" s="745"/>
      <c r="AL92" s="745"/>
      <c r="AM92" s="745"/>
      <c r="AN92" s="745"/>
      <c r="AO92" s="745"/>
      <c r="AP92" s="745"/>
      <c r="AQ92" s="745"/>
      <c r="AR92" s="745"/>
      <c r="AS92" s="745"/>
    </row>
    <row r="93" spans="1:45" ht="14.45" customHeight="1">
      <c r="A93" s="749"/>
      <c r="B93" s="749"/>
      <c r="C93" s="749"/>
      <c r="D93" s="749"/>
      <c r="E93" s="3">
        <f t="shared" ref="E93:AE93" si="18">SUM(E81:E92)</f>
        <v>0</v>
      </c>
      <c r="F93" s="3">
        <f t="shared" si="18"/>
        <v>0</v>
      </c>
      <c r="G93" s="3">
        <f t="shared" si="18"/>
        <v>0</v>
      </c>
      <c r="H93" s="3">
        <f t="shared" si="18"/>
        <v>0</v>
      </c>
      <c r="I93" s="3">
        <f t="shared" si="18"/>
        <v>0</v>
      </c>
      <c r="J93" s="3">
        <f t="shared" si="18"/>
        <v>0</v>
      </c>
      <c r="K93" s="3">
        <f t="shared" si="18"/>
        <v>0</v>
      </c>
      <c r="L93" s="3">
        <f t="shared" si="18"/>
        <v>0</v>
      </c>
      <c r="M93" s="3">
        <f t="shared" si="18"/>
        <v>0</v>
      </c>
      <c r="N93" s="3">
        <f t="shared" si="18"/>
        <v>0</v>
      </c>
      <c r="O93" s="3">
        <f t="shared" si="18"/>
        <v>0</v>
      </c>
      <c r="P93" s="3">
        <f t="shared" si="18"/>
        <v>0</v>
      </c>
      <c r="Q93" s="3">
        <f t="shared" si="18"/>
        <v>0</v>
      </c>
      <c r="R93" s="3">
        <f t="shared" si="18"/>
        <v>0</v>
      </c>
      <c r="S93" s="3">
        <f t="shared" si="18"/>
        <v>0</v>
      </c>
      <c r="T93" s="3">
        <f t="shared" si="18"/>
        <v>0</v>
      </c>
      <c r="U93" s="3">
        <f t="shared" si="18"/>
        <v>0</v>
      </c>
      <c r="V93" s="3">
        <f t="shared" si="18"/>
        <v>0</v>
      </c>
      <c r="W93" s="3">
        <f t="shared" si="18"/>
        <v>0</v>
      </c>
      <c r="X93" s="3">
        <f t="shared" si="18"/>
        <v>0</v>
      </c>
      <c r="Y93" s="3">
        <f t="shared" si="18"/>
        <v>0</v>
      </c>
      <c r="Z93" s="3">
        <f t="shared" si="18"/>
        <v>0</v>
      </c>
      <c r="AA93" s="3">
        <f t="shared" si="18"/>
        <v>0</v>
      </c>
      <c r="AB93" s="3">
        <f t="shared" si="18"/>
        <v>0</v>
      </c>
      <c r="AC93" s="3">
        <f t="shared" si="18"/>
        <v>0</v>
      </c>
      <c r="AD93" s="3">
        <f t="shared" si="18"/>
        <v>0</v>
      </c>
      <c r="AE93" s="3">
        <f t="shared" si="18"/>
        <v>0</v>
      </c>
      <c r="AF93" s="4"/>
      <c r="AG93" s="82">
        <f t="shared" ref="AG93:AS93" si="19">SUM(AG81)</f>
        <v>0</v>
      </c>
      <c r="AH93" s="82">
        <f t="shared" si="19"/>
        <v>0</v>
      </c>
      <c r="AI93" s="82">
        <f t="shared" si="19"/>
        <v>0</v>
      </c>
      <c r="AJ93" s="82">
        <f t="shared" si="19"/>
        <v>0</v>
      </c>
      <c r="AK93" s="82">
        <f t="shared" si="19"/>
        <v>0</v>
      </c>
      <c r="AL93" s="82">
        <f t="shared" si="19"/>
        <v>0</v>
      </c>
      <c r="AM93" s="82">
        <f t="shared" si="19"/>
        <v>0</v>
      </c>
      <c r="AN93" s="82">
        <f t="shared" si="19"/>
        <v>0</v>
      </c>
      <c r="AO93" s="82">
        <f t="shared" si="19"/>
        <v>0</v>
      </c>
      <c r="AP93" s="82">
        <f t="shared" si="19"/>
        <v>0</v>
      </c>
      <c r="AQ93" s="82">
        <f t="shared" si="19"/>
        <v>0</v>
      </c>
      <c r="AR93" s="82">
        <f t="shared" si="19"/>
        <v>0</v>
      </c>
      <c r="AS93" s="82">
        <f t="shared" si="19"/>
        <v>0</v>
      </c>
    </row>
    <row r="94" spans="1:45" customFormat="1" thickBot="1">
      <c r="D94" s="269"/>
    </row>
    <row r="95" spans="1:45" customFormat="1" ht="15">
      <c r="A95" s="753" t="s">
        <v>57</v>
      </c>
      <c r="B95" s="750" t="s">
        <v>121</v>
      </c>
      <c r="C95" s="746" t="s">
        <v>440</v>
      </c>
      <c r="D95" s="306" t="s">
        <v>265</v>
      </c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26"/>
      <c r="AG95" s="743"/>
      <c r="AH95" s="743"/>
      <c r="AI95" s="743"/>
      <c r="AJ95" s="743"/>
      <c r="AK95" s="743"/>
      <c r="AL95" s="743"/>
      <c r="AM95" s="743"/>
      <c r="AN95" s="743"/>
      <c r="AO95" s="743"/>
      <c r="AP95" s="743"/>
      <c r="AQ95" s="743"/>
      <c r="AR95" s="743"/>
      <c r="AS95" s="743"/>
    </row>
    <row r="96" spans="1:45" customFormat="1" ht="30">
      <c r="A96" s="754"/>
      <c r="B96" s="751"/>
      <c r="C96" s="747"/>
      <c r="D96" s="299" t="s">
        <v>266</v>
      </c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26"/>
      <c r="AG96" s="744"/>
      <c r="AH96" s="744"/>
      <c r="AI96" s="744"/>
      <c r="AJ96" s="744"/>
      <c r="AK96" s="744"/>
      <c r="AL96" s="744"/>
      <c r="AM96" s="744"/>
      <c r="AN96" s="744"/>
      <c r="AO96" s="744"/>
      <c r="AP96" s="744"/>
      <c r="AQ96" s="744"/>
      <c r="AR96" s="744"/>
      <c r="AS96" s="744"/>
    </row>
    <row r="97" spans="1:45" customFormat="1" ht="15">
      <c r="A97" s="754"/>
      <c r="B97" s="751"/>
      <c r="C97" s="747"/>
      <c r="D97" s="299" t="s">
        <v>268</v>
      </c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26"/>
      <c r="AG97" s="744"/>
      <c r="AH97" s="744"/>
      <c r="AI97" s="744"/>
      <c r="AJ97" s="744"/>
      <c r="AK97" s="744"/>
      <c r="AL97" s="744"/>
      <c r="AM97" s="744"/>
      <c r="AN97" s="744"/>
      <c r="AO97" s="744"/>
      <c r="AP97" s="744"/>
      <c r="AQ97" s="744"/>
      <c r="AR97" s="744"/>
      <c r="AS97" s="744"/>
    </row>
    <row r="98" spans="1:45" customFormat="1" ht="30">
      <c r="A98" s="754"/>
      <c r="B98" s="751"/>
      <c r="C98" s="747"/>
      <c r="D98" s="299" t="s">
        <v>441</v>
      </c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26"/>
      <c r="AG98" s="744"/>
      <c r="AH98" s="744"/>
      <c r="AI98" s="744"/>
      <c r="AJ98" s="744"/>
      <c r="AK98" s="744"/>
      <c r="AL98" s="744"/>
      <c r="AM98" s="744"/>
      <c r="AN98" s="744"/>
      <c r="AO98" s="744"/>
      <c r="AP98" s="744"/>
      <c r="AQ98" s="744"/>
      <c r="AR98" s="744"/>
      <c r="AS98" s="744"/>
    </row>
    <row r="99" spans="1:45" customFormat="1" ht="15">
      <c r="A99" s="754"/>
      <c r="B99" s="751"/>
      <c r="C99" s="747"/>
      <c r="D99" s="299" t="s">
        <v>267</v>
      </c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26"/>
      <c r="AG99" s="744"/>
      <c r="AH99" s="744"/>
      <c r="AI99" s="744"/>
      <c r="AJ99" s="744"/>
      <c r="AK99" s="744"/>
      <c r="AL99" s="744"/>
      <c r="AM99" s="744"/>
      <c r="AN99" s="744"/>
      <c r="AO99" s="744"/>
      <c r="AP99" s="744"/>
      <c r="AQ99" s="744"/>
      <c r="AR99" s="744"/>
      <c r="AS99" s="744"/>
    </row>
    <row r="100" spans="1:45" customFormat="1" ht="15">
      <c r="A100" s="754"/>
      <c r="B100" s="751"/>
      <c r="C100" s="747"/>
      <c r="D100" s="299" t="s">
        <v>122</v>
      </c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26"/>
      <c r="AG100" s="744"/>
      <c r="AH100" s="744"/>
      <c r="AI100" s="744"/>
      <c r="AJ100" s="744"/>
      <c r="AK100" s="744"/>
      <c r="AL100" s="744"/>
      <c r="AM100" s="744"/>
      <c r="AN100" s="744"/>
      <c r="AO100" s="744"/>
      <c r="AP100" s="744"/>
      <c r="AQ100" s="744"/>
      <c r="AR100" s="744"/>
      <c r="AS100" s="744"/>
    </row>
    <row r="101" spans="1:45" customFormat="1" ht="19.5" customHeight="1">
      <c r="A101" s="754"/>
      <c r="B101" s="751"/>
      <c r="C101" s="747"/>
      <c r="D101" s="299" t="s">
        <v>123</v>
      </c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26"/>
      <c r="AG101" s="744"/>
      <c r="AH101" s="744"/>
      <c r="AI101" s="744"/>
      <c r="AJ101" s="744"/>
      <c r="AK101" s="744"/>
      <c r="AL101" s="744"/>
      <c r="AM101" s="744"/>
      <c r="AN101" s="744"/>
      <c r="AO101" s="744"/>
      <c r="AP101" s="744"/>
      <c r="AQ101" s="744"/>
      <c r="AR101" s="744"/>
      <c r="AS101" s="744"/>
    </row>
    <row r="102" spans="1:45" customFormat="1" ht="18.75" customHeight="1">
      <c r="A102" s="754"/>
      <c r="B102" s="751"/>
      <c r="C102" s="747"/>
      <c r="D102" s="299" t="s">
        <v>124</v>
      </c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26"/>
      <c r="AG102" s="744"/>
      <c r="AH102" s="744"/>
      <c r="AI102" s="744"/>
      <c r="AJ102" s="744"/>
      <c r="AK102" s="744"/>
      <c r="AL102" s="744"/>
      <c r="AM102" s="744"/>
      <c r="AN102" s="744"/>
      <c r="AO102" s="744"/>
      <c r="AP102" s="744"/>
      <c r="AQ102" s="744"/>
      <c r="AR102" s="744"/>
      <c r="AS102" s="744"/>
    </row>
    <row r="103" spans="1:45" customFormat="1" ht="15">
      <c r="A103" s="754"/>
      <c r="B103" s="751"/>
      <c r="C103" s="747"/>
      <c r="D103" s="299" t="s">
        <v>125</v>
      </c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26"/>
      <c r="AG103" s="744"/>
      <c r="AH103" s="744"/>
      <c r="AI103" s="744"/>
      <c r="AJ103" s="744"/>
      <c r="AK103" s="744"/>
      <c r="AL103" s="744"/>
      <c r="AM103" s="744"/>
      <c r="AN103" s="744"/>
      <c r="AO103" s="744"/>
      <c r="AP103" s="744"/>
      <c r="AQ103" s="744"/>
      <c r="AR103" s="744"/>
      <c r="AS103" s="744"/>
    </row>
    <row r="104" spans="1:45" customFormat="1" ht="15">
      <c r="A104" s="754"/>
      <c r="B104" s="751"/>
      <c r="C104" s="747"/>
      <c r="D104" s="299" t="s">
        <v>126</v>
      </c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26"/>
      <c r="AG104" s="744"/>
      <c r="AH104" s="744"/>
      <c r="AI104" s="744"/>
      <c r="AJ104" s="744"/>
      <c r="AK104" s="744"/>
      <c r="AL104" s="744"/>
      <c r="AM104" s="744"/>
      <c r="AN104" s="744"/>
      <c r="AO104" s="744"/>
      <c r="AP104" s="744"/>
      <c r="AQ104" s="744"/>
      <c r="AR104" s="744"/>
      <c r="AS104" s="744"/>
    </row>
    <row r="105" spans="1:45" customFormat="1" ht="15">
      <c r="A105" s="754"/>
      <c r="B105" s="751"/>
      <c r="C105" s="747"/>
      <c r="D105" s="299" t="s">
        <v>127</v>
      </c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26"/>
      <c r="AG105" s="744"/>
      <c r="AH105" s="744"/>
      <c r="AI105" s="744"/>
      <c r="AJ105" s="744"/>
      <c r="AK105" s="744"/>
      <c r="AL105" s="744"/>
      <c r="AM105" s="744"/>
      <c r="AN105" s="744"/>
      <c r="AO105" s="744"/>
      <c r="AP105" s="744"/>
      <c r="AQ105" s="744"/>
      <c r="AR105" s="744"/>
      <c r="AS105" s="744"/>
    </row>
    <row r="106" spans="1:45" customFormat="1" thickBot="1">
      <c r="A106" s="754"/>
      <c r="B106" s="751"/>
      <c r="C106" s="747"/>
      <c r="D106" s="307" t="s">
        <v>128</v>
      </c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26"/>
      <c r="AG106" s="744"/>
      <c r="AH106" s="744"/>
      <c r="AI106" s="744"/>
      <c r="AJ106" s="744"/>
      <c r="AK106" s="744"/>
      <c r="AL106" s="744"/>
      <c r="AM106" s="744"/>
      <c r="AN106" s="744"/>
      <c r="AO106" s="744"/>
      <c r="AP106" s="744"/>
      <c r="AQ106" s="744"/>
      <c r="AR106" s="744"/>
      <c r="AS106" s="744"/>
    </row>
    <row r="107" spans="1:45" customFormat="1" ht="15">
      <c r="A107" s="754"/>
      <c r="B107" s="751"/>
      <c r="C107" s="747"/>
      <c r="D107" s="308" t="s">
        <v>129</v>
      </c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26"/>
      <c r="AG107" s="744"/>
      <c r="AH107" s="744"/>
      <c r="AI107" s="744"/>
      <c r="AJ107" s="744"/>
      <c r="AK107" s="744"/>
      <c r="AL107" s="744"/>
      <c r="AM107" s="744"/>
      <c r="AN107" s="744"/>
      <c r="AO107" s="744"/>
      <c r="AP107" s="744"/>
      <c r="AQ107" s="744"/>
      <c r="AR107" s="744"/>
      <c r="AS107" s="744"/>
    </row>
    <row r="108" spans="1:45" customFormat="1" ht="30.75" thickBot="1">
      <c r="A108" s="755"/>
      <c r="B108" s="752"/>
      <c r="C108" s="748"/>
      <c r="D108" s="307" t="s">
        <v>130</v>
      </c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26"/>
      <c r="AG108" s="745"/>
      <c r="AH108" s="745"/>
      <c r="AI108" s="745"/>
      <c r="AJ108" s="745"/>
      <c r="AK108" s="745"/>
      <c r="AL108" s="745"/>
      <c r="AM108" s="745"/>
      <c r="AN108" s="745"/>
      <c r="AO108" s="745"/>
      <c r="AP108" s="745"/>
      <c r="AQ108" s="745"/>
      <c r="AR108" s="745"/>
      <c r="AS108" s="745"/>
    </row>
    <row r="109" spans="1:45" ht="14.45" customHeight="1">
      <c r="A109" s="749"/>
      <c r="B109" s="749"/>
      <c r="C109" s="749"/>
      <c r="D109" s="749"/>
      <c r="E109" s="3">
        <f t="shared" ref="E109:AE109" si="20">SUM(E95:E108)</f>
        <v>0</v>
      </c>
      <c r="F109" s="3">
        <f t="shared" si="20"/>
        <v>0</v>
      </c>
      <c r="G109" s="3">
        <f t="shared" si="20"/>
        <v>0</v>
      </c>
      <c r="H109" s="3">
        <f t="shared" si="20"/>
        <v>0</v>
      </c>
      <c r="I109" s="3">
        <f t="shared" si="20"/>
        <v>0</v>
      </c>
      <c r="J109" s="3">
        <f t="shared" si="20"/>
        <v>0</v>
      </c>
      <c r="K109" s="3">
        <f t="shared" si="20"/>
        <v>0</v>
      </c>
      <c r="L109" s="3">
        <f t="shared" si="20"/>
        <v>0</v>
      </c>
      <c r="M109" s="3">
        <f t="shared" si="20"/>
        <v>0</v>
      </c>
      <c r="N109" s="3">
        <f t="shared" si="20"/>
        <v>0</v>
      </c>
      <c r="O109" s="3">
        <f t="shared" si="20"/>
        <v>0</v>
      </c>
      <c r="P109" s="3">
        <f t="shared" si="20"/>
        <v>0</v>
      </c>
      <c r="Q109" s="3">
        <f t="shared" si="20"/>
        <v>0</v>
      </c>
      <c r="R109" s="3">
        <f t="shared" si="20"/>
        <v>0</v>
      </c>
      <c r="S109" s="3">
        <f t="shared" si="20"/>
        <v>0</v>
      </c>
      <c r="T109" s="3">
        <f t="shared" si="20"/>
        <v>0</v>
      </c>
      <c r="U109" s="3">
        <f t="shared" si="20"/>
        <v>0</v>
      </c>
      <c r="V109" s="3">
        <f t="shared" si="20"/>
        <v>0</v>
      </c>
      <c r="W109" s="3">
        <f t="shared" si="20"/>
        <v>0</v>
      </c>
      <c r="X109" s="3">
        <f t="shared" si="20"/>
        <v>0</v>
      </c>
      <c r="Y109" s="3">
        <f t="shared" si="20"/>
        <v>0</v>
      </c>
      <c r="Z109" s="3">
        <f t="shared" si="20"/>
        <v>0</v>
      </c>
      <c r="AA109" s="3">
        <f t="shared" si="20"/>
        <v>0</v>
      </c>
      <c r="AB109" s="3">
        <f t="shared" si="20"/>
        <v>0</v>
      </c>
      <c r="AC109" s="3">
        <f t="shared" si="20"/>
        <v>0</v>
      </c>
      <c r="AD109" s="3">
        <f t="shared" si="20"/>
        <v>0</v>
      </c>
      <c r="AE109" s="3">
        <f t="shared" si="20"/>
        <v>0</v>
      </c>
      <c r="AF109" s="4"/>
      <c r="AG109" s="82">
        <f t="shared" ref="AG109:AS109" si="21">SUM(AG95)</f>
        <v>0</v>
      </c>
      <c r="AH109" s="82">
        <f t="shared" si="21"/>
        <v>0</v>
      </c>
      <c r="AI109" s="82">
        <f t="shared" si="21"/>
        <v>0</v>
      </c>
      <c r="AJ109" s="82">
        <f t="shared" si="21"/>
        <v>0</v>
      </c>
      <c r="AK109" s="82">
        <f t="shared" si="21"/>
        <v>0</v>
      </c>
      <c r="AL109" s="82">
        <f t="shared" si="21"/>
        <v>0</v>
      </c>
      <c r="AM109" s="82">
        <f t="shared" si="21"/>
        <v>0</v>
      </c>
      <c r="AN109" s="82">
        <f t="shared" si="21"/>
        <v>0</v>
      </c>
      <c r="AO109" s="82">
        <f t="shared" si="21"/>
        <v>0</v>
      </c>
      <c r="AP109" s="82">
        <f t="shared" si="21"/>
        <v>0</v>
      </c>
      <c r="AQ109" s="82">
        <f t="shared" si="21"/>
        <v>0</v>
      </c>
      <c r="AR109" s="82">
        <f t="shared" si="21"/>
        <v>0</v>
      </c>
      <c r="AS109" s="82">
        <f t="shared" si="21"/>
        <v>0</v>
      </c>
    </row>
    <row r="110" spans="1:45" customFormat="1" thickBot="1">
      <c r="D110" s="269"/>
    </row>
    <row r="111" spans="1:45" customFormat="1" ht="15">
      <c r="A111" s="753" t="s">
        <v>57</v>
      </c>
      <c r="B111" s="750" t="s">
        <v>409</v>
      </c>
      <c r="C111" s="746" t="s">
        <v>442</v>
      </c>
      <c r="D111" s="212" t="s">
        <v>265</v>
      </c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26"/>
      <c r="AG111" s="743"/>
      <c r="AH111" s="743"/>
      <c r="AI111" s="743"/>
      <c r="AJ111" s="743"/>
      <c r="AK111" s="743"/>
      <c r="AL111" s="743"/>
      <c r="AM111" s="743"/>
      <c r="AN111" s="743"/>
      <c r="AO111" s="743"/>
      <c r="AP111" s="743"/>
      <c r="AQ111" s="743"/>
      <c r="AR111" s="743"/>
      <c r="AS111" s="743"/>
    </row>
    <row r="112" spans="1:45" customFormat="1" ht="30">
      <c r="A112" s="754"/>
      <c r="B112" s="751"/>
      <c r="C112" s="747"/>
      <c r="D112" s="298" t="s">
        <v>266</v>
      </c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26"/>
      <c r="AG112" s="744"/>
      <c r="AH112" s="744"/>
      <c r="AI112" s="744"/>
      <c r="AJ112" s="744"/>
      <c r="AK112" s="744"/>
      <c r="AL112" s="744"/>
      <c r="AM112" s="744"/>
      <c r="AN112" s="744"/>
      <c r="AO112" s="744"/>
      <c r="AP112" s="744"/>
      <c r="AQ112" s="744"/>
      <c r="AR112" s="744"/>
      <c r="AS112" s="744"/>
    </row>
    <row r="113" spans="1:46" customFormat="1" ht="15">
      <c r="A113" s="754"/>
      <c r="B113" s="751"/>
      <c r="C113" s="747"/>
      <c r="D113" s="298" t="s">
        <v>268</v>
      </c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26"/>
      <c r="AG113" s="744"/>
      <c r="AH113" s="744"/>
      <c r="AI113" s="744"/>
      <c r="AJ113" s="744"/>
      <c r="AK113" s="744"/>
      <c r="AL113" s="744"/>
      <c r="AM113" s="744"/>
      <c r="AN113" s="744"/>
      <c r="AO113" s="744"/>
      <c r="AP113" s="744"/>
      <c r="AQ113" s="744"/>
      <c r="AR113" s="744"/>
      <c r="AS113" s="744"/>
    </row>
    <row r="114" spans="1:46" customFormat="1" ht="30">
      <c r="A114" s="754"/>
      <c r="B114" s="751"/>
      <c r="C114" s="747"/>
      <c r="D114" s="298" t="s">
        <v>441</v>
      </c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26"/>
      <c r="AG114" s="744"/>
      <c r="AH114" s="744"/>
      <c r="AI114" s="744"/>
      <c r="AJ114" s="744"/>
      <c r="AK114" s="744"/>
      <c r="AL114" s="744"/>
      <c r="AM114" s="744"/>
      <c r="AN114" s="744"/>
      <c r="AO114" s="744"/>
      <c r="AP114" s="744"/>
      <c r="AQ114" s="744"/>
      <c r="AR114" s="744"/>
      <c r="AS114" s="744"/>
    </row>
    <row r="115" spans="1:46" customFormat="1" ht="15">
      <c r="A115" s="754"/>
      <c r="B115" s="751"/>
      <c r="C115" s="747"/>
      <c r="D115" s="298" t="s">
        <v>267</v>
      </c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26"/>
      <c r="AG115" s="744"/>
      <c r="AH115" s="744"/>
      <c r="AI115" s="744"/>
      <c r="AJ115" s="744"/>
      <c r="AK115" s="744"/>
      <c r="AL115" s="744"/>
      <c r="AM115" s="744"/>
      <c r="AN115" s="744"/>
      <c r="AO115" s="744"/>
      <c r="AP115" s="744"/>
      <c r="AQ115" s="744"/>
      <c r="AR115" s="744"/>
      <c r="AS115" s="744"/>
    </row>
    <row r="116" spans="1:46" customFormat="1" thickBot="1">
      <c r="A116" s="755"/>
      <c r="B116" s="752"/>
      <c r="C116" s="748"/>
      <c r="D116" s="214" t="s">
        <v>131</v>
      </c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26"/>
      <c r="AG116" s="745"/>
      <c r="AH116" s="745"/>
      <c r="AI116" s="745"/>
      <c r="AJ116" s="745"/>
      <c r="AK116" s="745"/>
      <c r="AL116" s="745"/>
      <c r="AM116" s="745"/>
      <c r="AN116" s="745"/>
      <c r="AO116" s="745"/>
      <c r="AP116" s="745"/>
      <c r="AQ116" s="745"/>
      <c r="AR116" s="745"/>
      <c r="AS116" s="745"/>
    </row>
    <row r="117" spans="1:46" ht="14.45" customHeight="1">
      <c r="A117" s="749"/>
      <c r="B117" s="749"/>
      <c r="C117" s="749"/>
      <c r="D117" s="749"/>
      <c r="E117" s="3">
        <f t="shared" ref="E117:AE117" si="22">SUM(E111:E116)</f>
        <v>0</v>
      </c>
      <c r="F117" s="3">
        <f t="shared" si="22"/>
        <v>0</v>
      </c>
      <c r="G117" s="3">
        <f t="shared" si="22"/>
        <v>0</v>
      </c>
      <c r="H117" s="3">
        <f t="shared" si="22"/>
        <v>0</v>
      </c>
      <c r="I117" s="3">
        <f t="shared" si="22"/>
        <v>0</v>
      </c>
      <c r="J117" s="3">
        <f t="shared" si="22"/>
        <v>0</v>
      </c>
      <c r="K117" s="3">
        <f t="shared" si="22"/>
        <v>0</v>
      </c>
      <c r="L117" s="3">
        <f t="shared" si="22"/>
        <v>0</v>
      </c>
      <c r="M117" s="3">
        <f t="shared" si="22"/>
        <v>0</v>
      </c>
      <c r="N117" s="3">
        <f t="shared" si="22"/>
        <v>0</v>
      </c>
      <c r="O117" s="3">
        <f t="shared" si="22"/>
        <v>0</v>
      </c>
      <c r="P117" s="3">
        <f t="shared" si="22"/>
        <v>0</v>
      </c>
      <c r="Q117" s="3">
        <f t="shared" si="22"/>
        <v>0</v>
      </c>
      <c r="R117" s="3">
        <f t="shared" si="22"/>
        <v>0</v>
      </c>
      <c r="S117" s="3">
        <f t="shared" si="22"/>
        <v>0</v>
      </c>
      <c r="T117" s="3">
        <f t="shared" si="22"/>
        <v>0</v>
      </c>
      <c r="U117" s="3">
        <f t="shared" si="22"/>
        <v>0</v>
      </c>
      <c r="V117" s="3">
        <f t="shared" si="22"/>
        <v>0</v>
      </c>
      <c r="W117" s="3">
        <f t="shared" si="22"/>
        <v>0</v>
      </c>
      <c r="X117" s="3">
        <f t="shared" si="22"/>
        <v>0</v>
      </c>
      <c r="Y117" s="3">
        <f t="shared" si="22"/>
        <v>0</v>
      </c>
      <c r="Z117" s="3">
        <f t="shared" si="22"/>
        <v>0</v>
      </c>
      <c r="AA117" s="3">
        <f t="shared" si="22"/>
        <v>0</v>
      </c>
      <c r="AB117" s="3">
        <f t="shared" si="22"/>
        <v>0</v>
      </c>
      <c r="AC117" s="3">
        <f t="shared" si="22"/>
        <v>0</v>
      </c>
      <c r="AD117" s="3">
        <f t="shared" si="22"/>
        <v>0</v>
      </c>
      <c r="AE117" s="3">
        <f t="shared" si="22"/>
        <v>0</v>
      </c>
      <c r="AF117" s="4"/>
      <c r="AG117" s="82">
        <f t="shared" ref="AG117:AS117" si="23">SUM(AG111)</f>
        <v>0</v>
      </c>
      <c r="AH117" s="82">
        <f t="shared" si="23"/>
        <v>0</v>
      </c>
      <c r="AI117" s="82">
        <f t="shared" si="23"/>
        <v>0</v>
      </c>
      <c r="AJ117" s="82">
        <f t="shared" si="23"/>
        <v>0</v>
      </c>
      <c r="AK117" s="82">
        <f t="shared" si="23"/>
        <v>0</v>
      </c>
      <c r="AL117" s="82">
        <f t="shared" si="23"/>
        <v>0</v>
      </c>
      <c r="AM117" s="82">
        <f t="shared" si="23"/>
        <v>0</v>
      </c>
      <c r="AN117" s="82">
        <f t="shared" si="23"/>
        <v>0</v>
      </c>
      <c r="AO117" s="82">
        <f t="shared" si="23"/>
        <v>0</v>
      </c>
      <c r="AP117" s="82">
        <f t="shared" si="23"/>
        <v>0</v>
      </c>
      <c r="AQ117" s="82">
        <f t="shared" si="23"/>
        <v>0</v>
      </c>
      <c r="AR117" s="82">
        <f t="shared" si="23"/>
        <v>0</v>
      </c>
      <c r="AS117" s="82">
        <f t="shared" si="23"/>
        <v>0</v>
      </c>
    </row>
    <row r="118" spans="1:46" customFormat="1" ht="15">
      <c r="D118" s="269"/>
    </row>
    <row r="119" spans="1:46" ht="19.5" customHeight="1">
      <c r="A119" s="309"/>
      <c r="B119" s="1" t="s">
        <v>465</v>
      </c>
      <c r="D119" s="147" t="s">
        <v>73</v>
      </c>
      <c r="E119" s="5">
        <f>SUM(E15+E20+E26+E34+E47+E54+E61+E73+E79+E109+E93+E117)</f>
        <v>0</v>
      </c>
      <c r="F119" s="5">
        <f t="shared" ref="F119:AS119" si="24">SUM(F15+F20+F26+F34+F47+F54+F61+F73+F79+F109+F93+F117)</f>
        <v>0</v>
      </c>
      <c r="G119" s="5">
        <f t="shared" si="24"/>
        <v>0</v>
      </c>
      <c r="H119" s="5">
        <f t="shared" si="24"/>
        <v>0</v>
      </c>
      <c r="I119" s="5">
        <f t="shared" si="24"/>
        <v>0</v>
      </c>
      <c r="J119" s="5">
        <f t="shared" si="24"/>
        <v>2</v>
      </c>
      <c r="K119" s="5">
        <f t="shared" si="24"/>
        <v>18</v>
      </c>
      <c r="L119" s="5">
        <f t="shared" si="24"/>
        <v>7</v>
      </c>
      <c r="M119" s="5">
        <f t="shared" si="24"/>
        <v>4</v>
      </c>
      <c r="N119" s="5">
        <f t="shared" si="24"/>
        <v>0</v>
      </c>
      <c r="O119" s="5">
        <f t="shared" si="24"/>
        <v>0</v>
      </c>
      <c r="P119" s="5">
        <f t="shared" si="24"/>
        <v>0</v>
      </c>
      <c r="Q119" s="5">
        <f t="shared" si="24"/>
        <v>0</v>
      </c>
      <c r="R119" s="5">
        <f t="shared" si="24"/>
        <v>0</v>
      </c>
      <c r="S119" s="5">
        <f t="shared" si="24"/>
        <v>0</v>
      </c>
      <c r="T119" s="5">
        <f t="shared" si="24"/>
        <v>0</v>
      </c>
      <c r="U119" s="5">
        <f t="shared" si="24"/>
        <v>0</v>
      </c>
      <c r="V119" s="5">
        <f t="shared" si="24"/>
        <v>0</v>
      </c>
      <c r="W119" s="5">
        <f t="shared" si="24"/>
        <v>0</v>
      </c>
      <c r="X119" s="5">
        <f t="shared" si="24"/>
        <v>18</v>
      </c>
      <c r="Y119" s="5">
        <f t="shared" si="24"/>
        <v>2</v>
      </c>
      <c r="Z119" s="5">
        <f t="shared" si="24"/>
        <v>0</v>
      </c>
      <c r="AA119" s="5">
        <f t="shared" si="24"/>
        <v>7</v>
      </c>
      <c r="AB119" s="5">
        <f t="shared" si="24"/>
        <v>7</v>
      </c>
      <c r="AC119" s="5">
        <f t="shared" si="24"/>
        <v>2</v>
      </c>
      <c r="AD119" s="5">
        <f t="shared" si="24"/>
        <v>0</v>
      </c>
      <c r="AE119" s="5">
        <f t="shared" si="24"/>
        <v>0</v>
      </c>
      <c r="AF119" s="4"/>
      <c r="AG119" s="82">
        <f t="shared" si="24"/>
        <v>0</v>
      </c>
      <c r="AH119" s="82">
        <f t="shared" si="24"/>
        <v>0</v>
      </c>
      <c r="AI119" s="82">
        <f t="shared" si="24"/>
        <v>0</v>
      </c>
      <c r="AJ119" s="82">
        <f t="shared" si="24"/>
        <v>0</v>
      </c>
      <c r="AK119" s="82">
        <f t="shared" si="24"/>
        <v>0</v>
      </c>
      <c r="AL119" s="82">
        <f t="shared" si="24"/>
        <v>0</v>
      </c>
      <c r="AM119" s="82">
        <f t="shared" si="24"/>
        <v>0</v>
      </c>
      <c r="AN119" s="82">
        <f t="shared" si="24"/>
        <v>0</v>
      </c>
      <c r="AO119" s="82">
        <f t="shared" si="24"/>
        <v>0</v>
      </c>
      <c r="AP119" s="82">
        <f t="shared" si="24"/>
        <v>0</v>
      </c>
      <c r="AQ119" s="82">
        <f t="shared" si="24"/>
        <v>0</v>
      </c>
      <c r="AR119" s="82">
        <f t="shared" si="24"/>
        <v>0</v>
      </c>
      <c r="AS119" s="82">
        <f t="shared" si="24"/>
        <v>0</v>
      </c>
    </row>
    <row r="120" spans="1:46" ht="16.5" thickBot="1"/>
    <row r="121" spans="1:46" ht="21.75" customHeight="1" thickBot="1">
      <c r="A121" s="727"/>
      <c r="B121" s="739" t="s">
        <v>45</v>
      </c>
      <c r="C121" s="728" t="s">
        <v>66</v>
      </c>
      <c r="D121" s="728" t="s">
        <v>67</v>
      </c>
      <c r="E121" s="731" t="s">
        <v>88</v>
      </c>
      <c r="F121" s="732"/>
      <c r="G121" s="732"/>
      <c r="H121" s="732"/>
      <c r="I121" s="732"/>
      <c r="J121" s="732"/>
      <c r="K121" s="732"/>
      <c r="L121" s="732"/>
      <c r="M121" s="732"/>
      <c r="N121" s="732"/>
      <c r="O121" s="732"/>
      <c r="P121" s="732"/>
      <c r="Q121" s="718"/>
      <c r="R121" s="718"/>
      <c r="S121" s="718"/>
      <c r="T121" s="718"/>
      <c r="U121" s="733"/>
      <c r="V121" s="733"/>
      <c r="W121" s="734"/>
      <c r="X121" s="1"/>
      <c r="Y121" s="1"/>
      <c r="Z121" s="1"/>
      <c r="AA121" s="1"/>
      <c r="AJ121" s="4"/>
    </row>
    <row r="122" spans="1:46" ht="21.75" customHeight="1" thickBot="1">
      <c r="A122" s="727"/>
      <c r="B122" s="740"/>
      <c r="C122" s="741"/>
      <c r="D122" s="729"/>
      <c r="E122" s="735" t="s">
        <v>0</v>
      </c>
      <c r="F122" s="735"/>
      <c r="G122" s="735"/>
      <c r="H122" s="735"/>
      <c r="I122" s="735"/>
      <c r="J122" s="735" t="s">
        <v>1</v>
      </c>
      <c r="K122" s="735"/>
      <c r="L122" s="735"/>
      <c r="M122" s="735"/>
      <c r="N122" s="735"/>
      <c r="O122" s="736" t="s">
        <v>43</v>
      </c>
      <c r="P122" s="737"/>
      <c r="Q122" s="738" t="s">
        <v>186</v>
      </c>
      <c r="R122" s="718"/>
      <c r="S122" s="718"/>
      <c r="T122" s="718"/>
      <c r="U122" s="733"/>
      <c r="V122" s="733"/>
      <c r="W122" s="734"/>
      <c r="X122" s="1"/>
      <c r="Y122" s="1"/>
      <c r="Z122" s="1"/>
      <c r="AA122" s="1"/>
      <c r="AJ122" s="4"/>
    </row>
    <row r="123" spans="1:46" ht="30" customHeight="1" thickBot="1">
      <c r="A123" s="727"/>
      <c r="B123" s="740"/>
      <c r="C123" s="742"/>
      <c r="D123" s="730"/>
      <c r="E123" s="227" t="s">
        <v>92</v>
      </c>
      <c r="F123" s="227" t="s">
        <v>72</v>
      </c>
      <c r="G123" s="228" t="s">
        <v>93</v>
      </c>
      <c r="H123" s="228" t="s">
        <v>70</v>
      </c>
      <c r="I123" s="228" t="s">
        <v>71</v>
      </c>
      <c r="J123" s="228" t="s">
        <v>92</v>
      </c>
      <c r="K123" s="227" t="s">
        <v>72</v>
      </c>
      <c r="L123" s="228" t="s">
        <v>93</v>
      </c>
      <c r="M123" s="228" t="s">
        <v>70</v>
      </c>
      <c r="N123" s="228" t="s">
        <v>71</v>
      </c>
      <c r="O123" s="228" t="s">
        <v>94</v>
      </c>
      <c r="P123" s="228" t="s">
        <v>95</v>
      </c>
      <c r="Q123" s="229" t="s">
        <v>189</v>
      </c>
      <c r="R123" s="229" t="s">
        <v>190</v>
      </c>
      <c r="S123" s="229" t="s">
        <v>191</v>
      </c>
      <c r="T123" s="229" t="s">
        <v>192</v>
      </c>
      <c r="U123" s="229" t="s">
        <v>193</v>
      </c>
      <c r="V123" s="230" t="s">
        <v>194</v>
      </c>
      <c r="W123" s="229" t="s">
        <v>195</v>
      </c>
      <c r="X123" s="167"/>
      <c r="Y123" s="167"/>
      <c r="Z123" s="193"/>
      <c r="AA123" s="1"/>
      <c r="AN123" s="4"/>
    </row>
    <row r="124" spans="1:46" ht="15" customHeight="1">
      <c r="A124" s="277"/>
      <c r="B124" s="278" t="s">
        <v>332</v>
      </c>
      <c r="C124" s="279" t="s">
        <v>646</v>
      </c>
      <c r="D124" s="280">
        <v>162</v>
      </c>
      <c r="E124" s="244"/>
      <c r="F124" s="242"/>
      <c r="G124" s="242"/>
      <c r="H124" s="242"/>
      <c r="I124" s="281"/>
      <c r="J124" s="244">
        <v>9</v>
      </c>
      <c r="K124" s="242">
        <v>197</v>
      </c>
      <c r="L124" s="242">
        <v>177</v>
      </c>
      <c r="M124" s="242">
        <v>18</v>
      </c>
      <c r="N124" s="281">
        <v>2</v>
      </c>
      <c r="O124" s="244">
        <v>111</v>
      </c>
      <c r="P124" s="281">
        <v>86</v>
      </c>
      <c r="Q124" s="215">
        <v>1</v>
      </c>
      <c r="R124" s="216">
        <v>10</v>
      </c>
      <c r="S124" s="282">
        <v>47</v>
      </c>
      <c r="T124" s="216">
        <v>48</v>
      </c>
      <c r="U124" s="216">
        <v>57</v>
      </c>
      <c r="V124" s="283">
        <v>25</v>
      </c>
      <c r="W124" s="217">
        <v>9</v>
      </c>
      <c r="X124" s="785">
        <f>SUM(F124,K124)</f>
        <v>197</v>
      </c>
      <c r="Y124" s="785">
        <f>SUM(O124:P124)</f>
        <v>197</v>
      </c>
      <c r="Z124" s="785">
        <f>SUM(Q124:W124)</f>
        <v>197</v>
      </c>
      <c r="AA124" s="4"/>
      <c r="AT124" s="4"/>
    </row>
    <row r="125" spans="1:46" ht="15" customHeight="1">
      <c r="A125" s="277"/>
      <c r="B125" s="375" t="s">
        <v>332</v>
      </c>
      <c r="C125" s="285" t="s">
        <v>711</v>
      </c>
      <c r="D125" s="376">
        <v>252</v>
      </c>
      <c r="E125" s="377"/>
      <c r="F125" s="243"/>
      <c r="G125" s="243"/>
      <c r="H125" s="243"/>
      <c r="I125" s="378"/>
      <c r="J125" s="377">
        <v>10</v>
      </c>
      <c r="K125" s="243">
        <v>181</v>
      </c>
      <c r="L125" s="243">
        <v>177</v>
      </c>
      <c r="M125" s="243">
        <v>0</v>
      </c>
      <c r="N125" s="378">
        <v>4</v>
      </c>
      <c r="O125" s="377">
        <v>98</v>
      </c>
      <c r="P125" s="378">
        <v>83</v>
      </c>
      <c r="Q125" s="379">
        <v>1</v>
      </c>
      <c r="R125" s="219">
        <v>9</v>
      </c>
      <c r="S125" s="247">
        <v>40</v>
      </c>
      <c r="T125" s="219">
        <v>45</v>
      </c>
      <c r="U125" s="219">
        <v>53</v>
      </c>
      <c r="V125" s="246">
        <v>24</v>
      </c>
      <c r="W125" s="380">
        <v>9</v>
      </c>
      <c r="X125" s="785">
        <f t="shared" ref="X125:X175" si="25">SUM(F125,K125)</f>
        <v>181</v>
      </c>
      <c r="Y125" s="785">
        <f t="shared" ref="Y125:Y175" si="26">SUM(O125:P125)</f>
        <v>181</v>
      </c>
      <c r="Z125" s="785">
        <f t="shared" ref="Z125:Z175" si="27">SUM(Q125:W125)</f>
        <v>181</v>
      </c>
      <c r="AA125" s="4"/>
      <c r="AT125" s="4"/>
    </row>
    <row r="126" spans="1:46" ht="15" customHeight="1">
      <c r="A126" s="277"/>
      <c r="B126" s="375" t="s">
        <v>332</v>
      </c>
      <c r="C126" s="285" t="s">
        <v>712</v>
      </c>
      <c r="D126" s="376">
        <v>156</v>
      </c>
      <c r="E126" s="377"/>
      <c r="F126" s="243"/>
      <c r="G126" s="243"/>
      <c r="H126" s="243"/>
      <c r="I126" s="378"/>
      <c r="J126" s="377">
        <v>9</v>
      </c>
      <c r="K126" s="243">
        <v>170</v>
      </c>
      <c r="L126" s="243">
        <v>154</v>
      </c>
      <c r="M126" s="243">
        <v>12</v>
      </c>
      <c r="N126" s="378">
        <v>4</v>
      </c>
      <c r="O126" s="377">
        <v>96</v>
      </c>
      <c r="P126" s="378">
        <v>74</v>
      </c>
      <c r="Q126" s="379">
        <v>1</v>
      </c>
      <c r="R126" s="219">
        <v>9</v>
      </c>
      <c r="S126" s="247">
        <v>36</v>
      </c>
      <c r="T126" s="219">
        <v>41</v>
      </c>
      <c r="U126" s="219">
        <v>51</v>
      </c>
      <c r="V126" s="246">
        <v>24</v>
      </c>
      <c r="W126" s="380">
        <v>8</v>
      </c>
      <c r="X126" s="785">
        <f t="shared" si="25"/>
        <v>170</v>
      </c>
      <c r="Y126" s="785">
        <f t="shared" si="26"/>
        <v>170</v>
      </c>
      <c r="Z126" s="785">
        <f t="shared" si="27"/>
        <v>170</v>
      </c>
      <c r="AA126" s="4"/>
      <c r="AT126" s="4"/>
    </row>
    <row r="127" spans="1:46" ht="15" customHeight="1">
      <c r="A127" s="277"/>
      <c r="B127" s="375" t="s">
        <v>359</v>
      </c>
      <c r="C127" s="285" t="s">
        <v>693</v>
      </c>
      <c r="D127" s="376">
        <v>44</v>
      </c>
      <c r="E127" s="377"/>
      <c r="F127" s="243"/>
      <c r="G127" s="243"/>
      <c r="H127" s="243"/>
      <c r="I127" s="378"/>
      <c r="J127" s="377">
        <v>2</v>
      </c>
      <c r="K127" s="243">
        <v>20</v>
      </c>
      <c r="L127" s="243">
        <v>16</v>
      </c>
      <c r="M127" s="243">
        <v>4</v>
      </c>
      <c r="N127" s="378">
        <v>0</v>
      </c>
      <c r="O127" s="377">
        <v>0</v>
      </c>
      <c r="P127" s="378">
        <v>20</v>
      </c>
      <c r="Q127" s="379">
        <v>1</v>
      </c>
      <c r="R127" s="219">
        <v>2</v>
      </c>
      <c r="S127" s="247">
        <v>2</v>
      </c>
      <c r="T127" s="219">
        <v>5</v>
      </c>
      <c r="U127" s="219">
        <v>8</v>
      </c>
      <c r="V127" s="246">
        <v>2</v>
      </c>
      <c r="W127" s="380">
        <v>0</v>
      </c>
      <c r="X127" s="784">
        <f t="shared" si="25"/>
        <v>20</v>
      </c>
      <c r="Y127" s="784">
        <f t="shared" si="26"/>
        <v>20</v>
      </c>
      <c r="Z127" s="784">
        <f t="shared" si="27"/>
        <v>20</v>
      </c>
      <c r="AA127" s="784"/>
      <c r="AT127" s="4"/>
    </row>
    <row r="128" spans="1:46" ht="15" customHeight="1">
      <c r="A128" s="277"/>
      <c r="B128" s="375" t="s">
        <v>359</v>
      </c>
      <c r="C128" s="285" t="s">
        <v>647</v>
      </c>
      <c r="D128" s="376">
        <v>33</v>
      </c>
      <c r="E128" s="377"/>
      <c r="F128" s="243"/>
      <c r="G128" s="243"/>
      <c r="H128" s="243"/>
      <c r="I128" s="378"/>
      <c r="J128" s="377">
        <v>2</v>
      </c>
      <c r="K128" s="243">
        <v>20</v>
      </c>
      <c r="L128" s="243">
        <v>20</v>
      </c>
      <c r="M128" s="243">
        <v>0</v>
      </c>
      <c r="N128" s="378">
        <v>0</v>
      </c>
      <c r="O128" s="377">
        <v>0</v>
      </c>
      <c r="P128" s="378">
        <v>20</v>
      </c>
      <c r="Q128" s="379">
        <v>1</v>
      </c>
      <c r="R128" s="219">
        <v>3</v>
      </c>
      <c r="S128" s="247">
        <v>1</v>
      </c>
      <c r="T128" s="219">
        <v>6</v>
      </c>
      <c r="U128" s="219">
        <v>7</v>
      </c>
      <c r="V128" s="246">
        <v>2</v>
      </c>
      <c r="W128" s="380">
        <v>0</v>
      </c>
      <c r="X128" s="784">
        <f t="shared" si="25"/>
        <v>20</v>
      </c>
      <c r="Y128" s="784">
        <f t="shared" si="26"/>
        <v>20</v>
      </c>
      <c r="Z128" s="784">
        <f t="shared" si="27"/>
        <v>20</v>
      </c>
      <c r="AA128" s="784"/>
      <c r="AT128" s="4"/>
    </row>
    <row r="129" spans="1:46" ht="15" customHeight="1">
      <c r="A129" s="277"/>
      <c r="B129" s="375" t="s">
        <v>359</v>
      </c>
      <c r="C129" s="285" t="s">
        <v>648</v>
      </c>
      <c r="D129" s="376">
        <v>136</v>
      </c>
      <c r="E129" s="377"/>
      <c r="F129" s="243"/>
      <c r="G129" s="243"/>
      <c r="H129" s="243"/>
      <c r="I129" s="787"/>
      <c r="J129" s="786">
        <v>8</v>
      </c>
      <c r="K129" s="779">
        <v>65</v>
      </c>
      <c r="L129" s="779">
        <v>53</v>
      </c>
      <c r="M129" s="779">
        <v>12</v>
      </c>
      <c r="N129" s="787">
        <v>0</v>
      </c>
      <c r="O129" s="786">
        <v>1</v>
      </c>
      <c r="P129" s="787">
        <v>64</v>
      </c>
      <c r="Q129" s="786">
        <v>5</v>
      </c>
      <c r="R129" s="779">
        <v>7</v>
      </c>
      <c r="S129" s="782">
        <v>11</v>
      </c>
      <c r="T129" s="779">
        <v>19</v>
      </c>
      <c r="U129" s="779">
        <v>17</v>
      </c>
      <c r="V129" s="783">
        <v>2</v>
      </c>
      <c r="W129" s="787">
        <v>4</v>
      </c>
      <c r="X129" s="784">
        <f t="shared" si="25"/>
        <v>65</v>
      </c>
      <c r="Y129" s="784">
        <f t="shared" si="26"/>
        <v>65</v>
      </c>
      <c r="Z129" s="784">
        <f t="shared" si="27"/>
        <v>65</v>
      </c>
      <c r="AA129" s="784"/>
      <c r="AT129" s="4"/>
    </row>
    <row r="130" spans="1:46" ht="15" customHeight="1">
      <c r="A130" s="277"/>
      <c r="B130" s="375" t="s">
        <v>359</v>
      </c>
      <c r="C130" s="285" t="s">
        <v>713</v>
      </c>
      <c r="D130" s="376">
        <v>98</v>
      </c>
      <c r="E130" s="377"/>
      <c r="F130" s="243"/>
      <c r="G130" s="243"/>
      <c r="H130" s="243"/>
      <c r="I130" s="787"/>
      <c r="J130" s="786">
        <v>4</v>
      </c>
      <c r="K130" s="779">
        <v>40</v>
      </c>
      <c r="L130" s="779">
        <v>25</v>
      </c>
      <c r="M130" s="779">
        <v>15</v>
      </c>
      <c r="N130" s="787">
        <v>0</v>
      </c>
      <c r="O130" s="786">
        <v>0</v>
      </c>
      <c r="P130" s="787">
        <v>40</v>
      </c>
      <c r="Q130" s="786">
        <v>1</v>
      </c>
      <c r="R130" s="779">
        <v>5</v>
      </c>
      <c r="S130" s="782">
        <v>7</v>
      </c>
      <c r="T130" s="779">
        <v>12</v>
      </c>
      <c r="U130" s="779">
        <v>12</v>
      </c>
      <c r="V130" s="783">
        <v>2</v>
      </c>
      <c r="W130" s="787">
        <v>1</v>
      </c>
      <c r="X130" s="784">
        <f t="shared" si="25"/>
        <v>40</v>
      </c>
      <c r="Y130" s="784">
        <f t="shared" si="26"/>
        <v>40</v>
      </c>
      <c r="Z130" s="784">
        <f>SUM(Q130:W130)</f>
        <v>40</v>
      </c>
      <c r="AA130" s="784"/>
      <c r="AT130" s="4"/>
    </row>
    <row r="131" spans="1:46" ht="15" customHeight="1">
      <c r="A131" s="277"/>
      <c r="B131" s="375" t="s">
        <v>334</v>
      </c>
      <c r="C131" s="285" t="s">
        <v>714</v>
      </c>
      <c r="D131" s="381">
        <v>40</v>
      </c>
      <c r="E131" s="379"/>
      <c r="F131" s="219"/>
      <c r="G131" s="219"/>
      <c r="H131" s="219"/>
      <c r="I131" s="787"/>
      <c r="J131" s="786">
        <v>2</v>
      </c>
      <c r="K131" s="779">
        <v>20</v>
      </c>
      <c r="L131" s="779">
        <v>20</v>
      </c>
      <c r="M131" s="779">
        <v>0</v>
      </c>
      <c r="N131" s="787">
        <v>0</v>
      </c>
      <c r="O131" s="786">
        <v>15</v>
      </c>
      <c r="P131" s="787">
        <v>5</v>
      </c>
      <c r="Q131" s="786">
        <v>2</v>
      </c>
      <c r="R131" s="779">
        <v>7</v>
      </c>
      <c r="S131" s="782">
        <v>7</v>
      </c>
      <c r="T131" s="779">
        <v>1</v>
      </c>
      <c r="U131" s="779">
        <v>2</v>
      </c>
      <c r="V131" s="783">
        <v>1</v>
      </c>
      <c r="W131" s="787">
        <v>0</v>
      </c>
      <c r="X131" s="784">
        <f t="shared" si="25"/>
        <v>20</v>
      </c>
      <c r="Y131" s="784">
        <f t="shared" si="26"/>
        <v>20</v>
      </c>
      <c r="Z131" s="784">
        <f t="shared" si="27"/>
        <v>20</v>
      </c>
      <c r="AA131" s="784"/>
      <c r="AT131" s="4"/>
    </row>
    <row r="132" spans="1:46" ht="15" customHeight="1">
      <c r="A132" s="277"/>
      <c r="B132" s="375" t="s">
        <v>334</v>
      </c>
      <c r="C132" s="285" t="s">
        <v>715</v>
      </c>
      <c r="D132" s="381">
        <v>40</v>
      </c>
      <c r="E132" s="379"/>
      <c r="F132" s="219"/>
      <c r="G132" s="219"/>
      <c r="H132" s="219"/>
      <c r="I132" s="787"/>
      <c r="J132" s="786">
        <v>2</v>
      </c>
      <c r="K132" s="779">
        <v>20</v>
      </c>
      <c r="L132" s="779">
        <v>20</v>
      </c>
      <c r="M132" s="779">
        <v>0</v>
      </c>
      <c r="N132" s="787">
        <v>0</v>
      </c>
      <c r="O132" s="786">
        <v>15</v>
      </c>
      <c r="P132" s="787">
        <v>5</v>
      </c>
      <c r="Q132" s="786">
        <v>2</v>
      </c>
      <c r="R132" s="779">
        <v>7</v>
      </c>
      <c r="S132" s="782">
        <v>7</v>
      </c>
      <c r="T132" s="779">
        <v>1</v>
      </c>
      <c r="U132" s="779">
        <v>2</v>
      </c>
      <c r="V132" s="783">
        <v>1</v>
      </c>
      <c r="W132" s="787">
        <v>0</v>
      </c>
      <c r="X132" s="784">
        <f t="shared" si="25"/>
        <v>20</v>
      </c>
      <c r="Y132" s="784">
        <f t="shared" si="26"/>
        <v>20</v>
      </c>
      <c r="Z132" s="784">
        <f t="shared" si="27"/>
        <v>20</v>
      </c>
      <c r="AA132" s="784"/>
      <c r="AT132" s="4"/>
    </row>
    <row r="133" spans="1:46" ht="15" customHeight="1">
      <c r="A133" s="277"/>
      <c r="B133" s="375" t="s">
        <v>334</v>
      </c>
      <c r="C133" s="285" t="s">
        <v>716</v>
      </c>
      <c r="D133" s="381">
        <v>66</v>
      </c>
      <c r="E133" s="379"/>
      <c r="F133" s="219"/>
      <c r="G133" s="219"/>
      <c r="H133" s="219"/>
      <c r="I133" s="380"/>
      <c r="J133" s="379">
        <v>4</v>
      </c>
      <c r="K133" s="219">
        <v>41</v>
      </c>
      <c r="L133" s="219">
        <v>41</v>
      </c>
      <c r="M133" s="219">
        <v>0</v>
      </c>
      <c r="N133" s="380">
        <v>0</v>
      </c>
      <c r="O133" s="379">
        <v>35</v>
      </c>
      <c r="P133" s="380">
        <v>6</v>
      </c>
      <c r="Q133" s="379">
        <v>10</v>
      </c>
      <c r="R133" s="219">
        <v>12</v>
      </c>
      <c r="S133" s="247">
        <v>15</v>
      </c>
      <c r="T133" s="219">
        <v>1</v>
      </c>
      <c r="U133" s="219">
        <v>2</v>
      </c>
      <c r="V133" s="246">
        <v>1</v>
      </c>
      <c r="W133" s="380">
        <v>0</v>
      </c>
      <c r="X133" s="784">
        <f t="shared" si="25"/>
        <v>41</v>
      </c>
      <c r="Y133" s="784">
        <f t="shared" si="26"/>
        <v>41</v>
      </c>
      <c r="Z133" s="784">
        <f t="shared" si="27"/>
        <v>41</v>
      </c>
      <c r="AA133" s="784"/>
      <c r="AB133" s="4"/>
      <c r="AC133" s="4"/>
      <c r="AR133" s="4"/>
    </row>
    <row r="134" spans="1:46" ht="15" customHeight="1">
      <c r="A134" s="277"/>
      <c r="B134" s="375" t="s">
        <v>334</v>
      </c>
      <c r="C134" s="285" t="s">
        <v>717</v>
      </c>
      <c r="D134" s="381">
        <v>20</v>
      </c>
      <c r="E134" s="379"/>
      <c r="F134" s="219"/>
      <c r="G134" s="219"/>
      <c r="H134" s="219"/>
      <c r="I134" s="380"/>
      <c r="J134" s="379">
        <v>1</v>
      </c>
      <c r="K134" s="219">
        <v>7</v>
      </c>
      <c r="L134" s="219">
        <v>7</v>
      </c>
      <c r="M134" s="219">
        <v>0</v>
      </c>
      <c r="N134" s="380">
        <v>0</v>
      </c>
      <c r="O134" s="379">
        <v>7</v>
      </c>
      <c r="P134" s="380">
        <v>0</v>
      </c>
      <c r="Q134" s="379">
        <v>1</v>
      </c>
      <c r="R134" s="219">
        <v>0</v>
      </c>
      <c r="S134" s="247">
        <v>4</v>
      </c>
      <c r="T134" s="219">
        <v>0</v>
      </c>
      <c r="U134" s="219">
        <v>2</v>
      </c>
      <c r="V134" s="246">
        <v>0</v>
      </c>
      <c r="W134" s="380">
        <v>0</v>
      </c>
      <c r="X134" s="784">
        <f t="shared" si="25"/>
        <v>7</v>
      </c>
      <c r="Y134" s="784">
        <f t="shared" si="26"/>
        <v>7</v>
      </c>
      <c r="Z134" s="784">
        <f t="shared" si="27"/>
        <v>7</v>
      </c>
      <c r="AA134" s="784"/>
      <c r="AB134" s="4"/>
      <c r="AC134" s="4"/>
      <c r="AR134" s="4"/>
    </row>
    <row r="135" spans="1:46" ht="15" customHeight="1">
      <c r="A135" s="277"/>
      <c r="B135" s="375" t="s">
        <v>334</v>
      </c>
      <c r="C135" s="285" t="s">
        <v>718</v>
      </c>
      <c r="D135" s="381">
        <v>136</v>
      </c>
      <c r="E135" s="379"/>
      <c r="F135" s="219"/>
      <c r="G135" s="219"/>
      <c r="H135" s="219"/>
      <c r="I135" s="380"/>
      <c r="J135" s="379">
        <v>6</v>
      </c>
      <c r="K135" s="219">
        <v>55</v>
      </c>
      <c r="L135" s="219">
        <v>55</v>
      </c>
      <c r="M135" s="219">
        <v>0</v>
      </c>
      <c r="N135" s="380">
        <v>0</v>
      </c>
      <c r="O135" s="379">
        <v>51</v>
      </c>
      <c r="P135" s="380">
        <v>4</v>
      </c>
      <c r="Q135" s="379">
        <v>21</v>
      </c>
      <c r="R135" s="219">
        <v>6</v>
      </c>
      <c r="S135" s="247">
        <v>19</v>
      </c>
      <c r="T135" s="219">
        <v>4</v>
      </c>
      <c r="U135" s="219">
        <v>5</v>
      </c>
      <c r="V135" s="246">
        <v>0</v>
      </c>
      <c r="W135" s="380">
        <v>0</v>
      </c>
      <c r="X135" s="784">
        <f t="shared" si="25"/>
        <v>55</v>
      </c>
      <c r="Y135" s="784">
        <f t="shared" si="26"/>
        <v>55</v>
      </c>
      <c r="Z135" s="784">
        <f t="shared" si="27"/>
        <v>55</v>
      </c>
      <c r="AA135" s="784"/>
      <c r="AB135" s="4"/>
      <c r="AC135" s="4"/>
      <c r="AR135" s="4"/>
    </row>
    <row r="136" spans="1:46" ht="15" customHeight="1">
      <c r="A136" s="277"/>
      <c r="B136" s="375" t="s">
        <v>406</v>
      </c>
      <c r="C136" s="285" t="s">
        <v>719</v>
      </c>
      <c r="D136" s="381">
        <v>18</v>
      </c>
      <c r="E136" s="379"/>
      <c r="F136" s="219"/>
      <c r="G136" s="219"/>
      <c r="H136" s="219"/>
      <c r="I136" s="380"/>
      <c r="J136" s="379">
        <v>1</v>
      </c>
      <c r="K136" s="219">
        <v>12</v>
      </c>
      <c r="L136" s="219">
        <v>12</v>
      </c>
      <c r="M136" s="219">
        <v>0</v>
      </c>
      <c r="N136" s="380">
        <v>0</v>
      </c>
      <c r="O136" s="379">
        <v>0</v>
      </c>
      <c r="P136" s="380">
        <v>12</v>
      </c>
      <c r="Q136" s="379">
        <v>1</v>
      </c>
      <c r="R136" s="219">
        <v>3</v>
      </c>
      <c r="S136" s="247">
        <v>3</v>
      </c>
      <c r="T136" s="219">
        <v>5</v>
      </c>
      <c r="U136" s="219">
        <v>0</v>
      </c>
      <c r="V136" s="246">
        <v>0</v>
      </c>
      <c r="W136" s="380">
        <v>0</v>
      </c>
      <c r="X136" s="785">
        <f t="shared" si="25"/>
        <v>12</v>
      </c>
      <c r="Y136" s="785">
        <f t="shared" si="26"/>
        <v>12</v>
      </c>
      <c r="Z136" s="785">
        <f t="shared" si="27"/>
        <v>12</v>
      </c>
      <c r="AA136" s="390"/>
      <c r="AB136" s="4"/>
      <c r="AC136" s="4"/>
      <c r="AR136" s="4"/>
    </row>
    <row r="137" spans="1:46" ht="15" customHeight="1">
      <c r="A137" s="277"/>
      <c r="B137" s="375" t="s">
        <v>406</v>
      </c>
      <c r="C137" s="285" t="s">
        <v>720</v>
      </c>
      <c r="D137" s="381">
        <v>186</v>
      </c>
      <c r="E137" s="379"/>
      <c r="F137" s="219"/>
      <c r="G137" s="219"/>
      <c r="H137" s="219"/>
      <c r="I137" s="380"/>
      <c r="J137" s="379">
        <v>9</v>
      </c>
      <c r="K137" s="219">
        <v>84</v>
      </c>
      <c r="L137" s="219">
        <v>78</v>
      </c>
      <c r="M137" s="219">
        <v>2</v>
      </c>
      <c r="N137" s="380">
        <v>4</v>
      </c>
      <c r="O137" s="379">
        <v>1</v>
      </c>
      <c r="P137" s="380">
        <v>83</v>
      </c>
      <c r="Q137" s="379">
        <v>23</v>
      </c>
      <c r="R137" s="219">
        <v>15</v>
      </c>
      <c r="S137" s="247">
        <v>25</v>
      </c>
      <c r="T137" s="219">
        <v>18</v>
      </c>
      <c r="U137" s="219">
        <v>3</v>
      </c>
      <c r="V137" s="246">
        <v>0</v>
      </c>
      <c r="W137" s="380">
        <v>0</v>
      </c>
      <c r="X137" s="785">
        <f t="shared" si="25"/>
        <v>84</v>
      </c>
      <c r="Y137" s="785">
        <f t="shared" si="26"/>
        <v>84</v>
      </c>
      <c r="Z137" s="785">
        <f t="shared" si="27"/>
        <v>84</v>
      </c>
      <c r="AA137" s="390"/>
      <c r="AB137" s="4"/>
      <c r="AC137" s="4"/>
      <c r="AR137" s="4"/>
    </row>
    <row r="138" spans="1:46" ht="15" customHeight="1">
      <c r="A138" s="277"/>
      <c r="B138" s="375" t="s">
        <v>406</v>
      </c>
      <c r="C138" s="285" t="s">
        <v>721</v>
      </c>
      <c r="D138" s="381">
        <v>97</v>
      </c>
      <c r="E138" s="379"/>
      <c r="F138" s="219"/>
      <c r="G138" s="219"/>
      <c r="H138" s="219"/>
      <c r="I138" s="380"/>
      <c r="J138" s="379">
        <v>4</v>
      </c>
      <c r="K138" s="219">
        <v>46</v>
      </c>
      <c r="L138" s="219">
        <v>41</v>
      </c>
      <c r="M138" s="219">
        <v>5</v>
      </c>
      <c r="N138" s="380">
        <v>0</v>
      </c>
      <c r="O138" s="379">
        <v>1</v>
      </c>
      <c r="P138" s="380">
        <v>45</v>
      </c>
      <c r="Q138" s="379">
        <v>11</v>
      </c>
      <c r="R138" s="219">
        <v>14</v>
      </c>
      <c r="S138" s="247">
        <v>17</v>
      </c>
      <c r="T138" s="219">
        <v>3</v>
      </c>
      <c r="U138" s="219">
        <v>1</v>
      </c>
      <c r="V138" s="246">
        <v>0</v>
      </c>
      <c r="W138" s="380">
        <v>0</v>
      </c>
      <c r="X138" s="785">
        <f t="shared" si="25"/>
        <v>46</v>
      </c>
      <c r="Y138" s="785">
        <f t="shared" si="26"/>
        <v>46</v>
      </c>
      <c r="Z138" s="785">
        <f t="shared" si="27"/>
        <v>46</v>
      </c>
      <c r="AA138" s="390"/>
      <c r="AB138" s="4"/>
      <c r="AC138" s="4"/>
      <c r="AR138" s="4"/>
    </row>
    <row r="139" spans="1:46" ht="15" customHeight="1">
      <c r="A139" s="277"/>
      <c r="B139" s="375" t="s">
        <v>406</v>
      </c>
      <c r="C139" s="285" t="s">
        <v>722</v>
      </c>
      <c r="D139" s="381">
        <v>107</v>
      </c>
      <c r="E139" s="379"/>
      <c r="F139" s="219"/>
      <c r="G139" s="219"/>
      <c r="H139" s="219"/>
      <c r="I139" s="380"/>
      <c r="J139" s="379">
        <v>5</v>
      </c>
      <c r="K139" s="219">
        <v>52</v>
      </c>
      <c r="L139" s="219">
        <v>52</v>
      </c>
      <c r="M139" s="219">
        <v>0</v>
      </c>
      <c r="N139" s="380">
        <v>0</v>
      </c>
      <c r="O139" s="379">
        <v>3</v>
      </c>
      <c r="P139" s="380">
        <v>49</v>
      </c>
      <c r="Q139" s="379">
        <v>9</v>
      </c>
      <c r="R139" s="219">
        <v>10</v>
      </c>
      <c r="S139" s="247">
        <v>14</v>
      </c>
      <c r="T139" s="219">
        <v>12</v>
      </c>
      <c r="U139" s="219">
        <v>4</v>
      </c>
      <c r="V139" s="246">
        <v>3</v>
      </c>
      <c r="W139" s="380">
        <v>0</v>
      </c>
      <c r="X139" s="785">
        <f t="shared" si="25"/>
        <v>52</v>
      </c>
      <c r="Y139" s="785">
        <f t="shared" si="26"/>
        <v>52</v>
      </c>
      <c r="Z139" s="785">
        <f t="shared" si="27"/>
        <v>52</v>
      </c>
      <c r="AA139" s="390"/>
      <c r="AB139" s="4"/>
      <c r="AC139" s="4"/>
      <c r="AR139" s="4"/>
    </row>
    <row r="140" spans="1:46" ht="15" customHeight="1">
      <c r="A140" s="277"/>
      <c r="B140" s="375" t="s">
        <v>406</v>
      </c>
      <c r="C140" s="285" t="s">
        <v>703</v>
      </c>
      <c r="D140" s="381">
        <v>78</v>
      </c>
      <c r="E140" s="379"/>
      <c r="F140" s="219"/>
      <c r="G140" s="219"/>
      <c r="H140" s="219"/>
      <c r="I140" s="380"/>
      <c r="J140" s="379">
        <v>4</v>
      </c>
      <c r="K140" s="219">
        <v>50</v>
      </c>
      <c r="L140" s="219">
        <v>50</v>
      </c>
      <c r="M140" s="219">
        <v>0</v>
      </c>
      <c r="N140" s="380">
        <v>0</v>
      </c>
      <c r="O140" s="379">
        <v>2</v>
      </c>
      <c r="P140" s="380">
        <v>48</v>
      </c>
      <c r="Q140" s="379">
        <v>8</v>
      </c>
      <c r="R140" s="219">
        <v>10</v>
      </c>
      <c r="S140" s="247">
        <v>15</v>
      </c>
      <c r="T140" s="219">
        <v>14</v>
      </c>
      <c r="U140" s="219">
        <v>3</v>
      </c>
      <c r="V140" s="246">
        <v>0</v>
      </c>
      <c r="W140" s="380">
        <v>0</v>
      </c>
      <c r="X140" s="785">
        <f t="shared" si="25"/>
        <v>50</v>
      </c>
      <c r="Y140" s="785">
        <f t="shared" si="26"/>
        <v>50</v>
      </c>
      <c r="Z140" s="785">
        <f t="shared" si="27"/>
        <v>50</v>
      </c>
      <c r="AA140" s="390"/>
      <c r="AB140" s="4"/>
      <c r="AC140" s="4"/>
      <c r="AR140" s="4"/>
    </row>
    <row r="141" spans="1:46" ht="15" customHeight="1">
      <c r="A141" s="277"/>
      <c r="B141" s="375" t="s">
        <v>406</v>
      </c>
      <c r="C141" s="285" t="s">
        <v>723</v>
      </c>
      <c r="D141" s="381">
        <v>45</v>
      </c>
      <c r="E141" s="379"/>
      <c r="F141" s="219"/>
      <c r="G141" s="219"/>
      <c r="H141" s="219"/>
      <c r="I141" s="380"/>
      <c r="J141" s="379">
        <v>2</v>
      </c>
      <c r="K141" s="219">
        <v>22</v>
      </c>
      <c r="L141" s="219">
        <v>22</v>
      </c>
      <c r="M141" s="219">
        <v>0</v>
      </c>
      <c r="N141" s="380">
        <v>0</v>
      </c>
      <c r="O141" s="379">
        <v>0</v>
      </c>
      <c r="P141" s="380">
        <v>22</v>
      </c>
      <c r="Q141" s="379">
        <v>7</v>
      </c>
      <c r="R141" s="219">
        <v>2</v>
      </c>
      <c r="S141" s="247">
        <v>5</v>
      </c>
      <c r="T141" s="219">
        <v>6</v>
      </c>
      <c r="U141" s="219">
        <v>1</v>
      </c>
      <c r="V141" s="246">
        <v>1</v>
      </c>
      <c r="W141" s="380">
        <v>0</v>
      </c>
      <c r="X141" s="785">
        <f t="shared" si="25"/>
        <v>22</v>
      </c>
      <c r="Y141" s="785">
        <f t="shared" si="26"/>
        <v>22</v>
      </c>
      <c r="Z141" s="785">
        <f t="shared" si="27"/>
        <v>22</v>
      </c>
      <c r="AA141" s="390"/>
      <c r="AB141" s="4"/>
      <c r="AC141" s="4"/>
      <c r="AR141" s="4"/>
    </row>
    <row r="142" spans="1:46" ht="15" customHeight="1">
      <c r="A142" s="277"/>
      <c r="B142" s="375" t="s">
        <v>406</v>
      </c>
      <c r="C142" s="285" t="s">
        <v>724</v>
      </c>
      <c r="D142" s="381">
        <v>107</v>
      </c>
      <c r="E142" s="379"/>
      <c r="F142" s="219"/>
      <c r="G142" s="219"/>
      <c r="H142" s="219"/>
      <c r="I142" s="380"/>
      <c r="J142" s="379">
        <v>6</v>
      </c>
      <c r="K142" s="219">
        <v>57</v>
      </c>
      <c r="L142" s="219">
        <v>48</v>
      </c>
      <c r="M142" s="219">
        <v>9</v>
      </c>
      <c r="N142" s="380">
        <v>0</v>
      </c>
      <c r="O142" s="379">
        <v>1</v>
      </c>
      <c r="P142" s="380">
        <v>56</v>
      </c>
      <c r="Q142" s="379">
        <v>14</v>
      </c>
      <c r="R142" s="219">
        <v>12</v>
      </c>
      <c r="S142" s="247">
        <v>23</v>
      </c>
      <c r="T142" s="219">
        <v>6</v>
      </c>
      <c r="U142" s="219">
        <v>2</v>
      </c>
      <c r="V142" s="246">
        <v>0</v>
      </c>
      <c r="W142" s="380">
        <v>0</v>
      </c>
      <c r="X142" s="785">
        <f t="shared" si="25"/>
        <v>57</v>
      </c>
      <c r="Y142" s="785">
        <f t="shared" si="26"/>
        <v>57</v>
      </c>
      <c r="Z142" s="785">
        <f t="shared" si="27"/>
        <v>57</v>
      </c>
      <c r="AA142" s="390"/>
      <c r="AB142" s="4"/>
      <c r="AC142" s="4"/>
      <c r="AR142" s="4"/>
    </row>
    <row r="143" spans="1:46" ht="15" customHeight="1">
      <c r="A143" s="277"/>
      <c r="B143" s="375" t="s">
        <v>406</v>
      </c>
      <c r="C143" s="285" t="s">
        <v>725</v>
      </c>
      <c r="D143" s="381">
        <v>149</v>
      </c>
      <c r="E143" s="379"/>
      <c r="F143" s="219"/>
      <c r="G143" s="219"/>
      <c r="H143" s="219"/>
      <c r="I143" s="380"/>
      <c r="J143" s="379">
        <v>8</v>
      </c>
      <c r="K143" s="219">
        <v>74</v>
      </c>
      <c r="L143" s="219">
        <v>60</v>
      </c>
      <c r="M143" s="219">
        <v>14</v>
      </c>
      <c r="N143" s="380">
        <v>0</v>
      </c>
      <c r="O143" s="379">
        <v>1</v>
      </c>
      <c r="P143" s="380">
        <v>73</v>
      </c>
      <c r="Q143" s="379">
        <v>18</v>
      </c>
      <c r="R143" s="219">
        <v>10</v>
      </c>
      <c r="S143" s="247">
        <v>29</v>
      </c>
      <c r="T143" s="219">
        <v>14</v>
      </c>
      <c r="U143" s="219">
        <v>3</v>
      </c>
      <c r="V143" s="246">
        <v>0</v>
      </c>
      <c r="W143" s="380">
        <v>0</v>
      </c>
      <c r="X143" s="785">
        <f t="shared" si="25"/>
        <v>74</v>
      </c>
      <c r="Y143" s="785">
        <f t="shared" si="26"/>
        <v>74</v>
      </c>
      <c r="Z143" s="785">
        <f t="shared" si="27"/>
        <v>74</v>
      </c>
      <c r="AA143" s="390"/>
      <c r="AB143" s="4"/>
      <c r="AC143" s="4"/>
      <c r="AR143" s="4"/>
    </row>
    <row r="144" spans="1:46" ht="15" customHeight="1">
      <c r="A144" s="277"/>
      <c r="B144" s="375" t="s">
        <v>406</v>
      </c>
      <c r="C144" s="285" t="s">
        <v>726</v>
      </c>
      <c r="D144" s="381">
        <v>15</v>
      </c>
      <c r="E144" s="379"/>
      <c r="F144" s="219"/>
      <c r="G144" s="219"/>
      <c r="H144" s="219"/>
      <c r="I144" s="380"/>
      <c r="J144" s="379">
        <v>1</v>
      </c>
      <c r="K144" s="219">
        <v>10</v>
      </c>
      <c r="L144" s="219">
        <v>10</v>
      </c>
      <c r="M144" s="219">
        <v>0</v>
      </c>
      <c r="N144" s="380">
        <v>0</v>
      </c>
      <c r="O144" s="379">
        <v>0</v>
      </c>
      <c r="P144" s="380">
        <v>10</v>
      </c>
      <c r="Q144" s="379">
        <v>1</v>
      </c>
      <c r="R144" s="219">
        <v>5</v>
      </c>
      <c r="S144" s="247">
        <v>2</v>
      </c>
      <c r="T144" s="219">
        <v>1</v>
      </c>
      <c r="U144" s="219">
        <v>1</v>
      </c>
      <c r="V144" s="246">
        <v>0</v>
      </c>
      <c r="W144" s="380">
        <v>0</v>
      </c>
      <c r="X144" s="785">
        <f t="shared" si="25"/>
        <v>10</v>
      </c>
      <c r="Y144" s="785">
        <f t="shared" si="26"/>
        <v>10</v>
      </c>
      <c r="Z144" s="785">
        <f t="shared" si="27"/>
        <v>10</v>
      </c>
      <c r="AA144" s="390"/>
      <c r="AB144" s="4"/>
      <c r="AC144" s="4"/>
      <c r="AR144" s="4"/>
    </row>
    <row r="145" spans="1:44" ht="15" customHeight="1">
      <c r="A145" s="277"/>
      <c r="B145" s="375" t="s">
        <v>339</v>
      </c>
      <c r="C145" s="285" t="s">
        <v>662</v>
      </c>
      <c r="D145" s="381">
        <v>55</v>
      </c>
      <c r="E145" s="379"/>
      <c r="F145" s="219"/>
      <c r="G145" s="219"/>
      <c r="H145" s="219"/>
      <c r="I145" s="380"/>
      <c r="J145" s="379">
        <v>3</v>
      </c>
      <c r="K145" s="219">
        <v>38</v>
      </c>
      <c r="L145" s="219">
        <v>35</v>
      </c>
      <c r="M145" s="219">
        <v>3</v>
      </c>
      <c r="N145" s="380">
        <v>0</v>
      </c>
      <c r="O145" s="379">
        <v>34</v>
      </c>
      <c r="P145" s="380">
        <v>4</v>
      </c>
      <c r="Q145" s="379">
        <v>1</v>
      </c>
      <c r="R145" s="219">
        <v>5</v>
      </c>
      <c r="S145" s="247">
        <v>11</v>
      </c>
      <c r="T145" s="219">
        <v>12</v>
      </c>
      <c r="U145" s="219">
        <v>9</v>
      </c>
      <c r="V145" s="246">
        <v>0</v>
      </c>
      <c r="W145" s="380">
        <v>0</v>
      </c>
      <c r="X145" s="785">
        <f t="shared" si="25"/>
        <v>38</v>
      </c>
      <c r="Y145" s="785">
        <f t="shared" si="26"/>
        <v>38</v>
      </c>
      <c r="Z145" s="785">
        <f t="shared" si="27"/>
        <v>38</v>
      </c>
      <c r="AA145" s="390"/>
      <c r="AB145" s="4"/>
      <c r="AC145" s="4"/>
      <c r="AR145" s="4"/>
    </row>
    <row r="146" spans="1:44" ht="15" customHeight="1">
      <c r="A146" s="277"/>
      <c r="B146" s="375" t="s">
        <v>663</v>
      </c>
      <c r="C146" s="285" t="s">
        <v>727</v>
      </c>
      <c r="D146" s="381">
        <v>39</v>
      </c>
      <c r="E146" s="379"/>
      <c r="F146" s="219"/>
      <c r="G146" s="219"/>
      <c r="H146" s="219"/>
      <c r="I146" s="380"/>
      <c r="J146" s="379">
        <v>2</v>
      </c>
      <c r="K146" s="219">
        <v>23</v>
      </c>
      <c r="L146" s="219">
        <v>23</v>
      </c>
      <c r="M146" s="219">
        <v>0</v>
      </c>
      <c r="N146" s="380">
        <v>0</v>
      </c>
      <c r="O146" s="379">
        <v>17</v>
      </c>
      <c r="P146" s="380">
        <v>6</v>
      </c>
      <c r="Q146" s="379">
        <v>3</v>
      </c>
      <c r="R146" s="219">
        <v>4</v>
      </c>
      <c r="S146" s="247">
        <v>3</v>
      </c>
      <c r="T146" s="219">
        <v>5</v>
      </c>
      <c r="U146" s="219">
        <v>3</v>
      </c>
      <c r="V146" s="246">
        <v>4</v>
      </c>
      <c r="W146" s="380">
        <v>1</v>
      </c>
      <c r="X146" s="785">
        <f t="shared" si="25"/>
        <v>23</v>
      </c>
      <c r="Y146" s="785">
        <f t="shared" si="26"/>
        <v>23</v>
      </c>
      <c r="Z146" s="785">
        <f t="shared" si="27"/>
        <v>23</v>
      </c>
      <c r="AA146" s="390"/>
      <c r="AB146" s="4"/>
      <c r="AC146" s="4"/>
      <c r="AR146" s="4"/>
    </row>
    <row r="147" spans="1:44" ht="15" customHeight="1">
      <c r="A147" s="277"/>
      <c r="B147" s="375" t="s">
        <v>663</v>
      </c>
      <c r="C147" s="285" t="s">
        <v>728</v>
      </c>
      <c r="D147" s="381">
        <v>42</v>
      </c>
      <c r="E147" s="379"/>
      <c r="F147" s="219"/>
      <c r="G147" s="219"/>
      <c r="H147" s="219"/>
      <c r="I147" s="380"/>
      <c r="J147" s="379">
        <v>2</v>
      </c>
      <c r="K147" s="219">
        <v>22</v>
      </c>
      <c r="L147" s="219">
        <v>22</v>
      </c>
      <c r="M147" s="219">
        <v>0</v>
      </c>
      <c r="N147" s="380">
        <v>0</v>
      </c>
      <c r="O147" s="379">
        <v>10</v>
      </c>
      <c r="P147" s="380">
        <v>12</v>
      </c>
      <c r="Q147" s="379">
        <v>3</v>
      </c>
      <c r="R147" s="219">
        <v>6</v>
      </c>
      <c r="S147" s="247">
        <v>7</v>
      </c>
      <c r="T147" s="219">
        <v>4</v>
      </c>
      <c r="U147" s="219">
        <v>2</v>
      </c>
      <c r="V147" s="246">
        <v>0</v>
      </c>
      <c r="W147" s="380">
        <v>0</v>
      </c>
      <c r="X147" s="785">
        <f t="shared" si="25"/>
        <v>22</v>
      </c>
      <c r="Y147" s="785">
        <f t="shared" si="26"/>
        <v>22</v>
      </c>
      <c r="Z147" s="785">
        <f t="shared" si="27"/>
        <v>22</v>
      </c>
      <c r="AA147" s="390"/>
      <c r="AB147" s="4"/>
      <c r="AC147" s="4"/>
      <c r="AR147" s="4"/>
    </row>
    <row r="148" spans="1:44" ht="15" customHeight="1">
      <c r="A148" s="277"/>
      <c r="B148" s="375" t="s">
        <v>663</v>
      </c>
      <c r="C148" s="285" t="s">
        <v>729</v>
      </c>
      <c r="D148" s="381">
        <v>111</v>
      </c>
      <c r="E148" s="379"/>
      <c r="F148" s="219"/>
      <c r="G148" s="219"/>
      <c r="H148" s="219"/>
      <c r="I148" s="380"/>
      <c r="J148" s="379">
        <v>5</v>
      </c>
      <c r="K148" s="219">
        <v>70</v>
      </c>
      <c r="L148" s="219">
        <v>70</v>
      </c>
      <c r="M148" s="219">
        <v>0</v>
      </c>
      <c r="N148" s="380">
        <v>0</v>
      </c>
      <c r="O148" s="379">
        <v>49</v>
      </c>
      <c r="P148" s="380">
        <v>21</v>
      </c>
      <c r="Q148" s="379">
        <v>9</v>
      </c>
      <c r="R148" s="219">
        <v>15</v>
      </c>
      <c r="S148" s="247">
        <v>11</v>
      </c>
      <c r="T148" s="219">
        <v>19</v>
      </c>
      <c r="U148" s="219">
        <v>6</v>
      </c>
      <c r="V148" s="246">
        <v>9</v>
      </c>
      <c r="W148" s="380">
        <v>1</v>
      </c>
      <c r="X148" s="785">
        <f t="shared" si="25"/>
        <v>70</v>
      </c>
      <c r="Y148" s="785">
        <f t="shared" si="26"/>
        <v>70</v>
      </c>
      <c r="Z148" s="785">
        <f t="shared" si="27"/>
        <v>70</v>
      </c>
      <c r="AA148" s="390"/>
      <c r="AB148" s="4"/>
      <c r="AC148" s="4"/>
      <c r="AR148" s="4"/>
    </row>
    <row r="149" spans="1:44" ht="15" customHeight="1">
      <c r="A149" s="277"/>
      <c r="B149" s="375" t="s">
        <v>666</v>
      </c>
      <c r="C149" s="285" t="s">
        <v>730</v>
      </c>
      <c r="D149" s="381">
        <v>35</v>
      </c>
      <c r="E149" s="379"/>
      <c r="F149" s="219"/>
      <c r="G149" s="219"/>
      <c r="H149" s="219"/>
      <c r="I149" s="380"/>
      <c r="J149" s="379">
        <v>2</v>
      </c>
      <c r="K149" s="219">
        <v>21</v>
      </c>
      <c r="L149" s="219">
        <v>20</v>
      </c>
      <c r="M149" s="219">
        <v>1</v>
      </c>
      <c r="N149" s="380">
        <v>0</v>
      </c>
      <c r="O149" s="379">
        <v>3</v>
      </c>
      <c r="P149" s="380">
        <v>18</v>
      </c>
      <c r="Q149" s="379">
        <v>7</v>
      </c>
      <c r="R149" s="219">
        <v>1</v>
      </c>
      <c r="S149" s="247">
        <v>4</v>
      </c>
      <c r="T149" s="219">
        <v>5</v>
      </c>
      <c r="U149" s="219">
        <v>4</v>
      </c>
      <c r="V149" s="246">
        <v>0</v>
      </c>
      <c r="W149" s="380">
        <v>0</v>
      </c>
      <c r="X149" s="785">
        <f t="shared" si="25"/>
        <v>21</v>
      </c>
      <c r="Y149" s="785">
        <f t="shared" si="26"/>
        <v>21</v>
      </c>
      <c r="Z149" s="785">
        <f t="shared" si="27"/>
        <v>21</v>
      </c>
      <c r="AA149" s="390"/>
      <c r="AB149" s="4"/>
      <c r="AC149" s="4"/>
      <c r="AR149" s="4"/>
    </row>
    <row r="150" spans="1:44" ht="15" customHeight="1">
      <c r="A150" s="277"/>
      <c r="B150" s="375" t="s">
        <v>666</v>
      </c>
      <c r="C150" s="285" t="s">
        <v>731</v>
      </c>
      <c r="D150" s="381">
        <v>25</v>
      </c>
      <c r="E150" s="379"/>
      <c r="F150" s="219"/>
      <c r="G150" s="219"/>
      <c r="H150" s="219"/>
      <c r="I150" s="380"/>
      <c r="J150" s="379">
        <v>1</v>
      </c>
      <c r="K150" s="219">
        <v>16</v>
      </c>
      <c r="L150" s="219">
        <v>14</v>
      </c>
      <c r="M150" s="219">
        <v>2</v>
      </c>
      <c r="N150" s="380">
        <v>0</v>
      </c>
      <c r="O150" s="379">
        <v>6</v>
      </c>
      <c r="P150" s="380">
        <v>10</v>
      </c>
      <c r="Q150" s="379">
        <v>7</v>
      </c>
      <c r="R150" s="219">
        <v>1</v>
      </c>
      <c r="S150" s="247">
        <v>2</v>
      </c>
      <c r="T150" s="219">
        <v>4</v>
      </c>
      <c r="U150" s="219">
        <v>1</v>
      </c>
      <c r="V150" s="246">
        <v>1</v>
      </c>
      <c r="W150" s="380">
        <v>0</v>
      </c>
      <c r="X150" s="785">
        <f t="shared" si="25"/>
        <v>16</v>
      </c>
      <c r="Y150" s="785">
        <f t="shared" si="26"/>
        <v>16</v>
      </c>
      <c r="Z150" s="785">
        <f t="shared" si="27"/>
        <v>16</v>
      </c>
      <c r="AA150" s="390"/>
      <c r="AB150" s="4"/>
      <c r="AC150" s="4"/>
      <c r="AR150" s="4"/>
    </row>
    <row r="151" spans="1:44" ht="15" customHeight="1">
      <c r="A151" s="277"/>
      <c r="B151" s="375" t="s">
        <v>408</v>
      </c>
      <c r="C151" s="285" t="s">
        <v>732</v>
      </c>
      <c r="D151" s="381">
        <v>54</v>
      </c>
      <c r="E151" s="379"/>
      <c r="F151" s="219"/>
      <c r="G151" s="219"/>
      <c r="H151" s="219"/>
      <c r="I151" s="380"/>
      <c r="J151" s="379">
        <v>3</v>
      </c>
      <c r="K151" s="219">
        <v>34</v>
      </c>
      <c r="L151" s="219">
        <v>34</v>
      </c>
      <c r="M151" s="219">
        <v>0</v>
      </c>
      <c r="N151" s="380">
        <v>0</v>
      </c>
      <c r="O151" s="379">
        <v>1</v>
      </c>
      <c r="P151" s="380">
        <v>33</v>
      </c>
      <c r="Q151" s="379">
        <v>7</v>
      </c>
      <c r="R151" s="219">
        <v>3</v>
      </c>
      <c r="S151" s="247">
        <v>6</v>
      </c>
      <c r="T151" s="219">
        <v>11</v>
      </c>
      <c r="U151" s="219">
        <v>7</v>
      </c>
      <c r="V151" s="246">
        <v>0</v>
      </c>
      <c r="W151" s="380">
        <v>0</v>
      </c>
      <c r="X151" s="785">
        <f t="shared" si="25"/>
        <v>34</v>
      </c>
      <c r="Y151" s="785">
        <f t="shared" si="26"/>
        <v>34</v>
      </c>
      <c r="Z151" s="785">
        <f t="shared" si="27"/>
        <v>34</v>
      </c>
      <c r="AA151" s="390"/>
      <c r="AB151" s="4"/>
      <c r="AC151" s="4"/>
      <c r="AR151" s="4"/>
    </row>
    <row r="152" spans="1:44" ht="15" customHeight="1">
      <c r="A152" s="277"/>
      <c r="B152" s="375" t="s">
        <v>408</v>
      </c>
      <c r="C152" s="285" t="s">
        <v>733</v>
      </c>
      <c r="D152" s="381">
        <v>20</v>
      </c>
      <c r="E152" s="379"/>
      <c r="F152" s="219"/>
      <c r="G152" s="219"/>
      <c r="H152" s="219"/>
      <c r="I152" s="380"/>
      <c r="J152" s="379">
        <v>1</v>
      </c>
      <c r="K152" s="219">
        <v>10</v>
      </c>
      <c r="L152" s="219">
        <v>10</v>
      </c>
      <c r="M152" s="219">
        <v>0</v>
      </c>
      <c r="N152" s="380">
        <v>0</v>
      </c>
      <c r="O152" s="379">
        <v>0</v>
      </c>
      <c r="P152" s="380">
        <v>10</v>
      </c>
      <c r="Q152" s="379">
        <v>0</v>
      </c>
      <c r="R152" s="219">
        <v>0</v>
      </c>
      <c r="S152" s="247">
        <v>9</v>
      </c>
      <c r="T152" s="219">
        <v>0</v>
      </c>
      <c r="U152" s="219">
        <v>1</v>
      </c>
      <c r="V152" s="246">
        <v>0</v>
      </c>
      <c r="W152" s="380">
        <v>0</v>
      </c>
      <c r="X152" s="785">
        <f t="shared" si="25"/>
        <v>10</v>
      </c>
      <c r="Y152" s="785">
        <f t="shared" si="26"/>
        <v>10</v>
      </c>
      <c r="Z152" s="785">
        <f t="shared" si="27"/>
        <v>10</v>
      </c>
      <c r="AA152" s="390"/>
      <c r="AB152" s="4"/>
      <c r="AC152" s="4"/>
      <c r="AR152" s="4"/>
    </row>
    <row r="153" spans="1:44" ht="15" customHeight="1">
      <c r="A153" s="277"/>
      <c r="B153" s="375" t="s">
        <v>408</v>
      </c>
      <c r="C153" s="285" t="s">
        <v>734</v>
      </c>
      <c r="D153" s="381">
        <v>25</v>
      </c>
      <c r="E153" s="379"/>
      <c r="F153" s="219"/>
      <c r="G153" s="219"/>
      <c r="H153" s="219"/>
      <c r="I153" s="380"/>
      <c r="J153" s="379">
        <v>1</v>
      </c>
      <c r="K153" s="219">
        <v>13</v>
      </c>
      <c r="L153" s="219">
        <v>9</v>
      </c>
      <c r="M153" s="219">
        <v>3</v>
      </c>
      <c r="N153" s="380">
        <v>1</v>
      </c>
      <c r="O153" s="379">
        <v>3</v>
      </c>
      <c r="P153" s="380">
        <v>10</v>
      </c>
      <c r="Q153" s="379">
        <v>2</v>
      </c>
      <c r="R153" s="219">
        <v>3</v>
      </c>
      <c r="S153" s="247">
        <v>6</v>
      </c>
      <c r="T153" s="219">
        <v>2</v>
      </c>
      <c r="U153" s="219">
        <v>0</v>
      </c>
      <c r="V153" s="246">
        <v>0</v>
      </c>
      <c r="W153" s="380">
        <v>0</v>
      </c>
      <c r="X153" s="785">
        <f t="shared" si="25"/>
        <v>13</v>
      </c>
      <c r="Y153" s="785">
        <f t="shared" si="26"/>
        <v>13</v>
      </c>
      <c r="Z153" s="785">
        <f t="shared" si="27"/>
        <v>13</v>
      </c>
      <c r="AA153" s="390"/>
      <c r="AB153" s="4"/>
      <c r="AC153" s="4"/>
      <c r="AR153" s="4"/>
    </row>
    <row r="154" spans="1:44" ht="15" customHeight="1">
      <c r="A154" s="277"/>
      <c r="B154" s="375" t="s">
        <v>408</v>
      </c>
      <c r="C154" s="285" t="s">
        <v>735</v>
      </c>
      <c r="D154" s="381">
        <v>15</v>
      </c>
      <c r="E154" s="379"/>
      <c r="F154" s="219"/>
      <c r="G154" s="219"/>
      <c r="H154" s="219"/>
      <c r="I154" s="380"/>
      <c r="J154" s="379">
        <v>1</v>
      </c>
      <c r="K154" s="219">
        <v>11</v>
      </c>
      <c r="L154" s="219">
        <v>11</v>
      </c>
      <c r="M154" s="219">
        <v>0</v>
      </c>
      <c r="N154" s="380">
        <v>0</v>
      </c>
      <c r="O154" s="379">
        <v>1</v>
      </c>
      <c r="P154" s="380">
        <v>10</v>
      </c>
      <c r="Q154" s="379">
        <v>0</v>
      </c>
      <c r="R154" s="219">
        <v>2</v>
      </c>
      <c r="S154" s="247">
        <v>5</v>
      </c>
      <c r="T154" s="219">
        <v>2</v>
      </c>
      <c r="U154" s="219">
        <v>1</v>
      </c>
      <c r="V154" s="246">
        <v>1</v>
      </c>
      <c r="W154" s="380">
        <v>0</v>
      </c>
      <c r="X154" s="785">
        <f t="shared" si="25"/>
        <v>11</v>
      </c>
      <c r="Y154" s="785">
        <f t="shared" si="26"/>
        <v>11</v>
      </c>
      <c r="Z154" s="785">
        <f t="shared" si="27"/>
        <v>11</v>
      </c>
      <c r="AA154" s="390"/>
      <c r="AB154" s="4"/>
      <c r="AC154" s="4"/>
      <c r="AR154" s="4"/>
    </row>
    <row r="155" spans="1:44" ht="15" customHeight="1">
      <c r="A155" s="277"/>
      <c r="B155" s="375" t="s">
        <v>408</v>
      </c>
      <c r="C155" s="285" t="s">
        <v>712</v>
      </c>
      <c r="D155" s="381">
        <v>24</v>
      </c>
      <c r="E155" s="379"/>
      <c r="F155" s="219"/>
      <c r="G155" s="219"/>
      <c r="H155" s="219"/>
      <c r="I155" s="380"/>
      <c r="J155" s="379">
        <v>1</v>
      </c>
      <c r="K155" s="219">
        <v>15</v>
      </c>
      <c r="L155" s="219">
        <v>14</v>
      </c>
      <c r="M155" s="219">
        <v>1</v>
      </c>
      <c r="N155" s="380">
        <v>0</v>
      </c>
      <c r="O155" s="379">
        <v>7</v>
      </c>
      <c r="P155" s="380">
        <v>8</v>
      </c>
      <c r="Q155" s="379">
        <v>0</v>
      </c>
      <c r="R155" s="219">
        <v>1</v>
      </c>
      <c r="S155" s="247">
        <v>6</v>
      </c>
      <c r="T155" s="219">
        <v>4</v>
      </c>
      <c r="U155" s="219">
        <v>3</v>
      </c>
      <c r="V155" s="246">
        <v>1</v>
      </c>
      <c r="W155" s="380">
        <v>0</v>
      </c>
      <c r="X155" s="785">
        <f t="shared" si="25"/>
        <v>15</v>
      </c>
      <c r="Y155" s="785">
        <f t="shared" si="26"/>
        <v>15</v>
      </c>
      <c r="Z155" s="785">
        <f t="shared" si="27"/>
        <v>15</v>
      </c>
      <c r="AA155" s="390"/>
      <c r="AB155" s="4"/>
      <c r="AC155" s="4"/>
      <c r="AR155" s="4"/>
    </row>
    <row r="156" spans="1:44" ht="15" customHeight="1">
      <c r="A156" s="277"/>
      <c r="B156" s="375" t="s">
        <v>408</v>
      </c>
      <c r="C156" s="285" t="s">
        <v>736</v>
      </c>
      <c r="D156" s="381">
        <v>39</v>
      </c>
      <c r="E156" s="379"/>
      <c r="F156" s="219"/>
      <c r="G156" s="219"/>
      <c r="H156" s="219"/>
      <c r="I156" s="380"/>
      <c r="J156" s="379">
        <v>2</v>
      </c>
      <c r="K156" s="219">
        <v>19</v>
      </c>
      <c r="L156" s="219">
        <v>9</v>
      </c>
      <c r="M156" s="219">
        <v>10</v>
      </c>
      <c r="N156" s="380">
        <v>0</v>
      </c>
      <c r="O156" s="379">
        <v>1</v>
      </c>
      <c r="P156" s="380">
        <v>18</v>
      </c>
      <c r="Q156" s="379">
        <v>4</v>
      </c>
      <c r="R156" s="219">
        <v>2</v>
      </c>
      <c r="S156" s="247">
        <v>7</v>
      </c>
      <c r="T156" s="219">
        <v>4</v>
      </c>
      <c r="U156" s="219">
        <v>2</v>
      </c>
      <c r="V156" s="246">
        <v>0</v>
      </c>
      <c r="W156" s="380">
        <v>0</v>
      </c>
      <c r="X156" s="785">
        <f t="shared" si="25"/>
        <v>19</v>
      </c>
      <c r="Y156" s="785">
        <f t="shared" si="26"/>
        <v>19</v>
      </c>
      <c r="Z156" s="785">
        <f t="shared" si="27"/>
        <v>19</v>
      </c>
      <c r="AA156" s="390"/>
      <c r="AB156" s="4"/>
      <c r="AC156" s="4"/>
      <c r="AR156" s="4"/>
    </row>
    <row r="157" spans="1:44" ht="15" customHeight="1">
      <c r="A157" s="277"/>
      <c r="B157" s="375" t="s">
        <v>408</v>
      </c>
      <c r="C157" s="285" t="s">
        <v>737</v>
      </c>
      <c r="D157" s="381">
        <v>62</v>
      </c>
      <c r="E157" s="379"/>
      <c r="F157" s="219"/>
      <c r="G157" s="219"/>
      <c r="H157" s="219"/>
      <c r="I157" s="380"/>
      <c r="J157" s="379">
        <v>3</v>
      </c>
      <c r="K157" s="219">
        <v>37</v>
      </c>
      <c r="L157" s="219">
        <v>25</v>
      </c>
      <c r="M157" s="219">
        <v>10</v>
      </c>
      <c r="N157" s="380">
        <v>2</v>
      </c>
      <c r="O157" s="379">
        <v>4</v>
      </c>
      <c r="P157" s="380">
        <v>33</v>
      </c>
      <c r="Q157" s="379">
        <v>5</v>
      </c>
      <c r="R157" s="219">
        <v>6</v>
      </c>
      <c r="S157" s="247">
        <v>15</v>
      </c>
      <c r="T157" s="219">
        <v>8</v>
      </c>
      <c r="U157" s="219">
        <v>3</v>
      </c>
      <c r="V157" s="246">
        <v>0</v>
      </c>
      <c r="W157" s="380">
        <v>0</v>
      </c>
      <c r="X157" s="785">
        <f t="shared" si="25"/>
        <v>37</v>
      </c>
      <c r="Y157" s="785">
        <f t="shared" si="26"/>
        <v>37</v>
      </c>
      <c r="Z157" s="785">
        <f t="shared" si="27"/>
        <v>37</v>
      </c>
      <c r="AA157" s="390"/>
      <c r="AB157" s="4"/>
      <c r="AC157" s="4"/>
      <c r="AR157" s="4"/>
    </row>
    <row r="158" spans="1:44" ht="15" customHeight="1">
      <c r="A158" s="277"/>
      <c r="B158" s="375" t="s">
        <v>408</v>
      </c>
      <c r="C158" s="285" t="s">
        <v>738</v>
      </c>
      <c r="D158" s="381">
        <v>15</v>
      </c>
      <c r="E158" s="379"/>
      <c r="F158" s="219"/>
      <c r="G158" s="219"/>
      <c r="H158" s="219"/>
      <c r="I158" s="380"/>
      <c r="J158" s="379">
        <v>1</v>
      </c>
      <c r="K158" s="219">
        <v>10</v>
      </c>
      <c r="L158" s="219">
        <v>7</v>
      </c>
      <c r="M158" s="219">
        <v>3</v>
      </c>
      <c r="N158" s="380">
        <v>0</v>
      </c>
      <c r="O158" s="379">
        <v>0</v>
      </c>
      <c r="P158" s="380">
        <v>10</v>
      </c>
      <c r="Q158" s="379">
        <v>0</v>
      </c>
      <c r="R158" s="219">
        <v>0</v>
      </c>
      <c r="S158" s="247">
        <v>9</v>
      </c>
      <c r="T158" s="219">
        <v>0</v>
      </c>
      <c r="U158" s="219">
        <v>1</v>
      </c>
      <c r="V158" s="246">
        <v>0</v>
      </c>
      <c r="W158" s="380">
        <v>0</v>
      </c>
      <c r="X158" s="785">
        <f t="shared" si="25"/>
        <v>10</v>
      </c>
      <c r="Y158" s="785">
        <f t="shared" si="26"/>
        <v>10</v>
      </c>
      <c r="Z158" s="785">
        <f t="shared" si="27"/>
        <v>10</v>
      </c>
      <c r="AA158" s="390"/>
      <c r="AB158" s="4"/>
      <c r="AC158" s="4"/>
      <c r="AR158" s="4"/>
    </row>
    <row r="159" spans="1:44" ht="15" customHeight="1">
      <c r="A159" s="277"/>
      <c r="B159" s="375" t="s">
        <v>408</v>
      </c>
      <c r="C159" s="285" t="s">
        <v>739</v>
      </c>
      <c r="D159" s="381">
        <v>40</v>
      </c>
      <c r="E159" s="379"/>
      <c r="F159" s="219"/>
      <c r="G159" s="219"/>
      <c r="H159" s="219"/>
      <c r="I159" s="380"/>
      <c r="J159" s="379">
        <v>2</v>
      </c>
      <c r="K159" s="219">
        <v>20</v>
      </c>
      <c r="L159" s="219">
        <v>8</v>
      </c>
      <c r="M159" s="219">
        <v>12</v>
      </c>
      <c r="N159" s="380">
        <v>0</v>
      </c>
      <c r="O159" s="379">
        <v>1</v>
      </c>
      <c r="P159" s="380">
        <v>19</v>
      </c>
      <c r="Q159" s="379">
        <v>0</v>
      </c>
      <c r="R159" s="219">
        <v>2</v>
      </c>
      <c r="S159" s="247">
        <v>14</v>
      </c>
      <c r="T159" s="219">
        <v>1</v>
      </c>
      <c r="U159" s="219">
        <v>2</v>
      </c>
      <c r="V159" s="246">
        <v>1</v>
      </c>
      <c r="W159" s="380">
        <v>0</v>
      </c>
      <c r="X159" s="785">
        <f t="shared" si="25"/>
        <v>20</v>
      </c>
      <c r="Y159" s="785">
        <f t="shared" si="26"/>
        <v>20</v>
      </c>
      <c r="Z159" s="785">
        <f t="shared" si="27"/>
        <v>20</v>
      </c>
      <c r="AA159" s="390"/>
      <c r="AB159" s="4"/>
      <c r="AC159" s="4"/>
      <c r="AR159" s="4"/>
    </row>
    <row r="160" spans="1:44" ht="15" customHeight="1">
      <c r="A160" s="277"/>
      <c r="B160" s="375" t="s">
        <v>408</v>
      </c>
      <c r="C160" s="285" t="s">
        <v>740</v>
      </c>
      <c r="D160" s="381">
        <v>40</v>
      </c>
      <c r="E160" s="379"/>
      <c r="F160" s="219"/>
      <c r="G160" s="219"/>
      <c r="H160" s="219"/>
      <c r="I160" s="380"/>
      <c r="J160" s="379">
        <v>2</v>
      </c>
      <c r="K160" s="219">
        <v>21</v>
      </c>
      <c r="L160" s="219">
        <v>21</v>
      </c>
      <c r="M160" s="219">
        <v>0</v>
      </c>
      <c r="N160" s="380">
        <v>0</v>
      </c>
      <c r="O160" s="379">
        <v>1</v>
      </c>
      <c r="P160" s="380">
        <v>20</v>
      </c>
      <c r="Q160" s="379">
        <v>4</v>
      </c>
      <c r="R160" s="219">
        <v>2</v>
      </c>
      <c r="S160" s="247">
        <v>4</v>
      </c>
      <c r="T160" s="219">
        <v>7</v>
      </c>
      <c r="U160" s="219">
        <v>3</v>
      </c>
      <c r="V160" s="246">
        <v>1</v>
      </c>
      <c r="W160" s="380">
        <v>0</v>
      </c>
      <c r="X160" s="785">
        <f t="shared" si="25"/>
        <v>21</v>
      </c>
      <c r="Y160" s="785">
        <f t="shared" si="26"/>
        <v>21</v>
      </c>
      <c r="Z160" s="785">
        <f t="shared" si="27"/>
        <v>21</v>
      </c>
      <c r="AA160" s="390"/>
      <c r="AB160" s="4"/>
      <c r="AC160" s="4"/>
      <c r="AR160" s="4"/>
    </row>
    <row r="161" spans="1:44" ht="15" customHeight="1">
      <c r="A161" s="277"/>
      <c r="B161" s="375" t="s">
        <v>408</v>
      </c>
      <c r="C161" s="285" t="s">
        <v>741</v>
      </c>
      <c r="D161" s="381">
        <v>60</v>
      </c>
      <c r="E161" s="379"/>
      <c r="F161" s="219"/>
      <c r="G161" s="219"/>
      <c r="H161" s="219"/>
      <c r="I161" s="380"/>
      <c r="J161" s="379">
        <v>3</v>
      </c>
      <c r="K161" s="219">
        <v>35</v>
      </c>
      <c r="L161" s="219">
        <v>35</v>
      </c>
      <c r="M161" s="219">
        <v>0</v>
      </c>
      <c r="N161" s="380">
        <v>0</v>
      </c>
      <c r="O161" s="379">
        <v>2</v>
      </c>
      <c r="P161" s="380">
        <v>33</v>
      </c>
      <c r="Q161" s="379">
        <v>6</v>
      </c>
      <c r="R161" s="219">
        <v>5</v>
      </c>
      <c r="S161" s="247">
        <v>9</v>
      </c>
      <c r="T161" s="219">
        <v>9</v>
      </c>
      <c r="U161" s="219">
        <v>4</v>
      </c>
      <c r="V161" s="246">
        <v>2</v>
      </c>
      <c r="W161" s="380">
        <v>0</v>
      </c>
      <c r="X161" s="785">
        <f t="shared" si="25"/>
        <v>35</v>
      </c>
      <c r="Y161" s="785">
        <f t="shared" si="26"/>
        <v>35</v>
      </c>
      <c r="Z161" s="785">
        <f t="shared" si="27"/>
        <v>35</v>
      </c>
      <c r="AA161" s="390"/>
      <c r="AB161" s="4"/>
      <c r="AC161" s="4"/>
      <c r="AR161" s="4"/>
    </row>
    <row r="162" spans="1:44" ht="15" customHeight="1">
      <c r="A162" s="277"/>
      <c r="B162" s="375" t="s">
        <v>357</v>
      </c>
      <c r="C162" s="285" t="s">
        <v>742</v>
      </c>
      <c r="D162" s="381">
        <v>36</v>
      </c>
      <c r="E162" s="379"/>
      <c r="F162" s="219"/>
      <c r="G162" s="219"/>
      <c r="H162" s="219"/>
      <c r="I162" s="380"/>
      <c r="J162" s="379">
        <v>2</v>
      </c>
      <c r="K162" s="219">
        <v>20</v>
      </c>
      <c r="L162" s="219">
        <v>20</v>
      </c>
      <c r="M162" s="219">
        <v>0</v>
      </c>
      <c r="N162" s="380">
        <v>0</v>
      </c>
      <c r="O162" s="379">
        <v>0</v>
      </c>
      <c r="P162" s="380">
        <v>20</v>
      </c>
      <c r="Q162" s="379">
        <v>1</v>
      </c>
      <c r="R162" s="219">
        <v>2</v>
      </c>
      <c r="S162" s="247">
        <v>5</v>
      </c>
      <c r="T162" s="219">
        <v>6</v>
      </c>
      <c r="U162" s="219">
        <v>2</v>
      </c>
      <c r="V162" s="246">
        <v>4</v>
      </c>
      <c r="W162" s="380">
        <v>0</v>
      </c>
      <c r="X162" s="785">
        <f t="shared" si="25"/>
        <v>20</v>
      </c>
      <c r="Y162" s="785">
        <f t="shared" si="26"/>
        <v>20</v>
      </c>
      <c r="Z162" s="785">
        <f t="shared" si="27"/>
        <v>20</v>
      </c>
      <c r="AA162" s="390"/>
      <c r="AB162" s="4"/>
      <c r="AC162" s="4"/>
      <c r="AR162" s="4"/>
    </row>
    <row r="163" spans="1:44" ht="15" customHeight="1">
      <c r="A163" s="277"/>
      <c r="B163" s="375" t="s">
        <v>357</v>
      </c>
      <c r="C163" s="285" t="s">
        <v>743</v>
      </c>
      <c r="D163" s="381">
        <v>125</v>
      </c>
      <c r="E163" s="379"/>
      <c r="F163" s="219"/>
      <c r="G163" s="219"/>
      <c r="H163" s="219"/>
      <c r="I163" s="380"/>
      <c r="J163" s="379">
        <v>7</v>
      </c>
      <c r="K163" s="219">
        <v>63</v>
      </c>
      <c r="L163" s="219">
        <v>62</v>
      </c>
      <c r="M163" s="219">
        <v>1</v>
      </c>
      <c r="N163" s="380">
        <v>0</v>
      </c>
      <c r="O163" s="379">
        <v>7</v>
      </c>
      <c r="P163" s="380">
        <v>56</v>
      </c>
      <c r="Q163" s="379">
        <v>2</v>
      </c>
      <c r="R163" s="219">
        <v>9</v>
      </c>
      <c r="S163" s="247">
        <v>15</v>
      </c>
      <c r="T163" s="219">
        <v>19</v>
      </c>
      <c r="U163" s="219">
        <v>9</v>
      </c>
      <c r="V163" s="246">
        <v>8</v>
      </c>
      <c r="W163" s="380">
        <v>1</v>
      </c>
      <c r="X163" s="785">
        <f t="shared" si="25"/>
        <v>63</v>
      </c>
      <c r="Y163" s="785">
        <f t="shared" si="26"/>
        <v>63</v>
      </c>
      <c r="Z163" s="785">
        <f t="shared" si="27"/>
        <v>63</v>
      </c>
      <c r="AA163" s="390"/>
      <c r="AB163" s="4"/>
      <c r="AC163" s="4"/>
      <c r="AR163" s="4"/>
    </row>
    <row r="164" spans="1:44" ht="15" customHeight="1">
      <c r="A164" s="277"/>
      <c r="B164" s="375" t="s">
        <v>357</v>
      </c>
      <c r="C164" s="285" t="s">
        <v>744</v>
      </c>
      <c r="D164" s="381">
        <v>48</v>
      </c>
      <c r="E164" s="379"/>
      <c r="F164" s="219"/>
      <c r="G164" s="219"/>
      <c r="H164" s="219"/>
      <c r="I164" s="380"/>
      <c r="J164" s="379">
        <v>2</v>
      </c>
      <c r="K164" s="219">
        <v>21</v>
      </c>
      <c r="L164" s="219">
        <v>11</v>
      </c>
      <c r="M164" s="219">
        <v>10</v>
      </c>
      <c r="N164" s="380">
        <v>0</v>
      </c>
      <c r="O164" s="379">
        <v>0</v>
      </c>
      <c r="P164" s="380">
        <v>21</v>
      </c>
      <c r="Q164" s="379">
        <v>4</v>
      </c>
      <c r="R164" s="219">
        <v>2</v>
      </c>
      <c r="S164" s="247">
        <v>5</v>
      </c>
      <c r="T164" s="219">
        <v>6</v>
      </c>
      <c r="U164" s="219">
        <v>1</v>
      </c>
      <c r="V164" s="246">
        <v>3</v>
      </c>
      <c r="W164" s="380">
        <v>0</v>
      </c>
      <c r="X164" s="785">
        <f t="shared" si="25"/>
        <v>21</v>
      </c>
      <c r="Y164" s="785">
        <f t="shared" si="26"/>
        <v>21</v>
      </c>
      <c r="Z164" s="785">
        <f t="shared" si="27"/>
        <v>21</v>
      </c>
      <c r="AA164" s="390"/>
      <c r="AB164" s="4"/>
      <c r="AC164" s="4"/>
      <c r="AR164" s="4"/>
    </row>
    <row r="165" spans="1:44" ht="15" customHeight="1">
      <c r="A165" s="277"/>
      <c r="B165" s="375" t="s">
        <v>357</v>
      </c>
      <c r="C165" s="285" t="s">
        <v>745</v>
      </c>
      <c r="D165" s="381">
        <v>126</v>
      </c>
      <c r="E165" s="379"/>
      <c r="F165" s="219"/>
      <c r="G165" s="219"/>
      <c r="H165" s="219"/>
      <c r="I165" s="380"/>
      <c r="J165" s="379">
        <v>7</v>
      </c>
      <c r="K165" s="219">
        <v>66</v>
      </c>
      <c r="L165" s="219">
        <v>66</v>
      </c>
      <c r="M165" s="219">
        <v>0</v>
      </c>
      <c r="N165" s="380">
        <v>0</v>
      </c>
      <c r="O165" s="379">
        <v>6</v>
      </c>
      <c r="P165" s="380">
        <v>60</v>
      </c>
      <c r="Q165" s="379">
        <v>4</v>
      </c>
      <c r="R165" s="219">
        <v>12</v>
      </c>
      <c r="S165" s="247">
        <v>15</v>
      </c>
      <c r="T165" s="219">
        <v>19</v>
      </c>
      <c r="U165" s="219">
        <v>12</v>
      </c>
      <c r="V165" s="246">
        <v>4</v>
      </c>
      <c r="W165" s="380">
        <v>0</v>
      </c>
      <c r="X165" s="785">
        <f t="shared" si="25"/>
        <v>66</v>
      </c>
      <c r="Y165" s="785">
        <f t="shared" si="26"/>
        <v>66</v>
      </c>
      <c r="Z165" s="785">
        <f t="shared" si="27"/>
        <v>66</v>
      </c>
      <c r="AA165" s="390"/>
      <c r="AB165" s="4"/>
      <c r="AC165" s="4"/>
      <c r="AR165" s="4"/>
    </row>
    <row r="166" spans="1:44" ht="15" customHeight="1">
      <c r="A166" s="277"/>
      <c r="B166" s="375" t="s">
        <v>357</v>
      </c>
      <c r="C166" s="285" t="s">
        <v>746</v>
      </c>
      <c r="D166" s="381">
        <v>73</v>
      </c>
      <c r="E166" s="379"/>
      <c r="F166" s="219"/>
      <c r="G166" s="219"/>
      <c r="H166" s="219"/>
      <c r="I166" s="380"/>
      <c r="J166" s="379">
        <v>3</v>
      </c>
      <c r="K166" s="219">
        <v>35</v>
      </c>
      <c r="L166" s="219">
        <v>35</v>
      </c>
      <c r="M166" s="219">
        <v>0</v>
      </c>
      <c r="N166" s="380">
        <v>0</v>
      </c>
      <c r="O166" s="379">
        <v>1</v>
      </c>
      <c r="P166" s="380">
        <v>34</v>
      </c>
      <c r="Q166" s="379">
        <v>2</v>
      </c>
      <c r="R166" s="219">
        <v>1</v>
      </c>
      <c r="S166" s="247">
        <v>8</v>
      </c>
      <c r="T166" s="219">
        <v>12</v>
      </c>
      <c r="U166" s="219">
        <v>5</v>
      </c>
      <c r="V166" s="246">
        <v>5</v>
      </c>
      <c r="W166" s="380">
        <v>2</v>
      </c>
      <c r="X166" s="785">
        <f t="shared" si="25"/>
        <v>35</v>
      </c>
      <c r="Y166" s="785">
        <f t="shared" si="26"/>
        <v>35</v>
      </c>
      <c r="Z166" s="785">
        <f t="shared" si="27"/>
        <v>35</v>
      </c>
      <c r="AA166" s="390"/>
      <c r="AB166" s="4"/>
      <c r="AC166" s="4"/>
      <c r="AR166" s="4"/>
    </row>
    <row r="167" spans="1:44" ht="15" customHeight="1">
      <c r="A167" s="277"/>
      <c r="B167" s="375" t="s">
        <v>357</v>
      </c>
      <c r="C167" s="285" t="s">
        <v>747</v>
      </c>
      <c r="D167" s="381">
        <v>48</v>
      </c>
      <c r="E167" s="379"/>
      <c r="F167" s="219"/>
      <c r="G167" s="219"/>
      <c r="H167" s="219"/>
      <c r="I167" s="380"/>
      <c r="J167" s="379">
        <v>2</v>
      </c>
      <c r="K167" s="219">
        <v>20</v>
      </c>
      <c r="L167" s="219">
        <v>20</v>
      </c>
      <c r="M167" s="219">
        <v>0</v>
      </c>
      <c r="N167" s="380">
        <v>0</v>
      </c>
      <c r="O167" s="379">
        <v>0</v>
      </c>
      <c r="P167" s="380">
        <v>20</v>
      </c>
      <c r="Q167" s="379">
        <v>1</v>
      </c>
      <c r="R167" s="219">
        <v>2</v>
      </c>
      <c r="S167" s="247">
        <v>5</v>
      </c>
      <c r="T167" s="219">
        <v>6</v>
      </c>
      <c r="U167" s="219">
        <v>2</v>
      </c>
      <c r="V167" s="246">
        <v>4</v>
      </c>
      <c r="W167" s="380">
        <v>0</v>
      </c>
      <c r="X167" s="785">
        <f t="shared" si="25"/>
        <v>20</v>
      </c>
      <c r="Y167" s="785">
        <f t="shared" si="26"/>
        <v>20</v>
      </c>
      <c r="Z167" s="785">
        <f t="shared" si="27"/>
        <v>20</v>
      </c>
      <c r="AA167" s="390"/>
      <c r="AB167" s="4"/>
      <c r="AC167" s="4"/>
      <c r="AR167" s="4"/>
    </row>
    <row r="168" spans="1:44" ht="15" customHeight="1">
      <c r="A168" s="277"/>
      <c r="B168" s="375" t="s">
        <v>357</v>
      </c>
      <c r="C168" s="285" t="s">
        <v>748</v>
      </c>
      <c r="D168" s="381">
        <v>75</v>
      </c>
      <c r="E168" s="379"/>
      <c r="F168" s="219"/>
      <c r="G168" s="219"/>
      <c r="H168" s="219"/>
      <c r="I168" s="380"/>
      <c r="J168" s="379">
        <v>4</v>
      </c>
      <c r="K168" s="219">
        <v>43</v>
      </c>
      <c r="L168" s="219">
        <v>43</v>
      </c>
      <c r="M168" s="219">
        <v>0</v>
      </c>
      <c r="N168" s="380">
        <v>0</v>
      </c>
      <c r="O168" s="379">
        <v>1</v>
      </c>
      <c r="P168" s="380">
        <v>42</v>
      </c>
      <c r="Q168" s="379">
        <v>6</v>
      </c>
      <c r="R168" s="219">
        <v>3</v>
      </c>
      <c r="S168" s="247">
        <v>9</v>
      </c>
      <c r="T168" s="219">
        <v>13</v>
      </c>
      <c r="U168" s="219">
        <v>3</v>
      </c>
      <c r="V168" s="246">
        <v>8</v>
      </c>
      <c r="W168" s="380">
        <v>1</v>
      </c>
      <c r="X168" s="785">
        <f t="shared" si="25"/>
        <v>43</v>
      </c>
      <c r="Y168" s="785">
        <f t="shared" si="26"/>
        <v>43</v>
      </c>
      <c r="Z168" s="785">
        <f t="shared" si="27"/>
        <v>43</v>
      </c>
      <c r="AA168" s="390"/>
      <c r="AB168" s="4"/>
      <c r="AC168" s="4"/>
      <c r="AR168" s="4"/>
    </row>
    <row r="169" spans="1:44" ht="15" customHeight="1">
      <c r="A169" s="277"/>
      <c r="B169" s="375" t="s">
        <v>357</v>
      </c>
      <c r="C169" s="285" t="s">
        <v>749</v>
      </c>
      <c r="D169" s="381">
        <v>48</v>
      </c>
      <c r="E169" s="379"/>
      <c r="F169" s="219"/>
      <c r="G169" s="219"/>
      <c r="H169" s="219"/>
      <c r="I169" s="380"/>
      <c r="J169" s="379">
        <v>2</v>
      </c>
      <c r="K169" s="219">
        <v>20</v>
      </c>
      <c r="L169" s="219">
        <v>10</v>
      </c>
      <c r="M169" s="219">
        <v>10</v>
      </c>
      <c r="N169" s="380">
        <v>0</v>
      </c>
      <c r="O169" s="379">
        <v>0</v>
      </c>
      <c r="P169" s="380">
        <v>20</v>
      </c>
      <c r="Q169" s="379">
        <v>4</v>
      </c>
      <c r="R169" s="219">
        <v>2</v>
      </c>
      <c r="S169" s="247">
        <v>5</v>
      </c>
      <c r="T169" s="219">
        <v>6</v>
      </c>
      <c r="U169" s="219">
        <v>0</v>
      </c>
      <c r="V169" s="246">
        <v>3</v>
      </c>
      <c r="W169" s="380">
        <v>0</v>
      </c>
      <c r="X169" s="785">
        <f t="shared" si="25"/>
        <v>20</v>
      </c>
      <c r="Y169" s="785">
        <f t="shared" si="26"/>
        <v>20</v>
      </c>
      <c r="Z169" s="785">
        <f t="shared" si="27"/>
        <v>20</v>
      </c>
      <c r="AA169" s="390"/>
      <c r="AB169" s="4"/>
      <c r="AC169" s="4"/>
      <c r="AR169" s="4"/>
    </row>
    <row r="170" spans="1:44" ht="15" customHeight="1">
      <c r="A170" s="277"/>
      <c r="B170" s="382" t="s">
        <v>357</v>
      </c>
      <c r="C170" s="285" t="s">
        <v>750</v>
      </c>
      <c r="D170" s="381">
        <v>48</v>
      </c>
      <c r="E170" s="379"/>
      <c r="F170" s="219"/>
      <c r="G170" s="219"/>
      <c r="H170" s="219"/>
      <c r="I170" s="380"/>
      <c r="J170" s="379">
        <v>2</v>
      </c>
      <c r="K170" s="219">
        <v>20</v>
      </c>
      <c r="L170" s="219">
        <v>15</v>
      </c>
      <c r="M170" s="219">
        <v>5</v>
      </c>
      <c r="N170" s="380">
        <v>0</v>
      </c>
      <c r="O170" s="379">
        <v>0</v>
      </c>
      <c r="P170" s="380">
        <v>20</v>
      </c>
      <c r="Q170" s="379">
        <v>1</v>
      </c>
      <c r="R170" s="219">
        <v>2</v>
      </c>
      <c r="S170" s="247">
        <v>5</v>
      </c>
      <c r="T170" s="219">
        <v>6</v>
      </c>
      <c r="U170" s="219">
        <v>2</v>
      </c>
      <c r="V170" s="246">
        <v>4</v>
      </c>
      <c r="W170" s="380">
        <v>0</v>
      </c>
      <c r="X170" s="785">
        <f t="shared" si="25"/>
        <v>20</v>
      </c>
      <c r="Y170" s="785">
        <f t="shared" si="26"/>
        <v>20</v>
      </c>
      <c r="Z170" s="785">
        <f t="shared" si="27"/>
        <v>20</v>
      </c>
      <c r="AA170" s="390"/>
      <c r="AB170" s="4"/>
      <c r="AC170" s="4"/>
      <c r="AK170" s="81"/>
      <c r="AR170" s="4"/>
    </row>
    <row r="171" spans="1:44" ht="15" customHeight="1">
      <c r="A171" s="277"/>
      <c r="B171" s="383"/>
      <c r="C171" s="290"/>
      <c r="D171" s="381"/>
      <c r="E171" s="379"/>
      <c r="F171" s="219"/>
      <c r="G171" s="291"/>
      <c r="H171" s="219"/>
      <c r="I171" s="380"/>
      <c r="J171" s="379"/>
      <c r="K171" s="219"/>
      <c r="L171" s="219"/>
      <c r="M171" s="219"/>
      <c r="N171" s="380"/>
      <c r="O171" s="379"/>
      <c r="P171" s="380"/>
      <c r="Q171" s="379"/>
      <c r="R171" s="219"/>
      <c r="S171" s="247"/>
      <c r="T171" s="219"/>
      <c r="U171" s="219"/>
      <c r="V171" s="246"/>
      <c r="W171" s="380"/>
      <c r="X171" s="785">
        <f t="shared" si="25"/>
        <v>0</v>
      </c>
      <c r="Y171" s="785">
        <f t="shared" si="26"/>
        <v>0</v>
      </c>
      <c r="Z171" s="785">
        <f t="shared" si="27"/>
        <v>0</v>
      </c>
      <c r="AA171" s="390"/>
      <c r="AB171" s="4"/>
      <c r="AC171" s="4"/>
      <c r="AR171" s="4"/>
    </row>
    <row r="172" spans="1:44" ht="15" customHeight="1">
      <c r="A172" s="277"/>
      <c r="B172" s="383"/>
      <c r="C172" s="290"/>
      <c r="D172" s="381"/>
      <c r="E172" s="379"/>
      <c r="F172" s="219"/>
      <c r="G172" s="219"/>
      <c r="H172" s="219"/>
      <c r="I172" s="380"/>
      <c r="J172" s="379"/>
      <c r="K172" s="219"/>
      <c r="L172" s="219"/>
      <c r="M172" s="219"/>
      <c r="N172" s="380"/>
      <c r="O172" s="379"/>
      <c r="P172" s="380"/>
      <c r="Q172" s="379"/>
      <c r="R172" s="219"/>
      <c r="S172" s="247"/>
      <c r="T172" s="219"/>
      <c r="U172" s="219"/>
      <c r="V172" s="246"/>
      <c r="W172" s="380"/>
      <c r="X172" s="785">
        <f t="shared" si="25"/>
        <v>0</v>
      </c>
      <c r="Y172" s="785">
        <f t="shared" si="26"/>
        <v>0</v>
      </c>
      <c r="Z172" s="785">
        <f t="shared" si="27"/>
        <v>0</v>
      </c>
      <c r="AA172" s="390"/>
      <c r="AB172" s="4"/>
      <c r="AC172" s="4"/>
      <c r="AR172" s="4"/>
    </row>
    <row r="173" spans="1:44" ht="14.25" customHeight="1" thickBot="1">
      <c r="A173" s="292"/>
      <c r="B173" s="293"/>
      <c r="C173" s="294"/>
      <c r="D173" s="295"/>
      <c r="E173" s="157"/>
      <c r="F173" s="221"/>
      <c r="G173" s="221"/>
      <c r="H173" s="221"/>
      <c r="I173" s="222"/>
      <c r="J173" s="157"/>
      <c r="K173" s="221"/>
      <c r="L173" s="221"/>
      <c r="M173" s="221"/>
      <c r="N173" s="222"/>
      <c r="O173" s="157"/>
      <c r="P173" s="222"/>
      <c r="Q173" s="157"/>
      <c r="R173" s="221"/>
      <c r="S173" s="239"/>
      <c r="T173" s="221"/>
      <c r="U173" s="221"/>
      <c r="V173" s="240"/>
      <c r="W173" s="222"/>
      <c r="X173" s="785">
        <f t="shared" si="25"/>
        <v>0</v>
      </c>
      <c r="Y173" s="785">
        <f t="shared" si="26"/>
        <v>0</v>
      </c>
      <c r="Z173" s="785">
        <f t="shared" si="27"/>
        <v>0</v>
      </c>
      <c r="AA173" s="390"/>
      <c r="AB173" s="4"/>
      <c r="AC173" s="4"/>
      <c r="AR173" s="4"/>
    </row>
    <row r="174" spans="1:44">
      <c r="A174" s="96"/>
      <c r="B174" s="96"/>
      <c r="C174" s="96"/>
      <c r="D174" s="146"/>
      <c r="E174" s="4"/>
      <c r="F174" s="4"/>
      <c r="G174" s="4"/>
      <c r="H174" s="4"/>
      <c r="I174" s="4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785">
        <f t="shared" si="25"/>
        <v>0</v>
      </c>
      <c r="Y174" s="785">
        <f t="shared" si="26"/>
        <v>0</v>
      </c>
      <c r="Z174" s="785">
        <f t="shared" si="27"/>
        <v>0</v>
      </c>
      <c r="AA174" s="144"/>
    </row>
    <row r="175" spans="1:44" ht="19.5" customHeight="1">
      <c r="A175" s="96"/>
      <c r="B175" s="96"/>
      <c r="C175" s="96"/>
      <c r="D175" s="148" t="s">
        <v>74</v>
      </c>
      <c r="E175" s="40">
        <f t="shared" ref="E175:W175" si="28">SUM(E124:E173)</f>
        <v>0</v>
      </c>
      <c r="F175" s="40">
        <f t="shared" si="28"/>
        <v>0</v>
      </c>
      <c r="G175" s="40">
        <f t="shared" si="28"/>
        <v>0</v>
      </c>
      <c r="H175" s="40">
        <f t="shared" si="28"/>
        <v>0</v>
      </c>
      <c r="I175" s="40">
        <f t="shared" si="28"/>
        <v>0</v>
      </c>
      <c r="J175" s="151">
        <f t="shared" si="28"/>
        <v>165</v>
      </c>
      <c r="K175" s="151">
        <f t="shared" si="28"/>
        <v>1966</v>
      </c>
      <c r="L175" s="151">
        <f t="shared" si="28"/>
        <v>1787</v>
      </c>
      <c r="M175" s="151">
        <f t="shared" si="28"/>
        <v>162</v>
      </c>
      <c r="N175" s="151">
        <f t="shared" si="28"/>
        <v>17</v>
      </c>
      <c r="O175" s="151">
        <f t="shared" si="28"/>
        <v>593</v>
      </c>
      <c r="P175" s="151">
        <f t="shared" si="28"/>
        <v>1373</v>
      </c>
      <c r="Q175" s="151">
        <f t="shared" si="28"/>
        <v>222</v>
      </c>
      <c r="R175" s="151">
        <f t="shared" si="28"/>
        <v>251</v>
      </c>
      <c r="S175" s="151">
        <f t="shared" si="28"/>
        <v>529</v>
      </c>
      <c r="T175" s="151">
        <f t="shared" si="28"/>
        <v>452</v>
      </c>
      <c r="U175" s="151">
        <f t="shared" si="28"/>
        <v>324</v>
      </c>
      <c r="V175" s="151">
        <f t="shared" si="28"/>
        <v>151</v>
      </c>
      <c r="W175" s="151">
        <f t="shared" si="28"/>
        <v>37</v>
      </c>
      <c r="X175" s="785">
        <f t="shared" si="25"/>
        <v>1966</v>
      </c>
      <c r="Y175" s="785">
        <f t="shared" si="26"/>
        <v>1966</v>
      </c>
      <c r="Z175" s="785">
        <f t="shared" si="27"/>
        <v>1966</v>
      </c>
      <c r="AA175" s="144"/>
    </row>
    <row r="176" spans="1:44">
      <c r="E176" s="4"/>
      <c r="F176" s="4"/>
      <c r="G176" s="4"/>
      <c r="H176" s="4"/>
      <c r="I176" s="4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</row>
    <row r="177" spans="1:27" ht="29.25" customHeight="1">
      <c r="D177" s="771" t="s">
        <v>89</v>
      </c>
      <c r="E177" s="248" t="s">
        <v>92</v>
      </c>
      <c r="F177" s="248" t="s">
        <v>72</v>
      </c>
      <c r="G177" s="248" t="s">
        <v>93</v>
      </c>
      <c r="H177" s="248" t="s">
        <v>70</v>
      </c>
      <c r="I177" s="248" t="s">
        <v>71</v>
      </c>
      <c r="J177" s="248" t="s">
        <v>94</v>
      </c>
      <c r="K177" s="248" t="s">
        <v>95</v>
      </c>
      <c r="L177" s="250" t="s">
        <v>189</v>
      </c>
      <c r="M177" s="250" t="s">
        <v>190</v>
      </c>
      <c r="N177" s="250" t="s">
        <v>191</v>
      </c>
      <c r="O177" s="250" t="s">
        <v>192</v>
      </c>
      <c r="P177" s="250" t="s">
        <v>193</v>
      </c>
      <c r="Q177" s="251" t="s">
        <v>194</v>
      </c>
      <c r="R177" s="251" t="s">
        <v>195</v>
      </c>
      <c r="S177" s="149"/>
      <c r="T177" s="149"/>
      <c r="U177" s="149"/>
      <c r="V177" s="149"/>
      <c r="W177" s="149"/>
      <c r="Z177" s="1"/>
      <c r="AA177" s="1"/>
    </row>
    <row r="178" spans="1:27" ht="22.5" customHeight="1">
      <c r="D178" s="772"/>
      <c r="E178" s="241">
        <f>SUM(E119+J119+E175+J175)</f>
        <v>167</v>
      </c>
      <c r="F178" s="241">
        <f>SUM(F119+K119+O119+S119+F175+K175+AG119)</f>
        <v>1984</v>
      </c>
      <c r="G178" s="241">
        <f>SUM(G119+L119+P119+T119+G175+L175+AH119)</f>
        <v>1794</v>
      </c>
      <c r="H178" s="241">
        <f>SUM(H119+M119+Q119+U119+H175+M175+AI119)</f>
        <v>166</v>
      </c>
      <c r="I178" s="241">
        <f>SUM(I119+N119+R119+V119+I175+N175+AJ119)</f>
        <v>17</v>
      </c>
      <c r="J178" s="241">
        <f t="shared" ref="J178:R178" si="29">SUM(Q175+W119+AK119)</f>
        <v>222</v>
      </c>
      <c r="K178" s="241">
        <f t="shared" si="29"/>
        <v>269</v>
      </c>
      <c r="L178" s="241">
        <f t="shared" si="29"/>
        <v>531</v>
      </c>
      <c r="M178" s="241">
        <f t="shared" si="29"/>
        <v>452</v>
      </c>
      <c r="N178" s="241">
        <f t="shared" si="29"/>
        <v>331</v>
      </c>
      <c r="O178" s="241">
        <f t="shared" si="29"/>
        <v>158</v>
      </c>
      <c r="P178" s="241">
        <f t="shared" si="29"/>
        <v>39</v>
      </c>
      <c r="Q178" s="241">
        <f t="shared" si="29"/>
        <v>1966</v>
      </c>
      <c r="R178" s="241">
        <f t="shared" si="29"/>
        <v>1966</v>
      </c>
      <c r="S178" s="149"/>
      <c r="T178" s="149"/>
      <c r="U178" s="149"/>
      <c r="V178" s="149"/>
      <c r="W178" s="149"/>
      <c r="Z178" s="1"/>
      <c r="AA178" s="1"/>
    </row>
    <row r="179" spans="1:27">
      <c r="E179" s="4"/>
      <c r="F179" s="4"/>
      <c r="G179" s="4"/>
      <c r="H179" s="4"/>
      <c r="I179" s="4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Z179" s="1"/>
      <c r="AA179" s="1"/>
    </row>
    <row r="180" spans="1:27">
      <c r="E180" s="4"/>
      <c r="F180" s="4"/>
      <c r="G180" s="4"/>
      <c r="H180" s="4"/>
      <c r="I180" s="4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</row>
    <row r="181" spans="1:27">
      <c r="A181" s="1" t="s">
        <v>97</v>
      </c>
      <c r="E181" s="4"/>
      <c r="F181" s="4"/>
      <c r="G181" s="4"/>
      <c r="H181" s="4"/>
      <c r="I181" s="4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</row>
    <row r="182" spans="1:27">
      <c r="E182" s="4"/>
      <c r="F182" s="4"/>
      <c r="G182" s="4"/>
      <c r="H182" s="4"/>
      <c r="I182" s="4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</row>
    <row r="183" spans="1:27">
      <c r="A183" s="1" t="s">
        <v>98</v>
      </c>
      <c r="E183" s="4"/>
      <c r="F183" s="4"/>
      <c r="G183" s="4"/>
      <c r="H183" s="4"/>
      <c r="I183" s="4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</row>
    <row r="184" spans="1:27">
      <c r="D184" s="149"/>
      <c r="E184" s="4"/>
      <c r="F184" s="4"/>
      <c r="G184" s="4"/>
      <c r="H184" s="4"/>
      <c r="I184" s="4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</row>
    <row r="185" spans="1:27">
      <c r="D185" s="149"/>
      <c r="E185" s="4"/>
      <c r="F185" s="4"/>
      <c r="G185" s="4"/>
      <c r="H185" s="4"/>
      <c r="I185" s="4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</row>
    <row r="186" spans="1:27">
      <c r="E186" s="4"/>
      <c r="F186" s="4"/>
      <c r="G186" s="4"/>
      <c r="H186" s="4"/>
      <c r="I186" s="4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</row>
  </sheetData>
  <sheetProtection algorithmName="SHA-512" hashValue="3SkFneN4oU/06WhhBDuxbqGjE+gtIqcmnVJJrE75sVUWwijcayhM8Zzej/M3gUsV5Ln3I7fH5uqhnUQloppMPw==" saltValue="bCd88368yY0zU5BNFqc3Ww==" spinCount="100000" sheet="1" formatCells="0" formatRows="0" selectLockedCells="1"/>
  <mergeCells count="232">
    <mergeCell ref="AI95:AI108"/>
    <mergeCell ref="AJ95:AJ108"/>
    <mergeCell ref="AK95:AK108"/>
    <mergeCell ref="B121:B123"/>
    <mergeCell ref="C121:C123"/>
    <mergeCell ref="E122:I122"/>
    <mergeCell ref="J122:N122"/>
    <mergeCell ref="O122:P122"/>
    <mergeCell ref="Q122:W122"/>
    <mergeCell ref="AS95:AS108"/>
    <mergeCell ref="A109:D109"/>
    <mergeCell ref="A111:A116"/>
    <mergeCell ref="B111:B116"/>
    <mergeCell ref="C111:C116"/>
    <mergeCell ref="AG111:AG116"/>
    <mergeCell ref="AH111:AH116"/>
    <mergeCell ref="AI111:AI116"/>
    <mergeCell ref="AJ111:AJ116"/>
    <mergeCell ref="AK111:AK116"/>
    <mergeCell ref="AL111:AL116"/>
    <mergeCell ref="AM111:AM116"/>
    <mergeCell ref="AN111:AN116"/>
    <mergeCell ref="AO111:AO116"/>
    <mergeCell ref="AP111:AP116"/>
    <mergeCell ref="AQ111:AQ116"/>
    <mergeCell ref="AR111:AR116"/>
    <mergeCell ref="AS111:AS116"/>
    <mergeCell ref="AR95:AR108"/>
    <mergeCell ref="AL95:AL108"/>
    <mergeCell ref="AM95:AM108"/>
    <mergeCell ref="AN95:AN108"/>
    <mergeCell ref="AO95:AO108"/>
    <mergeCell ref="AH95:AH108"/>
    <mergeCell ref="A56:A60"/>
    <mergeCell ref="B56:B60"/>
    <mergeCell ref="C56:C60"/>
    <mergeCell ref="AG56:AG60"/>
    <mergeCell ref="AH56:AH60"/>
    <mergeCell ref="AI56:AI60"/>
    <mergeCell ref="AJ56:AJ60"/>
    <mergeCell ref="AK56:AK60"/>
    <mergeCell ref="AL56:AL60"/>
    <mergeCell ref="AR75:AR78"/>
    <mergeCell ref="AL63:AL72"/>
    <mergeCell ref="AM63:AM72"/>
    <mergeCell ref="AN63:AN72"/>
    <mergeCell ref="AO63:AO72"/>
    <mergeCell ref="AP63:AP72"/>
    <mergeCell ref="AQ63:AQ72"/>
    <mergeCell ref="AR63:AR72"/>
    <mergeCell ref="A73:D73"/>
    <mergeCell ref="AG75:AG78"/>
    <mergeCell ref="AH75:AH78"/>
    <mergeCell ref="AI75:AI78"/>
    <mergeCell ref="AJ75:AJ78"/>
    <mergeCell ref="AK75:AK78"/>
    <mergeCell ref="AL49:AL53"/>
    <mergeCell ref="AM49:AM53"/>
    <mergeCell ref="AN49:AN53"/>
    <mergeCell ref="AM56:AM60"/>
    <mergeCell ref="AN56:AN60"/>
    <mergeCell ref="AK49:AK53"/>
    <mergeCell ref="AG63:AG72"/>
    <mergeCell ref="AH63:AH72"/>
    <mergeCell ref="AI63:AI72"/>
    <mergeCell ref="AJ63:AJ72"/>
    <mergeCell ref="AK63:AK72"/>
    <mergeCell ref="AP28:AP33"/>
    <mergeCell ref="AQ28:AQ33"/>
    <mergeCell ref="AR28:AR33"/>
    <mergeCell ref="AS28:AS33"/>
    <mergeCell ref="A34:D34"/>
    <mergeCell ref="A36:A46"/>
    <mergeCell ref="B36:B46"/>
    <mergeCell ref="AS36:AS46"/>
    <mergeCell ref="C36:C46"/>
    <mergeCell ref="AG36:AG46"/>
    <mergeCell ref="AH36:AH46"/>
    <mergeCell ref="AI36:AI46"/>
    <mergeCell ref="AJ36:AJ46"/>
    <mergeCell ref="AK36:AK46"/>
    <mergeCell ref="AL36:AL46"/>
    <mergeCell ref="A28:A33"/>
    <mergeCell ref="B28:B33"/>
    <mergeCell ref="C28:C33"/>
    <mergeCell ref="AG28:AG33"/>
    <mergeCell ref="AH28:AH33"/>
    <mergeCell ref="AI28:AI33"/>
    <mergeCell ref="AJ28:AJ33"/>
    <mergeCell ref="AK28:AK33"/>
    <mergeCell ref="AL28:AL33"/>
    <mergeCell ref="A54:D54"/>
    <mergeCell ref="A47:D47"/>
    <mergeCell ref="A49:A53"/>
    <mergeCell ref="B49:B53"/>
    <mergeCell ref="C49:C53"/>
    <mergeCell ref="AG49:AG53"/>
    <mergeCell ref="AH49:AH53"/>
    <mergeCell ref="AI49:AI53"/>
    <mergeCell ref="AJ49:AJ53"/>
    <mergeCell ref="AS22:AS25"/>
    <mergeCell ref="A26:D26"/>
    <mergeCell ref="A20:D20"/>
    <mergeCell ref="A22:A25"/>
    <mergeCell ref="B22:B25"/>
    <mergeCell ref="C22:C25"/>
    <mergeCell ref="AG22:AG25"/>
    <mergeCell ref="AH22:AH25"/>
    <mergeCell ref="AI22:AI25"/>
    <mergeCell ref="AJ22:AJ25"/>
    <mergeCell ref="AK22:AK25"/>
    <mergeCell ref="AL22:AL25"/>
    <mergeCell ref="AM22:AM25"/>
    <mergeCell ref="AN22:AN25"/>
    <mergeCell ref="AO22:AO25"/>
    <mergeCell ref="AP22:AP25"/>
    <mergeCell ref="AQ22:AQ25"/>
    <mergeCell ref="AR22:AR25"/>
    <mergeCell ref="AM28:AM33"/>
    <mergeCell ref="AN28:AN33"/>
    <mergeCell ref="AO28:AO33"/>
    <mergeCell ref="A15:D15"/>
    <mergeCell ref="A17:A19"/>
    <mergeCell ref="B17:B19"/>
    <mergeCell ref="C17:C19"/>
    <mergeCell ref="AG17:AG19"/>
    <mergeCell ref="AH17:AH19"/>
    <mergeCell ref="AI17:AI19"/>
    <mergeCell ref="AJ17:AJ19"/>
    <mergeCell ref="AK17:AK19"/>
    <mergeCell ref="A11:A14"/>
    <mergeCell ref="B11:B14"/>
    <mergeCell ref="C11:C14"/>
    <mergeCell ref="AG11:AG14"/>
    <mergeCell ref="AH11:AH14"/>
    <mergeCell ref="AI11:AI14"/>
    <mergeCell ref="AJ11:AJ14"/>
    <mergeCell ref="AK11:AK14"/>
    <mergeCell ref="AL11:AL14"/>
    <mergeCell ref="AQ81:AQ92"/>
    <mergeCell ref="AP75:AP78"/>
    <mergeCell ref="AQ75:AQ78"/>
    <mergeCell ref="AP95:AP108"/>
    <mergeCell ref="AQ95:AQ108"/>
    <mergeCell ref="AL75:AL78"/>
    <mergeCell ref="AM75:AM78"/>
    <mergeCell ref="AN75:AN78"/>
    <mergeCell ref="AO75:AO78"/>
    <mergeCell ref="AM36:AM46"/>
    <mergeCell ref="AN36:AN46"/>
    <mergeCell ref="AO36:AO46"/>
    <mergeCell ref="AP36:AP46"/>
    <mergeCell ref="AQ36:AQ46"/>
    <mergeCell ref="AP49:AP53"/>
    <mergeCell ref="AQ49:AQ53"/>
    <mergeCell ref="AR49:AR53"/>
    <mergeCell ref="AR36:AR46"/>
    <mergeCell ref="AS49:AS53"/>
    <mergeCell ref="AO49:AO53"/>
    <mergeCell ref="AP56:AP60"/>
    <mergeCell ref="AQ56:AQ60"/>
    <mergeCell ref="AR56:AR60"/>
    <mergeCell ref="AS56:AS60"/>
    <mergeCell ref="AS63:AS72"/>
    <mergeCell ref="D177:D178"/>
    <mergeCell ref="E121:W121"/>
    <mergeCell ref="AO56:AO60"/>
    <mergeCell ref="AG81:AG92"/>
    <mergeCell ref="AH81:AH92"/>
    <mergeCell ref="AI81:AI92"/>
    <mergeCell ref="AJ81:AJ92"/>
    <mergeCell ref="AK81:AK92"/>
    <mergeCell ref="AL81:AL92"/>
    <mergeCell ref="AM81:AM92"/>
    <mergeCell ref="AG95:AG108"/>
    <mergeCell ref="AS75:AS78"/>
    <mergeCell ref="AR81:AR92"/>
    <mergeCell ref="AS81:AS92"/>
    <mergeCell ref="AN81:AN92"/>
    <mergeCell ref="AO81:AO92"/>
    <mergeCell ref="AP81:AP92"/>
    <mergeCell ref="A1:AL1"/>
    <mergeCell ref="A2:AL2"/>
    <mergeCell ref="A3:AL3"/>
    <mergeCell ref="AG8:AJ8"/>
    <mergeCell ref="AK8:AL8"/>
    <mergeCell ref="E8:I8"/>
    <mergeCell ref="A7:A9"/>
    <mergeCell ref="B7:B9"/>
    <mergeCell ref="C7:C9"/>
    <mergeCell ref="D7:D9"/>
    <mergeCell ref="J8:N8"/>
    <mergeCell ref="E7:AE7"/>
    <mergeCell ref="AG7:AS7"/>
    <mergeCell ref="Y8:AE8"/>
    <mergeCell ref="AM8:AS8"/>
    <mergeCell ref="O8:R8"/>
    <mergeCell ref="S8:V8"/>
    <mergeCell ref="W8:X8"/>
    <mergeCell ref="AM11:AM14"/>
    <mergeCell ref="AN11:AN14"/>
    <mergeCell ref="AO11:AO14"/>
    <mergeCell ref="AP11:AP14"/>
    <mergeCell ref="AQ11:AQ14"/>
    <mergeCell ref="AR11:AR14"/>
    <mergeCell ref="AS11:AS14"/>
    <mergeCell ref="AL17:AL19"/>
    <mergeCell ref="AM17:AM19"/>
    <mergeCell ref="AN17:AN19"/>
    <mergeCell ref="AO17:AO19"/>
    <mergeCell ref="AP17:AP19"/>
    <mergeCell ref="AQ17:AQ19"/>
    <mergeCell ref="AR17:AR19"/>
    <mergeCell ref="AS17:AS19"/>
    <mergeCell ref="A121:A123"/>
    <mergeCell ref="D121:D123"/>
    <mergeCell ref="A61:D61"/>
    <mergeCell ref="A79:D79"/>
    <mergeCell ref="A117:D117"/>
    <mergeCell ref="A63:A72"/>
    <mergeCell ref="B63:B72"/>
    <mergeCell ref="C63:C72"/>
    <mergeCell ref="A75:A78"/>
    <mergeCell ref="B75:B78"/>
    <mergeCell ref="C75:C78"/>
    <mergeCell ref="A81:A92"/>
    <mergeCell ref="B81:B92"/>
    <mergeCell ref="C81:C92"/>
    <mergeCell ref="A93:D93"/>
    <mergeCell ref="A95:A108"/>
    <mergeCell ref="B95:B108"/>
    <mergeCell ref="C95:C108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>
    <tabColor theme="3" tint="0.59999389629810485"/>
  </sheetPr>
  <dimension ref="A1:AT364"/>
  <sheetViews>
    <sheetView showGridLines="0" topLeftCell="D1" zoomScale="70" zoomScaleNormal="70" workbookViewId="0">
      <pane ySplit="9" topLeftCell="A201" activePane="bottomLeft" state="frozen"/>
      <selection activeCell="G23" sqref="G23"/>
      <selection pane="bottomLeft" activeCell="W209" sqref="W209"/>
    </sheetView>
  </sheetViews>
  <sheetFormatPr baseColWidth="10" defaultColWidth="11.42578125" defaultRowHeight="15.75"/>
  <cols>
    <col min="1" max="1" width="28.85546875" style="145" customWidth="1"/>
    <col min="2" max="2" width="36.5703125" style="145" customWidth="1"/>
    <col min="3" max="3" width="28.5703125" style="145" customWidth="1"/>
    <col min="4" max="4" width="50.85546875" style="145" bestFit="1" customWidth="1"/>
    <col min="5" max="5" width="8.5703125" style="145" bestFit="1" customWidth="1"/>
    <col min="6" max="6" width="10.140625" style="145" bestFit="1" customWidth="1"/>
    <col min="7" max="7" width="13.5703125" style="145" bestFit="1" customWidth="1"/>
    <col min="8" max="8" width="13.85546875" style="145" customWidth="1"/>
    <col min="9" max="9" width="12.7109375" style="145" bestFit="1" customWidth="1"/>
    <col min="10" max="10" width="8.5703125" style="145" bestFit="1" customWidth="1"/>
    <col min="11" max="11" width="10.140625" style="145" bestFit="1" customWidth="1"/>
    <col min="12" max="12" width="15.42578125" style="145" customWidth="1"/>
    <col min="13" max="13" width="14" style="145" customWidth="1"/>
    <col min="14" max="14" width="12.7109375" style="145" bestFit="1" customWidth="1"/>
    <col min="15" max="15" width="11.5703125" style="145" customWidth="1"/>
    <col min="16" max="16" width="13.5703125" style="145" bestFit="1" customWidth="1"/>
    <col min="17" max="17" width="13.85546875" style="145" customWidth="1"/>
    <col min="18" max="18" width="12.7109375" style="145" bestFit="1" customWidth="1"/>
    <col min="19" max="19" width="10.140625" style="145" bestFit="1" customWidth="1"/>
    <col min="20" max="20" width="13.5703125" style="145" bestFit="1" customWidth="1"/>
    <col min="21" max="21" width="13.85546875" style="145" customWidth="1"/>
    <col min="22" max="22" width="12.7109375" style="145" bestFit="1" customWidth="1"/>
    <col min="23" max="31" width="11.42578125" style="145"/>
    <col min="32" max="32" width="1.140625" style="145" customWidth="1"/>
    <col min="33" max="33" width="11.42578125" style="145"/>
    <col min="34" max="35" width="13.5703125" style="145" bestFit="1" customWidth="1"/>
    <col min="36" max="36" width="12.7109375" style="145" bestFit="1" customWidth="1"/>
    <col min="37" max="46" width="11.42578125" style="145"/>
    <col min="47" max="16384" width="11.42578125" style="1"/>
  </cols>
  <sheetData>
    <row r="1" spans="1:46">
      <c r="A1" s="773" t="s">
        <v>44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3"/>
      <c r="U1" s="773"/>
      <c r="V1" s="773"/>
      <c r="W1" s="773"/>
      <c r="X1" s="773"/>
      <c r="Y1" s="773"/>
      <c r="Z1" s="773"/>
      <c r="AA1" s="773"/>
      <c r="AB1" s="773"/>
      <c r="AC1" s="773"/>
      <c r="AD1" s="773"/>
      <c r="AE1" s="773"/>
      <c r="AF1" s="773"/>
      <c r="AG1" s="773"/>
      <c r="AH1" s="773"/>
      <c r="AI1" s="773"/>
      <c r="AJ1" s="773"/>
      <c r="AK1" s="773"/>
      <c r="AL1" s="773"/>
      <c r="AM1" s="152"/>
      <c r="AN1" s="152"/>
      <c r="AO1" s="152"/>
      <c r="AP1" s="152"/>
      <c r="AQ1" s="152"/>
      <c r="AR1" s="152"/>
      <c r="AS1" s="152"/>
    </row>
    <row r="2" spans="1:46">
      <c r="A2" s="773" t="s">
        <v>4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152"/>
      <c r="AN2" s="152"/>
      <c r="AO2" s="152"/>
      <c r="AP2" s="152"/>
      <c r="AQ2" s="152"/>
      <c r="AR2" s="152"/>
      <c r="AS2" s="152"/>
    </row>
    <row r="3" spans="1:46">
      <c r="A3" s="773" t="s">
        <v>60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773"/>
      <c r="U3" s="773"/>
      <c r="V3" s="773"/>
      <c r="W3" s="773"/>
      <c r="X3" s="773"/>
      <c r="Y3" s="773"/>
      <c r="Z3" s="773"/>
      <c r="AA3" s="773"/>
      <c r="AB3" s="773"/>
      <c r="AC3" s="773"/>
      <c r="AD3" s="773"/>
      <c r="AE3" s="773"/>
      <c r="AF3" s="773"/>
      <c r="AG3" s="773"/>
      <c r="AH3" s="773"/>
      <c r="AI3" s="773"/>
      <c r="AJ3" s="773"/>
      <c r="AK3" s="773"/>
      <c r="AL3" s="773"/>
      <c r="AM3" s="152"/>
      <c r="AN3" s="152"/>
      <c r="AO3" s="152"/>
      <c r="AP3" s="152"/>
      <c r="AQ3" s="152"/>
      <c r="AR3" s="152"/>
      <c r="AS3" s="152"/>
    </row>
    <row r="4" spans="1:46" ht="3.75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46" ht="3.75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46" ht="16.5" thickBot="1">
      <c r="A6" s="144" t="s">
        <v>3</v>
      </c>
      <c r="B6" s="144" t="s">
        <v>3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46" s="81" customFormat="1" ht="22.5" customHeight="1" thickBot="1">
      <c r="A7" s="702" t="s">
        <v>45</v>
      </c>
      <c r="B7" s="702" t="s">
        <v>144</v>
      </c>
      <c r="C7" s="703" t="s">
        <v>196</v>
      </c>
      <c r="D7" s="702" t="s">
        <v>66</v>
      </c>
      <c r="E7" s="706" t="s">
        <v>86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8"/>
      <c r="Z7" s="708"/>
      <c r="AA7" s="708"/>
      <c r="AB7" s="708"/>
      <c r="AC7" s="708"/>
      <c r="AD7" s="708"/>
      <c r="AE7" s="709"/>
      <c r="AG7" s="710" t="s">
        <v>144</v>
      </c>
      <c r="AH7" s="711"/>
      <c r="AI7" s="711"/>
      <c r="AJ7" s="711"/>
      <c r="AK7" s="711"/>
      <c r="AL7" s="711"/>
      <c r="AM7" s="711"/>
      <c r="AN7" s="711"/>
      <c r="AO7" s="711"/>
      <c r="AP7" s="712"/>
      <c r="AQ7" s="712"/>
      <c r="AR7" s="712"/>
      <c r="AS7" s="713"/>
    </row>
    <row r="8" spans="1:46" s="81" customFormat="1" ht="18.75" customHeight="1" thickBot="1">
      <c r="A8" s="703"/>
      <c r="B8" s="703"/>
      <c r="C8" s="704"/>
      <c r="D8" s="703"/>
      <c r="E8" s="714" t="s">
        <v>87</v>
      </c>
      <c r="F8" s="714"/>
      <c r="G8" s="714"/>
      <c r="H8" s="714"/>
      <c r="I8" s="714"/>
      <c r="J8" s="714" t="s">
        <v>42</v>
      </c>
      <c r="K8" s="714"/>
      <c r="L8" s="714"/>
      <c r="M8" s="714"/>
      <c r="N8" s="714"/>
      <c r="O8" s="714" t="s">
        <v>90</v>
      </c>
      <c r="P8" s="714"/>
      <c r="Q8" s="714"/>
      <c r="R8" s="714"/>
      <c r="S8" s="714" t="s">
        <v>91</v>
      </c>
      <c r="T8" s="714"/>
      <c r="U8" s="714"/>
      <c r="V8" s="714"/>
      <c r="W8" s="720" t="s">
        <v>43</v>
      </c>
      <c r="X8" s="721"/>
      <c r="Y8" s="722" t="s">
        <v>186</v>
      </c>
      <c r="Z8" s="722"/>
      <c r="AA8" s="722"/>
      <c r="AB8" s="722"/>
      <c r="AC8" s="723"/>
      <c r="AD8" s="723"/>
      <c r="AE8" s="723"/>
      <c r="AF8" s="231"/>
      <c r="AG8" s="715" t="s">
        <v>145</v>
      </c>
      <c r="AH8" s="724"/>
      <c r="AI8" s="724"/>
      <c r="AJ8" s="716"/>
      <c r="AK8" s="715" t="s">
        <v>43</v>
      </c>
      <c r="AL8" s="716"/>
      <c r="AM8" s="717" t="s">
        <v>186</v>
      </c>
      <c r="AN8" s="718"/>
      <c r="AO8" s="718"/>
      <c r="AP8" s="718"/>
      <c r="AQ8" s="718"/>
      <c r="AR8" s="718"/>
      <c r="AS8" s="719"/>
    </row>
    <row r="9" spans="1:46" s="81" customFormat="1" ht="36.75" customHeight="1" thickBot="1">
      <c r="A9" s="702"/>
      <c r="B9" s="702"/>
      <c r="C9" s="705"/>
      <c r="D9" s="702"/>
      <c r="E9" s="232" t="s">
        <v>92</v>
      </c>
      <c r="F9" s="232" t="s">
        <v>72</v>
      </c>
      <c r="G9" s="232" t="s">
        <v>93</v>
      </c>
      <c r="H9" s="232" t="s">
        <v>70</v>
      </c>
      <c r="I9" s="232" t="s">
        <v>71</v>
      </c>
      <c r="J9" s="232" t="s">
        <v>92</v>
      </c>
      <c r="K9" s="232" t="s">
        <v>72</v>
      </c>
      <c r="L9" s="232" t="s">
        <v>93</v>
      </c>
      <c r="M9" s="232" t="s">
        <v>70</v>
      </c>
      <c r="N9" s="232" t="s">
        <v>71</v>
      </c>
      <c r="O9" s="232" t="s">
        <v>72</v>
      </c>
      <c r="P9" s="232" t="s">
        <v>93</v>
      </c>
      <c r="Q9" s="232" t="s">
        <v>70</v>
      </c>
      <c r="R9" s="232" t="s">
        <v>71</v>
      </c>
      <c r="S9" s="232" t="s">
        <v>72</v>
      </c>
      <c r="T9" s="232" t="s">
        <v>93</v>
      </c>
      <c r="U9" s="232" t="s">
        <v>70</v>
      </c>
      <c r="V9" s="232" t="s">
        <v>71</v>
      </c>
      <c r="W9" s="233" t="s">
        <v>94</v>
      </c>
      <c r="X9" s="233" t="s">
        <v>95</v>
      </c>
      <c r="Y9" s="234" t="s">
        <v>189</v>
      </c>
      <c r="Z9" s="234" t="s">
        <v>190</v>
      </c>
      <c r="AA9" s="234" t="s">
        <v>191</v>
      </c>
      <c r="AB9" s="234" t="s">
        <v>192</v>
      </c>
      <c r="AC9" s="234" t="s">
        <v>193</v>
      </c>
      <c r="AD9" s="234" t="s">
        <v>194</v>
      </c>
      <c r="AE9" s="234" t="s">
        <v>195</v>
      </c>
      <c r="AF9" s="235"/>
      <c r="AG9" s="236" t="s">
        <v>72</v>
      </c>
      <c r="AH9" s="236" t="s">
        <v>93</v>
      </c>
      <c r="AI9" s="236" t="s">
        <v>70</v>
      </c>
      <c r="AJ9" s="236" t="s">
        <v>71</v>
      </c>
      <c r="AK9" s="237" t="s">
        <v>94</v>
      </c>
      <c r="AL9" s="237" t="s">
        <v>95</v>
      </c>
      <c r="AM9" s="237" t="s">
        <v>189</v>
      </c>
      <c r="AN9" s="237" t="s">
        <v>190</v>
      </c>
      <c r="AO9" s="237" t="s">
        <v>191</v>
      </c>
      <c r="AP9" s="238" t="s">
        <v>192</v>
      </c>
      <c r="AQ9" s="238" t="s">
        <v>193</v>
      </c>
      <c r="AR9" s="238" t="s">
        <v>194</v>
      </c>
      <c r="AS9" s="238" t="s">
        <v>195</v>
      </c>
    </row>
    <row r="10" spans="1:46" ht="16.5" thickBot="1"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</row>
    <row r="11" spans="1:46" customFormat="1" ht="30">
      <c r="A11" s="753" t="s">
        <v>63</v>
      </c>
      <c r="B11" s="750" t="s">
        <v>231</v>
      </c>
      <c r="C11" s="746" t="s">
        <v>423</v>
      </c>
      <c r="D11" s="212" t="s">
        <v>133</v>
      </c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26"/>
      <c r="AG11" s="743"/>
      <c r="AH11" s="743"/>
      <c r="AI11" s="743"/>
      <c r="AJ11" s="743"/>
      <c r="AK11" s="743"/>
      <c r="AL11" s="743"/>
      <c r="AM11" s="743"/>
      <c r="AN11" s="743"/>
      <c r="AO11" s="743"/>
      <c r="AP11" s="743"/>
      <c r="AQ11" s="743"/>
      <c r="AR11" s="743"/>
      <c r="AS11" s="743"/>
    </row>
    <row r="12" spans="1:46" customFormat="1" ht="30">
      <c r="A12" s="754"/>
      <c r="B12" s="767"/>
      <c r="C12" s="768"/>
      <c r="D12" s="298" t="s">
        <v>180</v>
      </c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26"/>
      <c r="AG12" s="744"/>
      <c r="AH12" s="744"/>
      <c r="AI12" s="744"/>
      <c r="AJ12" s="744"/>
      <c r="AK12" s="744"/>
      <c r="AL12" s="744"/>
      <c r="AM12" s="744"/>
      <c r="AN12" s="744"/>
      <c r="AO12" s="744"/>
      <c r="AP12" s="744"/>
      <c r="AQ12" s="744"/>
      <c r="AR12" s="744"/>
      <c r="AS12" s="744"/>
    </row>
    <row r="13" spans="1:46" customFormat="1" thickBot="1">
      <c r="A13" s="755"/>
      <c r="B13" s="752"/>
      <c r="C13" s="748"/>
      <c r="D13" s="214" t="s">
        <v>134</v>
      </c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26"/>
      <c r="AG13" s="745"/>
      <c r="AH13" s="745"/>
      <c r="AI13" s="745"/>
      <c r="AJ13" s="745"/>
      <c r="AK13" s="745"/>
      <c r="AL13" s="745"/>
      <c r="AM13" s="745"/>
      <c r="AN13" s="745"/>
      <c r="AO13" s="745"/>
      <c r="AP13" s="745"/>
      <c r="AQ13" s="745"/>
      <c r="AR13" s="745"/>
      <c r="AS13" s="745"/>
    </row>
    <row r="14" spans="1:46" ht="14.45" customHeight="1">
      <c r="A14" s="749"/>
      <c r="B14" s="749"/>
      <c r="C14" s="749"/>
      <c r="D14" s="749"/>
      <c r="E14" s="3">
        <f t="shared" ref="E14:AE14" si="0">SUM(E11:E13)</f>
        <v>0</v>
      </c>
      <c r="F14" s="3">
        <f t="shared" si="0"/>
        <v>0</v>
      </c>
      <c r="G14" s="3">
        <f t="shared" si="0"/>
        <v>0</v>
      </c>
      <c r="H14" s="3">
        <f t="shared" si="0"/>
        <v>0</v>
      </c>
      <c r="I14" s="3">
        <f t="shared" si="0"/>
        <v>0</v>
      </c>
      <c r="J14" s="3">
        <f t="shared" si="0"/>
        <v>0</v>
      </c>
      <c r="K14" s="3">
        <f t="shared" si="0"/>
        <v>0</v>
      </c>
      <c r="L14" s="3">
        <f t="shared" si="0"/>
        <v>0</v>
      </c>
      <c r="M14" s="3">
        <f t="shared" si="0"/>
        <v>0</v>
      </c>
      <c r="N14" s="3">
        <f t="shared" si="0"/>
        <v>0</v>
      </c>
      <c r="O14" s="3">
        <f t="shared" si="0"/>
        <v>0</v>
      </c>
      <c r="P14" s="3">
        <f t="shared" si="0"/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 t="shared" si="0"/>
        <v>0</v>
      </c>
      <c r="AC14" s="3">
        <f t="shared" si="0"/>
        <v>0</v>
      </c>
      <c r="AD14" s="3">
        <f t="shared" si="0"/>
        <v>0</v>
      </c>
      <c r="AE14" s="3">
        <f t="shared" si="0"/>
        <v>0</v>
      </c>
      <c r="AF14" s="4"/>
      <c r="AG14" s="82">
        <f t="shared" ref="AG14:AS14" si="1">SUM(AG11)</f>
        <v>0</v>
      </c>
      <c r="AH14" s="82">
        <f t="shared" si="1"/>
        <v>0</v>
      </c>
      <c r="AI14" s="82">
        <f t="shared" si="1"/>
        <v>0</v>
      </c>
      <c r="AJ14" s="82">
        <f t="shared" si="1"/>
        <v>0</v>
      </c>
      <c r="AK14" s="82">
        <f t="shared" si="1"/>
        <v>0</v>
      </c>
      <c r="AL14" s="82">
        <f t="shared" si="1"/>
        <v>0</v>
      </c>
      <c r="AM14" s="82">
        <f t="shared" si="1"/>
        <v>0</v>
      </c>
      <c r="AN14" s="82">
        <f t="shared" si="1"/>
        <v>0</v>
      </c>
      <c r="AO14" s="82">
        <f t="shared" si="1"/>
        <v>0</v>
      </c>
      <c r="AP14" s="82">
        <f t="shared" si="1"/>
        <v>0</v>
      </c>
      <c r="AQ14" s="82">
        <f t="shared" si="1"/>
        <v>0</v>
      </c>
      <c r="AR14" s="82">
        <f t="shared" si="1"/>
        <v>0</v>
      </c>
      <c r="AS14" s="82">
        <f t="shared" si="1"/>
        <v>0</v>
      </c>
      <c r="AT14" s="1"/>
    </row>
    <row r="15" spans="1:46" ht="19.5" thickBot="1">
      <c r="A15" s="158"/>
      <c r="B15" s="158"/>
      <c r="C15" s="158"/>
      <c r="D15" s="158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customFormat="1" ht="15">
      <c r="A16" s="753" t="s">
        <v>61</v>
      </c>
      <c r="B16" s="750" t="s">
        <v>276</v>
      </c>
      <c r="C16" s="746" t="s">
        <v>449</v>
      </c>
      <c r="D16" s="212" t="s">
        <v>277</v>
      </c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26"/>
      <c r="AG16" s="743"/>
      <c r="AH16" s="743"/>
      <c r="AI16" s="743"/>
      <c r="AJ16" s="743"/>
      <c r="AK16" s="743"/>
      <c r="AL16" s="743"/>
      <c r="AM16" s="743"/>
      <c r="AN16" s="743"/>
      <c r="AO16" s="743"/>
      <c r="AP16" s="743"/>
      <c r="AQ16" s="743"/>
      <c r="AR16" s="743"/>
      <c r="AS16" s="743"/>
    </row>
    <row r="17" spans="1:46" customFormat="1" ht="15">
      <c r="A17" s="754"/>
      <c r="B17" s="767"/>
      <c r="C17" s="768"/>
      <c r="D17" s="298" t="s">
        <v>278</v>
      </c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26"/>
      <c r="AG17" s="744"/>
      <c r="AH17" s="744"/>
      <c r="AI17" s="744"/>
      <c r="AJ17" s="744"/>
      <c r="AK17" s="744"/>
      <c r="AL17" s="744"/>
      <c r="AM17" s="744"/>
      <c r="AN17" s="744"/>
      <c r="AO17" s="744"/>
      <c r="AP17" s="744"/>
      <c r="AQ17" s="744"/>
      <c r="AR17" s="744"/>
      <c r="AS17" s="744"/>
    </row>
    <row r="18" spans="1:46" customFormat="1" ht="16.5" customHeight="1">
      <c r="A18" s="754"/>
      <c r="B18" s="767"/>
      <c r="C18" s="768"/>
      <c r="D18" s="298" t="s">
        <v>450</v>
      </c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26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  <c r="AR18" s="744"/>
      <c r="AS18" s="744"/>
    </row>
    <row r="19" spans="1:46" customFormat="1" ht="15">
      <c r="A19" s="754"/>
      <c r="B19" s="767"/>
      <c r="C19" s="768"/>
      <c r="D19" s="298" t="s">
        <v>279</v>
      </c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26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  <c r="AR19" s="744"/>
      <c r="AS19" s="744"/>
    </row>
    <row r="20" spans="1:46" customFormat="1" ht="30">
      <c r="A20" s="754"/>
      <c r="B20" s="767"/>
      <c r="C20" s="768"/>
      <c r="D20" s="299" t="s">
        <v>280</v>
      </c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26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  <c r="AR20" s="744"/>
      <c r="AS20" s="744"/>
    </row>
    <row r="21" spans="1:46" customFormat="1" ht="15">
      <c r="A21" s="754"/>
      <c r="B21" s="767"/>
      <c r="C21" s="768"/>
      <c r="D21" s="299" t="s">
        <v>281</v>
      </c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26"/>
      <c r="AG21" s="744"/>
      <c r="AH21" s="744"/>
      <c r="AI21" s="744"/>
      <c r="AJ21" s="744"/>
      <c r="AK21" s="744"/>
      <c r="AL21" s="744"/>
      <c r="AM21" s="744"/>
      <c r="AN21" s="744"/>
      <c r="AO21" s="744"/>
      <c r="AP21" s="744"/>
      <c r="AQ21" s="744"/>
      <c r="AR21" s="744"/>
      <c r="AS21" s="744"/>
    </row>
    <row r="22" spans="1:46" customFormat="1" ht="30">
      <c r="A22" s="754"/>
      <c r="B22" s="767"/>
      <c r="C22" s="768"/>
      <c r="D22" s="299" t="s">
        <v>282</v>
      </c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26"/>
      <c r="AG22" s="744"/>
      <c r="AH22" s="744"/>
      <c r="AI22" s="744"/>
      <c r="AJ22" s="744"/>
      <c r="AK22" s="744"/>
      <c r="AL22" s="744"/>
      <c r="AM22" s="744"/>
      <c r="AN22" s="744"/>
      <c r="AO22" s="744"/>
      <c r="AP22" s="744"/>
      <c r="AQ22" s="744"/>
      <c r="AR22" s="744"/>
      <c r="AS22" s="744"/>
    </row>
    <row r="23" spans="1:46" customFormat="1" ht="15">
      <c r="A23" s="754"/>
      <c r="B23" s="767"/>
      <c r="C23" s="768"/>
      <c r="D23" s="299" t="s">
        <v>283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26"/>
      <c r="AG23" s="744"/>
      <c r="AH23" s="744"/>
      <c r="AI23" s="744"/>
      <c r="AJ23" s="744"/>
      <c r="AK23" s="744"/>
      <c r="AL23" s="744"/>
      <c r="AM23" s="744"/>
      <c r="AN23" s="744"/>
      <c r="AO23" s="744"/>
      <c r="AP23" s="744"/>
      <c r="AQ23" s="744"/>
      <c r="AR23" s="744"/>
      <c r="AS23" s="744"/>
    </row>
    <row r="24" spans="1:46" customFormat="1" ht="30.75" thickBot="1">
      <c r="A24" s="755"/>
      <c r="B24" s="752"/>
      <c r="C24" s="748"/>
      <c r="D24" s="214" t="s">
        <v>284</v>
      </c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26"/>
      <c r="AG24" s="745"/>
      <c r="AH24" s="745"/>
      <c r="AI24" s="745"/>
      <c r="AJ24" s="745"/>
      <c r="AK24" s="745"/>
      <c r="AL24" s="745"/>
      <c r="AM24" s="745"/>
      <c r="AN24" s="745"/>
      <c r="AO24" s="745"/>
      <c r="AP24" s="745"/>
      <c r="AQ24" s="745"/>
      <c r="AR24" s="745"/>
      <c r="AS24" s="745"/>
    </row>
    <row r="25" spans="1:46" ht="14.45" customHeight="1">
      <c r="A25" s="749"/>
      <c r="B25" s="749"/>
      <c r="C25" s="749"/>
      <c r="D25" s="749"/>
      <c r="E25" s="3">
        <f t="shared" ref="E25:AE25" si="2">SUM(E16:E24)</f>
        <v>0</v>
      </c>
      <c r="F25" s="3">
        <f t="shared" si="2"/>
        <v>0</v>
      </c>
      <c r="G25" s="3">
        <f t="shared" si="2"/>
        <v>0</v>
      </c>
      <c r="H25" s="3">
        <f t="shared" si="2"/>
        <v>0</v>
      </c>
      <c r="I25" s="3">
        <f t="shared" si="2"/>
        <v>0</v>
      </c>
      <c r="J25" s="3">
        <f t="shared" si="2"/>
        <v>0</v>
      </c>
      <c r="K25" s="3">
        <f t="shared" si="2"/>
        <v>0</v>
      </c>
      <c r="L25" s="3">
        <f t="shared" si="2"/>
        <v>0</v>
      </c>
      <c r="M25" s="3">
        <f t="shared" si="2"/>
        <v>0</v>
      </c>
      <c r="N25" s="3">
        <f t="shared" si="2"/>
        <v>0</v>
      </c>
      <c r="O25" s="3">
        <f t="shared" si="2"/>
        <v>0</v>
      </c>
      <c r="P25" s="3">
        <f t="shared" si="2"/>
        <v>0</v>
      </c>
      <c r="Q25" s="3">
        <f t="shared" si="2"/>
        <v>0</v>
      </c>
      <c r="R25" s="3">
        <f t="shared" si="2"/>
        <v>0</v>
      </c>
      <c r="S25" s="3">
        <f t="shared" si="2"/>
        <v>0</v>
      </c>
      <c r="T25" s="3">
        <f t="shared" si="2"/>
        <v>0</v>
      </c>
      <c r="U25" s="3">
        <f t="shared" si="2"/>
        <v>0</v>
      </c>
      <c r="V25" s="3">
        <f t="shared" si="2"/>
        <v>0</v>
      </c>
      <c r="W25" s="3">
        <f t="shared" si="2"/>
        <v>0</v>
      </c>
      <c r="X25" s="3">
        <f t="shared" si="2"/>
        <v>0</v>
      </c>
      <c r="Y25" s="3">
        <f t="shared" si="2"/>
        <v>0</v>
      </c>
      <c r="Z25" s="3">
        <f t="shared" si="2"/>
        <v>0</v>
      </c>
      <c r="AA25" s="3">
        <f t="shared" si="2"/>
        <v>0</v>
      </c>
      <c r="AB25" s="3">
        <f t="shared" si="2"/>
        <v>0</v>
      </c>
      <c r="AC25" s="3">
        <f t="shared" si="2"/>
        <v>0</v>
      </c>
      <c r="AD25" s="3">
        <f t="shared" si="2"/>
        <v>0</v>
      </c>
      <c r="AE25" s="3">
        <f t="shared" si="2"/>
        <v>0</v>
      </c>
      <c r="AF25" s="4"/>
      <c r="AG25" s="82">
        <f t="shared" ref="AG25:AS25" si="3">SUM(AG16)</f>
        <v>0</v>
      </c>
      <c r="AH25" s="82">
        <f t="shared" si="3"/>
        <v>0</v>
      </c>
      <c r="AI25" s="82">
        <f t="shared" si="3"/>
        <v>0</v>
      </c>
      <c r="AJ25" s="82">
        <f t="shared" si="3"/>
        <v>0</v>
      </c>
      <c r="AK25" s="82">
        <f t="shared" si="3"/>
        <v>0</v>
      </c>
      <c r="AL25" s="82">
        <f t="shared" si="3"/>
        <v>0</v>
      </c>
      <c r="AM25" s="82">
        <f t="shared" si="3"/>
        <v>0</v>
      </c>
      <c r="AN25" s="82">
        <f t="shared" si="3"/>
        <v>0</v>
      </c>
      <c r="AO25" s="82">
        <f t="shared" si="3"/>
        <v>0</v>
      </c>
      <c r="AP25" s="82">
        <f t="shared" si="3"/>
        <v>0</v>
      </c>
      <c r="AQ25" s="82">
        <f t="shared" si="3"/>
        <v>0</v>
      </c>
      <c r="AR25" s="82">
        <f t="shared" si="3"/>
        <v>0</v>
      </c>
      <c r="AS25" s="82">
        <f t="shared" si="3"/>
        <v>0</v>
      </c>
      <c r="AT25" s="1"/>
    </row>
    <row r="26" spans="1:46" ht="19.5" thickBot="1">
      <c r="A26" s="158"/>
      <c r="B26" s="158"/>
      <c r="C26" s="158"/>
      <c r="D26" s="15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customFormat="1" ht="15">
      <c r="A27" s="753" t="s">
        <v>62</v>
      </c>
      <c r="B27" s="750" t="s">
        <v>315</v>
      </c>
      <c r="C27" s="746" t="s">
        <v>451</v>
      </c>
      <c r="D27" s="212" t="s">
        <v>316</v>
      </c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26"/>
      <c r="AG27" s="743"/>
      <c r="AH27" s="743"/>
      <c r="AI27" s="743"/>
      <c r="AJ27" s="743"/>
      <c r="AK27" s="743"/>
      <c r="AL27" s="743"/>
      <c r="AM27" s="743"/>
      <c r="AN27" s="743"/>
      <c r="AO27" s="743"/>
      <c r="AP27" s="743"/>
      <c r="AQ27" s="743"/>
      <c r="AR27" s="743"/>
      <c r="AS27" s="743"/>
    </row>
    <row r="28" spans="1:46" customFormat="1" ht="15">
      <c r="A28" s="754"/>
      <c r="B28" s="767"/>
      <c r="C28" s="768"/>
      <c r="D28" s="298" t="s">
        <v>317</v>
      </c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26"/>
      <c r="AG28" s="744"/>
      <c r="AH28" s="744"/>
      <c r="AI28" s="744"/>
      <c r="AJ28" s="744"/>
      <c r="AK28" s="744"/>
      <c r="AL28" s="744"/>
      <c r="AM28" s="744"/>
      <c r="AN28" s="744"/>
      <c r="AO28" s="744"/>
      <c r="AP28" s="744"/>
      <c r="AQ28" s="744"/>
      <c r="AR28" s="744"/>
      <c r="AS28" s="744"/>
    </row>
    <row r="29" spans="1:46" customFormat="1" ht="30">
      <c r="A29" s="754"/>
      <c r="B29" s="767"/>
      <c r="C29" s="768"/>
      <c r="D29" s="298" t="s">
        <v>318</v>
      </c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26"/>
      <c r="AG29" s="744"/>
      <c r="AH29" s="744"/>
      <c r="AI29" s="744"/>
      <c r="AJ29" s="744"/>
      <c r="AK29" s="744"/>
      <c r="AL29" s="744"/>
      <c r="AM29" s="744"/>
      <c r="AN29" s="744"/>
      <c r="AO29" s="744"/>
      <c r="AP29" s="744"/>
      <c r="AQ29" s="744"/>
      <c r="AR29" s="744"/>
      <c r="AS29" s="744"/>
    </row>
    <row r="30" spans="1:46" customFormat="1" ht="30">
      <c r="A30" s="754"/>
      <c r="B30" s="767"/>
      <c r="C30" s="768"/>
      <c r="D30" s="298" t="s">
        <v>319</v>
      </c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26"/>
      <c r="AG30" s="744"/>
      <c r="AH30" s="744"/>
      <c r="AI30" s="744"/>
      <c r="AJ30" s="744"/>
      <c r="AK30" s="744"/>
      <c r="AL30" s="744"/>
      <c r="AM30" s="744"/>
      <c r="AN30" s="744"/>
      <c r="AO30" s="744"/>
      <c r="AP30" s="744"/>
      <c r="AQ30" s="744"/>
      <c r="AR30" s="744"/>
      <c r="AS30" s="744"/>
    </row>
    <row r="31" spans="1:46" customFormat="1" ht="15">
      <c r="A31" s="754"/>
      <c r="B31" s="767"/>
      <c r="C31" s="768"/>
      <c r="D31" s="298" t="s">
        <v>320</v>
      </c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26"/>
      <c r="AG31" s="744"/>
      <c r="AH31" s="744"/>
      <c r="AI31" s="744"/>
      <c r="AJ31" s="744"/>
      <c r="AK31" s="744"/>
      <c r="AL31" s="744"/>
      <c r="AM31" s="744"/>
      <c r="AN31" s="744"/>
      <c r="AO31" s="744"/>
      <c r="AP31" s="744"/>
      <c r="AQ31" s="744"/>
      <c r="AR31" s="744"/>
      <c r="AS31" s="744"/>
    </row>
    <row r="32" spans="1:46" customFormat="1" ht="30">
      <c r="A32" s="754"/>
      <c r="B32" s="767"/>
      <c r="C32" s="768"/>
      <c r="D32" s="298" t="s">
        <v>321</v>
      </c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26"/>
      <c r="AG32" s="744"/>
      <c r="AH32" s="744"/>
      <c r="AI32" s="744"/>
      <c r="AJ32" s="744"/>
      <c r="AK32" s="744"/>
      <c r="AL32" s="744"/>
      <c r="AM32" s="744"/>
      <c r="AN32" s="744"/>
      <c r="AO32" s="744"/>
      <c r="AP32" s="744"/>
      <c r="AQ32" s="744"/>
      <c r="AR32" s="744"/>
      <c r="AS32" s="744"/>
    </row>
    <row r="33" spans="1:46" customFormat="1" ht="19.5" customHeight="1">
      <c r="A33" s="754"/>
      <c r="B33" s="767"/>
      <c r="C33" s="768"/>
      <c r="D33" s="298" t="s">
        <v>322</v>
      </c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26"/>
      <c r="AG33" s="744"/>
      <c r="AH33" s="744"/>
      <c r="AI33" s="744"/>
      <c r="AJ33" s="744"/>
      <c r="AK33" s="744"/>
      <c r="AL33" s="744"/>
      <c r="AM33" s="744"/>
      <c r="AN33" s="744"/>
      <c r="AO33" s="744"/>
      <c r="AP33" s="744"/>
      <c r="AQ33" s="744"/>
      <c r="AR33" s="744"/>
      <c r="AS33" s="744"/>
    </row>
    <row r="34" spans="1:46" customFormat="1" ht="15">
      <c r="A34" s="754"/>
      <c r="B34" s="767"/>
      <c r="C34" s="768"/>
      <c r="D34" s="298" t="s">
        <v>323</v>
      </c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26"/>
      <c r="AG34" s="744"/>
      <c r="AH34" s="744"/>
      <c r="AI34" s="744"/>
      <c r="AJ34" s="744"/>
      <c r="AK34" s="744"/>
      <c r="AL34" s="744"/>
      <c r="AM34" s="744"/>
      <c r="AN34" s="744"/>
      <c r="AO34" s="744"/>
      <c r="AP34" s="744"/>
      <c r="AQ34" s="744"/>
      <c r="AR34" s="744"/>
      <c r="AS34" s="744"/>
    </row>
    <row r="35" spans="1:46" customFormat="1" ht="15">
      <c r="A35" s="754"/>
      <c r="B35" s="767"/>
      <c r="C35" s="768"/>
      <c r="D35" s="299" t="s">
        <v>452</v>
      </c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26"/>
      <c r="AG35" s="744"/>
      <c r="AH35" s="744"/>
      <c r="AI35" s="744"/>
      <c r="AJ35" s="744"/>
      <c r="AK35" s="744"/>
      <c r="AL35" s="744"/>
      <c r="AM35" s="744"/>
      <c r="AN35" s="744"/>
      <c r="AO35" s="744"/>
      <c r="AP35" s="744"/>
      <c r="AQ35" s="744"/>
      <c r="AR35" s="744"/>
      <c r="AS35" s="744"/>
    </row>
    <row r="36" spans="1:46" customFormat="1" ht="15">
      <c r="A36" s="754"/>
      <c r="B36" s="767"/>
      <c r="C36" s="768"/>
      <c r="D36" s="299" t="s">
        <v>324</v>
      </c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26"/>
      <c r="AG36" s="744"/>
      <c r="AH36" s="744"/>
      <c r="AI36" s="744"/>
      <c r="AJ36" s="744"/>
      <c r="AK36" s="744"/>
      <c r="AL36" s="744"/>
      <c r="AM36" s="744"/>
      <c r="AN36" s="744"/>
      <c r="AO36" s="744"/>
      <c r="AP36" s="744"/>
      <c r="AQ36" s="744"/>
      <c r="AR36" s="744"/>
      <c r="AS36" s="744"/>
    </row>
    <row r="37" spans="1:46" customFormat="1" ht="30">
      <c r="A37" s="754"/>
      <c r="B37" s="767"/>
      <c r="C37" s="768"/>
      <c r="D37" s="299" t="s">
        <v>325</v>
      </c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26"/>
      <c r="AG37" s="744"/>
      <c r="AH37" s="744"/>
      <c r="AI37" s="744"/>
      <c r="AJ37" s="744"/>
      <c r="AK37" s="744"/>
      <c r="AL37" s="744"/>
      <c r="AM37" s="744"/>
      <c r="AN37" s="744"/>
      <c r="AO37" s="744"/>
      <c r="AP37" s="744"/>
      <c r="AQ37" s="744"/>
      <c r="AR37" s="744"/>
      <c r="AS37" s="744"/>
    </row>
    <row r="38" spans="1:46" customFormat="1" ht="30.75" thickBot="1">
      <c r="A38" s="755"/>
      <c r="B38" s="752"/>
      <c r="C38" s="748"/>
      <c r="D38" s="214" t="s">
        <v>326</v>
      </c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26"/>
      <c r="AG38" s="745"/>
      <c r="AH38" s="745"/>
      <c r="AI38" s="745"/>
      <c r="AJ38" s="745"/>
      <c r="AK38" s="745"/>
      <c r="AL38" s="745"/>
      <c r="AM38" s="745"/>
      <c r="AN38" s="745"/>
      <c r="AO38" s="745"/>
      <c r="AP38" s="745"/>
      <c r="AQ38" s="745"/>
      <c r="AR38" s="745"/>
      <c r="AS38" s="745"/>
    </row>
    <row r="39" spans="1:46" ht="14.45" customHeight="1">
      <c r="A39" s="749"/>
      <c r="B39" s="749"/>
      <c r="C39" s="749"/>
      <c r="D39" s="749"/>
      <c r="E39" s="3">
        <f t="shared" ref="E39:AE39" si="4">SUM(E27:E38)</f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 t="shared" si="4"/>
        <v>0</v>
      </c>
      <c r="S39" s="3">
        <f t="shared" si="4"/>
        <v>0</v>
      </c>
      <c r="T39" s="3">
        <f t="shared" si="4"/>
        <v>0</v>
      </c>
      <c r="U39" s="3">
        <f t="shared" si="4"/>
        <v>0</v>
      </c>
      <c r="V39" s="3">
        <f t="shared" si="4"/>
        <v>0</v>
      </c>
      <c r="W39" s="3">
        <f t="shared" si="4"/>
        <v>0</v>
      </c>
      <c r="X39" s="3">
        <f t="shared" si="4"/>
        <v>0</v>
      </c>
      <c r="Y39" s="3">
        <f t="shared" si="4"/>
        <v>0</v>
      </c>
      <c r="Z39" s="3">
        <f t="shared" si="4"/>
        <v>0</v>
      </c>
      <c r="AA39" s="3">
        <f t="shared" si="4"/>
        <v>0</v>
      </c>
      <c r="AB39" s="3">
        <f t="shared" si="4"/>
        <v>0</v>
      </c>
      <c r="AC39" s="3">
        <f t="shared" si="4"/>
        <v>0</v>
      </c>
      <c r="AD39" s="3">
        <f t="shared" si="4"/>
        <v>0</v>
      </c>
      <c r="AE39" s="3">
        <f t="shared" si="4"/>
        <v>0</v>
      </c>
      <c r="AF39" s="4"/>
      <c r="AG39" s="82">
        <f t="shared" ref="AG39:AS39" si="5">SUM(AG27)</f>
        <v>0</v>
      </c>
      <c r="AH39" s="82">
        <f t="shared" si="5"/>
        <v>0</v>
      </c>
      <c r="AI39" s="82">
        <f t="shared" si="5"/>
        <v>0</v>
      </c>
      <c r="AJ39" s="82">
        <f t="shared" si="5"/>
        <v>0</v>
      </c>
      <c r="AK39" s="82">
        <f t="shared" si="5"/>
        <v>0</v>
      </c>
      <c r="AL39" s="82">
        <f t="shared" si="5"/>
        <v>0</v>
      </c>
      <c r="AM39" s="82">
        <f t="shared" si="5"/>
        <v>0</v>
      </c>
      <c r="AN39" s="82">
        <f t="shared" si="5"/>
        <v>0</v>
      </c>
      <c r="AO39" s="82">
        <f t="shared" si="5"/>
        <v>0</v>
      </c>
      <c r="AP39" s="82">
        <f t="shared" si="5"/>
        <v>0</v>
      </c>
      <c r="AQ39" s="82">
        <f t="shared" si="5"/>
        <v>0</v>
      </c>
      <c r="AR39" s="82">
        <f t="shared" si="5"/>
        <v>0</v>
      </c>
      <c r="AS39" s="82">
        <f t="shared" si="5"/>
        <v>0</v>
      </c>
      <c r="AT39" s="1"/>
    </row>
    <row r="40" spans="1:46" ht="19.5" thickBot="1">
      <c r="A40" s="158"/>
      <c r="B40" s="158"/>
      <c r="C40" s="158"/>
      <c r="D40" s="158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customFormat="1" ht="15">
      <c r="A41" s="753" t="s">
        <v>62</v>
      </c>
      <c r="B41" s="750" t="s">
        <v>300</v>
      </c>
      <c r="C41" s="746" t="s">
        <v>453</v>
      </c>
      <c r="D41" s="212" t="s">
        <v>301</v>
      </c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26"/>
      <c r="AG41" s="743"/>
      <c r="AH41" s="743"/>
      <c r="AI41" s="743"/>
      <c r="AJ41" s="743"/>
      <c r="AK41" s="743"/>
      <c r="AL41" s="743"/>
      <c r="AM41" s="743"/>
      <c r="AN41" s="743"/>
      <c r="AO41" s="743"/>
      <c r="AP41" s="743"/>
      <c r="AQ41" s="743"/>
      <c r="AR41" s="743"/>
      <c r="AS41" s="743"/>
    </row>
    <row r="42" spans="1:46" customFormat="1" ht="15">
      <c r="A42" s="754"/>
      <c r="B42" s="767"/>
      <c r="C42" s="768"/>
      <c r="D42" s="298" t="s">
        <v>302</v>
      </c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26"/>
      <c r="AG42" s="744"/>
      <c r="AH42" s="744"/>
      <c r="AI42" s="744"/>
      <c r="AJ42" s="744"/>
      <c r="AK42" s="744"/>
      <c r="AL42" s="744"/>
      <c r="AM42" s="744"/>
      <c r="AN42" s="744"/>
      <c r="AO42" s="744"/>
      <c r="AP42" s="744"/>
      <c r="AQ42" s="744"/>
      <c r="AR42" s="744"/>
      <c r="AS42" s="744"/>
    </row>
    <row r="43" spans="1:46" customFormat="1" ht="15">
      <c r="A43" s="754"/>
      <c r="B43" s="767"/>
      <c r="C43" s="768"/>
      <c r="D43" s="298" t="s">
        <v>303</v>
      </c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26"/>
      <c r="AG43" s="744"/>
      <c r="AH43" s="744"/>
      <c r="AI43" s="744"/>
      <c r="AJ43" s="744"/>
      <c r="AK43" s="744"/>
      <c r="AL43" s="744"/>
      <c r="AM43" s="744"/>
      <c r="AN43" s="744"/>
      <c r="AO43" s="744"/>
      <c r="AP43" s="744"/>
      <c r="AQ43" s="744"/>
      <c r="AR43" s="744"/>
      <c r="AS43" s="744"/>
    </row>
    <row r="44" spans="1:46" customFormat="1" ht="15">
      <c r="A44" s="754"/>
      <c r="B44" s="767"/>
      <c r="C44" s="768"/>
      <c r="D44" s="298" t="s">
        <v>304</v>
      </c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26"/>
      <c r="AG44" s="744"/>
      <c r="AH44" s="744"/>
      <c r="AI44" s="744"/>
      <c r="AJ44" s="744"/>
      <c r="AK44" s="744"/>
      <c r="AL44" s="744"/>
      <c r="AM44" s="744"/>
      <c r="AN44" s="744"/>
      <c r="AO44" s="744"/>
      <c r="AP44" s="744"/>
      <c r="AQ44" s="744"/>
      <c r="AR44" s="744"/>
      <c r="AS44" s="744"/>
    </row>
    <row r="45" spans="1:46" customFormat="1" ht="30">
      <c r="A45" s="754"/>
      <c r="B45" s="767"/>
      <c r="C45" s="768"/>
      <c r="D45" s="298" t="s">
        <v>305</v>
      </c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26"/>
      <c r="AG45" s="744"/>
      <c r="AH45" s="744"/>
      <c r="AI45" s="744"/>
      <c r="AJ45" s="744"/>
      <c r="AK45" s="744"/>
      <c r="AL45" s="744"/>
      <c r="AM45" s="744"/>
      <c r="AN45" s="744"/>
      <c r="AO45" s="744"/>
      <c r="AP45" s="744"/>
      <c r="AQ45" s="744"/>
      <c r="AR45" s="744"/>
      <c r="AS45" s="744"/>
    </row>
    <row r="46" spans="1:46" customFormat="1" ht="15">
      <c r="A46" s="754"/>
      <c r="B46" s="767"/>
      <c r="C46" s="768"/>
      <c r="D46" s="298" t="s">
        <v>306</v>
      </c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26"/>
      <c r="AG46" s="744"/>
      <c r="AH46" s="744"/>
      <c r="AI46" s="744"/>
      <c r="AJ46" s="744"/>
      <c r="AK46" s="744"/>
      <c r="AL46" s="744"/>
      <c r="AM46" s="744"/>
      <c r="AN46" s="744"/>
      <c r="AO46" s="744"/>
      <c r="AP46" s="744"/>
      <c r="AQ46" s="744"/>
      <c r="AR46" s="744"/>
      <c r="AS46" s="744"/>
    </row>
    <row r="47" spans="1:46" customFormat="1" ht="15">
      <c r="A47" s="754"/>
      <c r="B47" s="767"/>
      <c r="C47" s="768"/>
      <c r="D47" s="298" t="s">
        <v>307</v>
      </c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26"/>
      <c r="AG47" s="744"/>
      <c r="AH47" s="744"/>
      <c r="AI47" s="744"/>
      <c r="AJ47" s="744"/>
      <c r="AK47" s="744"/>
      <c r="AL47" s="744"/>
      <c r="AM47" s="744"/>
      <c r="AN47" s="744"/>
      <c r="AO47" s="744"/>
      <c r="AP47" s="744"/>
      <c r="AQ47" s="744"/>
      <c r="AR47" s="744"/>
      <c r="AS47" s="744"/>
    </row>
    <row r="48" spans="1:46" customFormat="1" ht="30">
      <c r="A48" s="754"/>
      <c r="B48" s="767"/>
      <c r="C48" s="768"/>
      <c r="D48" s="298" t="s">
        <v>308</v>
      </c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26"/>
      <c r="AG48" s="744"/>
      <c r="AH48" s="744"/>
      <c r="AI48" s="744"/>
      <c r="AJ48" s="744"/>
      <c r="AK48" s="744"/>
      <c r="AL48" s="744"/>
      <c r="AM48" s="744"/>
      <c r="AN48" s="744"/>
      <c r="AO48" s="744"/>
      <c r="AP48" s="744"/>
      <c r="AQ48" s="744"/>
      <c r="AR48" s="744"/>
      <c r="AS48" s="744"/>
    </row>
    <row r="49" spans="1:46" customFormat="1" ht="19.5" customHeight="1">
      <c r="A49" s="754"/>
      <c r="B49" s="767"/>
      <c r="C49" s="768"/>
      <c r="D49" s="298" t="s">
        <v>309</v>
      </c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26"/>
      <c r="AG49" s="744"/>
      <c r="AH49" s="744"/>
      <c r="AI49" s="744"/>
      <c r="AJ49" s="744"/>
      <c r="AK49" s="744"/>
      <c r="AL49" s="744"/>
      <c r="AM49" s="744"/>
      <c r="AN49" s="744"/>
      <c r="AO49" s="744"/>
      <c r="AP49" s="744"/>
      <c r="AQ49" s="744"/>
      <c r="AR49" s="744"/>
      <c r="AS49" s="744"/>
    </row>
    <row r="50" spans="1:46" customFormat="1" ht="18.75" customHeight="1">
      <c r="A50" s="754"/>
      <c r="B50" s="767"/>
      <c r="C50" s="768"/>
      <c r="D50" s="298" t="s">
        <v>310</v>
      </c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26"/>
      <c r="AG50" s="744"/>
      <c r="AH50" s="744"/>
      <c r="AI50" s="744"/>
      <c r="AJ50" s="744"/>
      <c r="AK50" s="744"/>
      <c r="AL50" s="744"/>
      <c r="AM50" s="744"/>
      <c r="AN50" s="744"/>
      <c r="AO50" s="744"/>
      <c r="AP50" s="744"/>
      <c r="AQ50" s="744"/>
      <c r="AR50" s="744"/>
      <c r="AS50" s="744"/>
    </row>
    <row r="51" spans="1:46" customFormat="1" ht="15">
      <c r="A51" s="754"/>
      <c r="B51" s="767"/>
      <c r="C51" s="768"/>
      <c r="D51" s="299" t="s">
        <v>311</v>
      </c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26"/>
      <c r="AG51" s="744"/>
      <c r="AH51" s="744"/>
      <c r="AI51" s="744"/>
      <c r="AJ51" s="744"/>
      <c r="AK51" s="744"/>
      <c r="AL51" s="744"/>
      <c r="AM51" s="744"/>
      <c r="AN51" s="744"/>
      <c r="AO51" s="744"/>
      <c r="AP51" s="744"/>
      <c r="AQ51" s="744"/>
      <c r="AR51" s="744"/>
      <c r="AS51" s="744"/>
    </row>
    <row r="52" spans="1:46" customFormat="1" ht="15">
      <c r="A52" s="754"/>
      <c r="B52" s="767"/>
      <c r="C52" s="768"/>
      <c r="D52" s="299" t="s">
        <v>312</v>
      </c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26"/>
      <c r="AG52" s="744"/>
      <c r="AH52" s="744"/>
      <c r="AI52" s="744"/>
      <c r="AJ52" s="744"/>
      <c r="AK52" s="744"/>
      <c r="AL52" s="744"/>
      <c r="AM52" s="744"/>
      <c r="AN52" s="744"/>
      <c r="AO52" s="744"/>
      <c r="AP52" s="744"/>
      <c r="AQ52" s="744"/>
      <c r="AR52" s="744"/>
      <c r="AS52" s="744"/>
    </row>
    <row r="53" spans="1:46" customFormat="1" ht="20.25" customHeight="1">
      <c r="A53" s="754"/>
      <c r="B53" s="767"/>
      <c r="C53" s="768"/>
      <c r="D53" s="299" t="s">
        <v>313</v>
      </c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26"/>
      <c r="AG53" s="744"/>
      <c r="AH53" s="744"/>
      <c r="AI53" s="744"/>
      <c r="AJ53" s="744"/>
      <c r="AK53" s="744"/>
      <c r="AL53" s="744"/>
      <c r="AM53" s="744"/>
      <c r="AN53" s="744"/>
      <c r="AO53" s="744"/>
      <c r="AP53" s="744"/>
      <c r="AQ53" s="744"/>
      <c r="AR53" s="744"/>
      <c r="AS53" s="744"/>
    </row>
    <row r="54" spans="1:46" customFormat="1" thickBot="1">
      <c r="A54" s="755"/>
      <c r="B54" s="752"/>
      <c r="C54" s="748"/>
      <c r="D54" s="214" t="s">
        <v>314</v>
      </c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26"/>
      <c r="AG54" s="745"/>
      <c r="AH54" s="745"/>
      <c r="AI54" s="745"/>
      <c r="AJ54" s="745"/>
      <c r="AK54" s="745"/>
      <c r="AL54" s="745"/>
      <c r="AM54" s="745"/>
      <c r="AN54" s="745"/>
      <c r="AO54" s="745"/>
      <c r="AP54" s="745"/>
      <c r="AQ54" s="745"/>
      <c r="AR54" s="745"/>
      <c r="AS54" s="745"/>
    </row>
    <row r="55" spans="1:46" ht="14.45" customHeight="1">
      <c r="A55" s="749"/>
      <c r="B55" s="749"/>
      <c r="C55" s="749"/>
      <c r="D55" s="749"/>
      <c r="E55" s="3">
        <f t="shared" ref="E55:AE55" si="6">SUM(E41:E54)</f>
        <v>0</v>
      </c>
      <c r="F55" s="3">
        <f t="shared" si="6"/>
        <v>0</v>
      </c>
      <c r="G55" s="3">
        <f t="shared" si="6"/>
        <v>0</v>
      </c>
      <c r="H55" s="3">
        <f t="shared" si="6"/>
        <v>0</v>
      </c>
      <c r="I55" s="3">
        <f t="shared" si="6"/>
        <v>0</v>
      </c>
      <c r="J55" s="3">
        <f t="shared" si="6"/>
        <v>0</v>
      </c>
      <c r="K55" s="3">
        <f t="shared" si="6"/>
        <v>0</v>
      </c>
      <c r="L55" s="3">
        <f t="shared" si="6"/>
        <v>0</v>
      </c>
      <c r="M55" s="3">
        <f t="shared" si="6"/>
        <v>0</v>
      </c>
      <c r="N55" s="3">
        <f t="shared" si="6"/>
        <v>0</v>
      </c>
      <c r="O55" s="3">
        <f t="shared" si="6"/>
        <v>0</v>
      </c>
      <c r="P55" s="3">
        <f t="shared" si="6"/>
        <v>0</v>
      </c>
      <c r="Q55" s="3">
        <f t="shared" si="6"/>
        <v>0</v>
      </c>
      <c r="R55" s="3">
        <f t="shared" si="6"/>
        <v>0</v>
      </c>
      <c r="S55" s="3">
        <f t="shared" si="6"/>
        <v>0</v>
      </c>
      <c r="T55" s="3">
        <f t="shared" si="6"/>
        <v>0</v>
      </c>
      <c r="U55" s="3">
        <f t="shared" si="6"/>
        <v>0</v>
      </c>
      <c r="V55" s="3">
        <f t="shared" si="6"/>
        <v>0</v>
      </c>
      <c r="W55" s="3">
        <f t="shared" si="6"/>
        <v>0</v>
      </c>
      <c r="X55" s="3">
        <f t="shared" si="6"/>
        <v>0</v>
      </c>
      <c r="Y55" s="3">
        <f t="shared" si="6"/>
        <v>0</v>
      </c>
      <c r="Z55" s="3">
        <f t="shared" si="6"/>
        <v>0</v>
      </c>
      <c r="AA55" s="3">
        <f t="shared" si="6"/>
        <v>0</v>
      </c>
      <c r="AB55" s="3">
        <f t="shared" si="6"/>
        <v>0</v>
      </c>
      <c r="AC55" s="3">
        <f t="shared" si="6"/>
        <v>0</v>
      </c>
      <c r="AD55" s="3">
        <f t="shared" si="6"/>
        <v>0</v>
      </c>
      <c r="AE55" s="3">
        <f t="shared" si="6"/>
        <v>0</v>
      </c>
      <c r="AF55" s="4"/>
      <c r="AG55" s="82">
        <f t="shared" ref="AG55:AS55" si="7">SUM(AG41)</f>
        <v>0</v>
      </c>
      <c r="AH55" s="82">
        <f t="shared" si="7"/>
        <v>0</v>
      </c>
      <c r="AI55" s="82">
        <f t="shared" si="7"/>
        <v>0</v>
      </c>
      <c r="AJ55" s="82">
        <f t="shared" si="7"/>
        <v>0</v>
      </c>
      <c r="AK55" s="82">
        <f t="shared" si="7"/>
        <v>0</v>
      </c>
      <c r="AL55" s="82">
        <f t="shared" si="7"/>
        <v>0</v>
      </c>
      <c r="AM55" s="82">
        <f t="shared" si="7"/>
        <v>0</v>
      </c>
      <c r="AN55" s="82">
        <f t="shared" si="7"/>
        <v>0</v>
      </c>
      <c r="AO55" s="82">
        <f t="shared" si="7"/>
        <v>0</v>
      </c>
      <c r="AP55" s="82">
        <f t="shared" si="7"/>
        <v>0</v>
      </c>
      <c r="AQ55" s="82">
        <f t="shared" si="7"/>
        <v>0</v>
      </c>
      <c r="AR55" s="82">
        <f t="shared" si="7"/>
        <v>0</v>
      </c>
      <c r="AS55" s="82">
        <f t="shared" si="7"/>
        <v>0</v>
      </c>
      <c r="AT55" s="1"/>
    </row>
    <row r="56" spans="1:46" customFormat="1" thickBot="1">
      <c r="D56" s="269"/>
    </row>
    <row r="57" spans="1:46" customFormat="1" ht="30.75" thickBot="1">
      <c r="A57" s="262" t="s">
        <v>62</v>
      </c>
      <c r="B57" s="263" t="s">
        <v>132</v>
      </c>
      <c r="C57" s="264" t="s">
        <v>454</v>
      </c>
      <c r="D57" s="212" t="s">
        <v>455</v>
      </c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26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</row>
    <row r="58" spans="1:46" ht="14.45" customHeight="1">
      <c r="A58" s="749"/>
      <c r="B58" s="749"/>
      <c r="C58" s="749"/>
      <c r="D58" s="749"/>
      <c r="E58" s="3">
        <f t="shared" ref="E58:AE58" si="8">SUM(E57:E57)</f>
        <v>0</v>
      </c>
      <c r="F58" s="3">
        <f t="shared" si="8"/>
        <v>0</v>
      </c>
      <c r="G58" s="3">
        <f t="shared" si="8"/>
        <v>0</v>
      </c>
      <c r="H58" s="3">
        <f t="shared" si="8"/>
        <v>0</v>
      </c>
      <c r="I58" s="3">
        <f t="shared" si="8"/>
        <v>0</v>
      </c>
      <c r="J58" s="3">
        <f t="shared" si="8"/>
        <v>0</v>
      </c>
      <c r="K58" s="3">
        <f t="shared" si="8"/>
        <v>0</v>
      </c>
      <c r="L58" s="3">
        <f t="shared" si="8"/>
        <v>0</v>
      </c>
      <c r="M58" s="3">
        <f t="shared" si="8"/>
        <v>0</v>
      </c>
      <c r="N58" s="3">
        <f t="shared" si="8"/>
        <v>0</v>
      </c>
      <c r="O58" s="3">
        <f t="shared" si="8"/>
        <v>0</v>
      </c>
      <c r="P58" s="3">
        <f t="shared" si="8"/>
        <v>0</v>
      </c>
      <c r="Q58" s="3">
        <f t="shared" si="8"/>
        <v>0</v>
      </c>
      <c r="R58" s="3">
        <f t="shared" si="8"/>
        <v>0</v>
      </c>
      <c r="S58" s="3">
        <f t="shared" si="8"/>
        <v>0</v>
      </c>
      <c r="T58" s="3">
        <f t="shared" si="8"/>
        <v>0</v>
      </c>
      <c r="U58" s="3">
        <f t="shared" si="8"/>
        <v>0</v>
      </c>
      <c r="V58" s="3">
        <f t="shared" si="8"/>
        <v>0</v>
      </c>
      <c r="W58" s="3">
        <f t="shared" si="8"/>
        <v>0</v>
      </c>
      <c r="X58" s="3">
        <f t="shared" si="8"/>
        <v>0</v>
      </c>
      <c r="Y58" s="3">
        <f t="shared" si="8"/>
        <v>0</v>
      </c>
      <c r="Z58" s="3">
        <f t="shared" si="8"/>
        <v>0</v>
      </c>
      <c r="AA58" s="3">
        <f t="shared" si="8"/>
        <v>0</v>
      </c>
      <c r="AB58" s="3">
        <f t="shared" si="8"/>
        <v>0</v>
      </c>
      <c r="AC58" s="3">
        <f t="shared" si="8"/>
        <v>0</v>
      </c>
      <c r="AD58" s="3">
        <f t="shared" si="8"/>
        <v>0</v>
      </c>
      <c r="AE58" s="3">
        <f t="shared" si="8"/>
        <v>0</v>
      </c>
      <c r="AF58" s="4"/>
      <c r="AG58" s="82">
        <f t="shared" ref="AG58:AS58" si="9">SUM(AG57)</f>
        <v>0</v>
      </c>
      <c r="AH58" s="82">
        <f t="shared" si="9"/>
        <v>0</v>
      </c>
      <c r="AI58" s="82">
        <f t="shared" si="9"/>
        <v>0</v>
      </c>
      <c r="AJ58" s="82">
        <f t="shared" si="9"/>
        <v>0</v>
      </c>
      <c r="AK58" s="82">
        <f t="shared" si="9"/>
        <v>0</v>
      </c>
      <c r="AL58" s="82">
        <f t="shared" si="9"/>
        <v>0</v>
      </c>
      <c r="AM58" s="82">
        <f t="shared" si="9"/>
        <v>0</v>
      </c>
      <c r="AN58" s="82">
        <f t="shared" si="9"/>
        <v>0</v>
      </c>
      <c r="AO58" s="82">
        <f t="shared" si="9"/>
        <v>0</v>
      </c>
      <c r="AP58" s="82">
        <f t="shared" si="9"/>
        <v>0</v>
      </c>
      <c r="AQ58" s="82">
        <f t="shared" si="9"/>
        <v>0</v>
      </c>
      <c r="AR58" s="82">
        <f t="shared" si="9"/>
        <v>0</v>
      </c>
      <c r="AS58" s="82">
        <f t="shared" si="9"/>
        <v>0</v>
      </c>
      <c r="AT58" s="1"/>
    </row>
    <row r="59" spans="1:46" ht="19.5" thickBot="1">
      <c r="A59" s="158"/>
      <c r="B59" s="158"/>
      <c r="C59" s="158"/>
      <c r="D59" s="15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customFormat="1" ht="30">
      <c r="A60" s="753" t="s">
        <v>62</v>
      </c>
      <c r="B60" s="750" t="s">
        <v>160</v>
      </c>
      <c r="C60" s="746" t="s">
        <v>462</v>
      </c>
      <c r="D60" s="212" t="s">
        <v>456</v>
      </c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26"/>
      <c r="AG60" s="743"/>
      <c r="AH60" s="743"/>
      <c r="AI60" s="743"/>
      <c r="AJ60" s="743"/>
      <c r="AK60" s="743"/>
      <c r="AL60" s="743"/>
      <c r="AM60" s="743"/>
      <c r="AN60" s="743"/>
      <c r="AO60" s="743"/>
      <c r="AP60" s="743"/>
      <c r="AQ60" s="743"/>
      <c r="AR60" s="743"/>
      <c r="AS60" s="743"/>
    </row>
    <row r="61" spans="1:46" customFormat="1" ht="31.5" customHeight="1" thickBot="1">
      <c r="A61" s="755"/>
      <c r="B61" s="752"/>
      <c r="C61" s="748"/>
      <c r="D61" s="214" t="s">
        <v>457</v>
      </c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26"/>
      <c r="AG61" s="745"/>
      <c r="AH61" s="745"/>
      <c r="AI61" s="745"/>
      <c r="AJ61" s="745"/>
      <c r="AK61" s="745"/>
      <c r="AL61" s="745"/>
      <c r="AM61" s="745"/>
      <c r="AN61" s="745"/>
      <c r="AO61" s="745"/>
      <c r="AP61" s="745"/>
      <c r="AQ61" s="745"/>
      <c r="AR61" s="745"/>
      <c r="AS61" s="745"/>
    </row>
    <row r="62" spans="1:46" ht="14.45" customHeight="1">
      <c r="A62" s="749"/>
      <c r="B62" s="749"/>
      <c r="C62" s="749"/>
      <c r="D62" s="749"/>
      <c r="E62" s="3">
        <f t="shared" ref="E62:AE62" si="10">SUM(E60:E61)</f>
        <v>0</v>
      </c>
      <c r="F62" s="3">
        <f t="shared" si="10"/>
        <v>0</v>
      </c>
      <c r="G62" s="3">
        <f t="shared" si="10"/>
        <v>0</v>
      </c>
      <c r="H62" s="3">
        <f t="shared" si="10"/>
        <v>0</v>
      </c>
      <c r="I62" s="3">
        <f t="shared" si="10"/>
        <v>0</v>
      </c>
      <c r="J62" s="3">
        <f t="shared" si="10"/>
        <v>0</v>
      </c>
      <c r="K62" s="3">
        <f t="shared" si="10"/>
        <v>0</v>
      </c>
      <c r="L62" s="3">
        <f t="shared" si="10"/>
        <v>0</v>
      </c>
      <c r="M62" s="3">
        <f t="shared" si="10"/>
        <v>0</v>
      </c>
      <c r="N62" s="3">
        <f t="shared" si="10"/>
        <v>0</v>
      </c>
      <c r="O62" s="3">
        <f t="shared" si="10"/>
        <v>0</v>
      </c>
      <c r="P62" s="3">
        <f t="shared" si="10"/>
        <v>0</v>
      </c>
      <c r="Q62" s="3">
        <f t="shared" si="10"/>
        <v>0</v>
      </c>
      <c r="R62" s="3">
        <f t="shared" si="10"/>
        <v>0</v>
      </c>
      <c r="S62" s="3">
        <f t="shared" si="10"/>
        <v>0</v>
      </c>
      <c r="T62" s="3">
        <f t="shared" si="10"/>
        <v>0</v>
      </c>
      <c r="U62" s="3">
        <f t="shared" si="10"/>
        <v>0</v>
      </c>
      <c r="V62" s="3">
        <f t="shared" si="10"/>
        <v>0</v>
      </c>
      <c r="W62" s="3">
        <f t="shared" si="10"/>
        <v>0</v>
      </c>
      <c r="X62" s="3">
        <f t="shared" si="10"/>
        <v>0</v>
      </c>
      <c r="Y62" s="3">
        <f t="shared" si="10"/>
        <v>0</v>
      </c>
      <c r="Z62" s="3">
        <f t="shared" si="10"/>
        <v>0</v>
      </c>
      <c r="AA62" s="3">
        <f t="shared" si="10"/>
        <v>0</v>
      </c>
      <c r="AB62" s="3">
        <f t="shared" si="10"/>
        <v>0</v>
      </c>
      <c r="AC62" s="3">
        <f t="shared" si="10"/>
        <v>0</v>
      </c>
      <c r="AD62" s="3">
        <f t="shared" si="10"/>
        <v>0</v>
      </c>
      <c r="AE62" s="3">
        <f t="shared" si="10"/>
        <v>0</v>
      </c>
      <c r="AF62" s="4"/>
      <c r="AG62" s="82">
        <f t="shared" ref="AG62:AS62" si="11">SUM(AG60)</f>
        <v>0</v>
      </c>
      <c r="AH62" s="82">
        <f t="shared" si="11"/>
        <v>0</v>
      </c>
      <c r="AI62" s="82">
        <f t="shared" si="11"/>
        <v>0</v>
      </c>
      <c r="AJ62" s="82">
        <f t="shared" si="11"/>
        <v>0</v>
      </c>
      <c r="AK62" s="82">
        <f t="shared" si="11"/>
        <v>0</v>
      </c>
      <c r="AL62" s="82">
        <f t="shared" si="11"/>
        <v>0</v>
      </c>
      <c r="AM62" s="82">
        <f t="shared" si="11"/>
        <v>0</v>
      </c>
      <c r="AN62" s="82">
        <f t="shared" si="11"/>
        <v>0</v>
      </c>
      <c r="AO62" s="82">
        <f t="shared" si="11"/>
        <v>0</v>
      </c>
      <c r="AP62" s="82">
        <f t="shared" si="11"/>
        <v>0</v>
      </c>
      <c r="AQ62" s="82">
        <f t="shared" si="11"/>
        <v>0</v>
      </c>
      <c r="AR62" s="82">
        <f t="shared" si="11"/>
        <v>0</v>
      </c>
      <c r="AS62" s="82">
        <f t="shared" si="11"/>
        <v>0</v>
      </c>
      <c r="AT62" s="1"/>
    </row>
    <row r="63" spans="1:46" customFormat="1" thickBot="1">
      <c r="D63" s="269"/>
    </row>
    <row r="64" spans="1:46" customFormat="1" ht="15">
      <c r="A64" s="753" t="s">
        <v>243</v>
      </c>
      <c r="B64" s="750" t="s">
        <v>53</v>
      </c>
      <c r="C64" s="746" t="s">
        <v>443</v>
      </c>
      <c r="D64" s="212" t="s">
        <v>244</v>
      </c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26"/>
      <c r="AG64" s="743"/>
      <c r="AH64" s="743"/>
      <c r="AI64" s="743"/>
      <c r="AJ64" s="743"/>
      <c r="AK64" s="743"/>
      <c r="AL64" s="743"/>
      <c r="AM64" s="743"/>
      <c r="AN64" s="743"/>
      <c r="AO64" s="743"/>
      <c r="AP64" s="743"/>
      <c r="AQ64" s="743"/>
      <c r="AR64" s="743"/>
      <c r="AS64" s="743"/>
    </row>
    <row r="65" spans="1:46" customFormat="1" ht="15">
      <c r="A65" s="754"/>
      <c r="B65" s="767"/>
      <c r="C65" s="768"/>
      <c r="D65" s="298" t="s">
        <v>245</v>
      </c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26"/>
      <c r="AG65" s="744"/>
      <c r="AH65" s="744"/>
      <c r="AI65" s="744"/>
      <c r="AJ65" s="744"/>
      <c r="AK65" s="744"/>
      <c r="AL65" s="744"/>
      <c r="AM65" s="744"/>
      <c r="AN65" s="744"/>
      <c r="AO65" s="744"/>
      <c r="AP65" s="744"/>
      <c r="AQ65" s="744"/>
      <c r="AR65" s="744"/>
      <c r="AS65" s="744"/>
    </row>
    <row r="66" spans="1:46" customFormat="1" ht="15">
      <c r="A66" s="754"/>
      <c r="B66" s="767"/>
      <c r="C66" s="768"/>
      <c r="D66" s="298" t="s">
        <v>246</v>
      </c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26"/>
      <c r="AG66" s="744"/>
      <c r="AH66" s="744"/>
      <c r="AI66" s="744"/>
      <c r="AJ66" s="744"/>
      <c r="AK66" s="744"/>
      <c r="AL66" s="744"/>
      <c r="AM66" s="744"/>
      <c r="AN66" s="744"/>
      <c r="AO66" s="744"/>
      <c r="AP66" s="744"/>
      <c r="AQ66" s="744"/>
      <c r="AR66" s="744"/>
      <c r="AS66" s="744"/>
    </row>
    <row r="67" spans="1:46" customFormat="1" thickBot="1">
      <c r="A67" s="755"/>
      <c r="B67" s="752"/>
      <c r="C67" s="748"/>
      <c r="D67" s="214" t="s">
        <v>247</v>
      </c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26"/>
      <c r="AG67" s="745"/>
      <c r="AH67" s="745"/>
      <c r="AI67" s="745"/>
      <c r="AJ67" s="745"/>
      <c r="AK67" s="745"/>
      <c r="AL67" s="745"/>
      <c r="AM67" s="745"/>
      <c r="AN67" s="745"/>
      <c r="AO67" s="745"/>
      <c r="AP67" s="745"/>
      <c r="AQ67" s="745"/>
      <c r="AR67" s="745"/>
      <c r="AS67" s="745"/>
    </row>
    <row r="68" spans="1:46" ht="14.45" customHeight="1">
      <c r="A68" s="749"/>
      <c r="B68" s="749"/>
      <c r="C68" s="749"/>
      <c r="D68" s="749"/>
      <c r="E68" s="3">
        <f t="shared" ref="E68:AE68" si="12">SUM(E64:E67)</f>
        <v>0</v>
      </c>
      <c r="F68" s="3">
        <f t="shared" si="12"/>
        <v>0</v>
      </c>
      <c r="G68" s="3">
        <f t="shared" si="12"/>
        <v>0</v>
      </c>
      <c r="H68" s="3">
        <f t="shared" si="12"/>
        <v>0</v>
      </c>
      <c r="I68" s="3">
        <f t="shared" si="12"/>
        <v>0</v>
      </c>
      <c r="J68" s="3">
        <f t="shared" si="12"/>
        <v>0</v>
      </c>
      <c r="K68" s="3">
        <f t="shared" si="12"/>
        <v>0</v>
      </c>
      <c r="L68" s="3">
        <f t="shared" si="12"/>
        <v>0</v>
      </c>
      <c r="M68" s="3">
        <f t="shared" si="12"/>
        <v>0</v>
      </c>
      <c r="N68" s="3">
        <f t="shared" si="12"/>
        <v>0</v>
      </c>
      <c r="O68" s="3">
        <f t="shared" si="12"/>
        <v>0</v>
      </c>
      <c r="P68" s="3">
        <f t="shared" si="12"/>
        <v>0</v>
      </c>
      <c r="Q68" s="3">
        <f t="shared" si="12"/>
        <v>0</v>
      </c>
      <c r="R68" s="3">
        <f t="shared" si="12"/>
        <v>0</v>
      </c>
      <c r="S68" s="3">
        <f t="shared" si="12"/>
        <v>0</v>
      </c>
      <c r="T68" s="3">
        <f t="shared" si="12"/>
        <v>0</v>
      </c>
      <c r="U68" s="3">
        <f t="shared" si="12"/>
        <v>0</v>
      </c>
      <c r="V68" s="3">
        <f t="shared" si="12"/>
        <v>0</v>
      </c>
      <c r="W68" s="3">
        <f t="shared" si="12"/>
        <v>0</v>
      </c>
      <c r="X68" s="3">
        <f t="shared" si="12"/>
        <v>0</v>
      </c>
      <c r="Y68" s="3">
        <f t="shared" si="12"/>
        <v>0</v>
      </c>
      <c r="Z68" s="3">
        <f t="shared" si="12"/>
        <v>0</v>
      </c>
      <c r="AA68" s="3">
        <f t="shared" si="12"/>
        <v>0</v>
      </c>
      <c r="AB68" s="3">
        <f t="shared" si="12"/>
        <v>0</v>
      </c>
      <c r="AC68" s="3">
        <f t="shared" si="12"/>
        <v>0</v>
      </c>
      <c r="AD68" s="3">
        <f t="shared" si="12"/>
        <v>0</v>
      </c>
      <c r="AE68" s="3">
        <f t="shared" si="12"/>
        <v>0</v>
      </c>
      <c r="AF68" s="4"/>
      <c r="AG68" s="82">
        <f t="shared" ref="AG68:AS68" si="13">SUM(AG64)</f>
        <v>0</v>
      </c>
      <c r="AH68" s="82">
        <f t="shared" si="13"/>
        <v>0</v>
      </c>
      <c r="AI68" s="82">
        <f t="shared" si="13"/>
        <v>0</v>
      </c>
      <c r="AJ68" s="82">
        <f t="shared" si="13"/>
        <v>0</v>
      </c>
      <c r="AK68" s="82">
        <f t="shared" si="13"/>
        <v>0</v>
      </c>
      <c r="AL68" s="82">
        <f t="shared" si="13"/>
        <v>0</v>
      </c>
      <c r="AM68" s="82">
        <f t="shared" si="13"/>
        <v>0</v>
      </c>
      <c r="AN68" s="82">
        <f t="shared" si="13"/>
        <v>0</v>
      </c>
      <c r="AO68" s="82">
        <f t="shared" si="13"/>
        <v>0</v>
      </c>
      <c r="AP68" s="82">
        <f t="shared" si="13"/>
        <v>0</v>
      </c>
      <c r="AQ68" s="82">
        <f t="shared" si="13"/>
        <v>0</v>
      </c>
      <c r="AR68" s="82">
        <f t="shared" si="13"/>
        <v>0</v>
      </c>
      <c r="AS68" s="82">
        <f t="shared" si="13"/>
        <v>0</v>
      </c>
      <c r="AT68" s="1"/>
    </row>
    <row r="69" spans="1:46" customFormat="1" thickBot="1">
      <c r="D69" s="269"/>
    </row>
    <row r="70" spans="1:46" customFormat="1" ht="15">
      <c r="A70" s="756" t="s">
        <v>46</v>
      </c>
      <c r="B70" s="759" t="s">
        <v>157</v>
      </c>
      <c r="C70" s="762"/>
      <c r="D70" s="304" t="s">
        <v>150</v>
      </c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26"/>
      <c r="AG70" s="743"/>
      <c r="AH70" s="743"/>
      <c r="AI70" s="743"/>
      <c r="AJ70" s="743"/>
      <c r="AK70" s="743"/>
      <c r="AL70" s="743"/>
      <c r="AM70" s="743"/>
      <c r="AN70" s="743"/>
      <c r="AO70" s="743"/>
      <c r="AP70" s="743"/>
      <c r="AQ70" s="743"/>
      <c r="AR70" s="743"/>
      <c r="AS70" s="743"/>
    </row>
    <row r="71" spans="1:46" customFormat="1" ht="15">
      <c r="A71" s="757"/>
      <c r="B71" s="760"/>
      <c r="C71" s="763"/>
      <c r="D71" s="300" t="s">
        <v>151</v>
      </c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26"/>
      <c r="AG71" s="744"/>
      <c r="AH71" s="744"/>
      <c r="AI71" s="744"/>
      <c r="AJ71" s="744"/>
      <c r="AK71" s="744"/>
      <c r="AL71" s="744"/>
      <c r="AM71" s="744"/>
      <c r="AN71" s="744"/>
      <c r="AO71" s="744"/>
      <c r="AP71" s="744"/>
      <c r="AQ71" s="744"/>
      <c r="AR71" s="744"/>
      <c r="AS71" s="744"/>
    </row>
    <row r="72" spans="1:46" customFormat="1" ht="15">
      <c r="A72" s="757"/>
      <c r="B72" s="760"/>
      <c r="C72" s="763"/>
      <c r="D72" s="300" t="s">
        <v>49</v>
      </c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26"/>
      <c r="AG72" s="744"/>
      <c r="AH72" s="744"/>
      <c r="AI72" s="744"/>
      <c r="AJ72" s="744"/>
      <c r="AK72" s="744"/>
      <c r="AL72" s="744"/>
      <c r="AM72" s="744"/>
      <c r="AN72" s="744"/>
      <c r="AO72" s="744"/>
      <c r="AP72" s="744"/>
      <c r="AQ72" s="744"/>
      <c r="AR72" s="744"/>
      <c r="AS72" s="744"/>
    </row>
    <row r="73" spans="1:46" customFormat="1" thickBot="1">
      <c r="A73" s="758"/>
      <c r="B73" s="761"/>
      <c r="C73" s="764"/>
      <c r="D73" s="305" t="s">
        <v>48</v>
      </c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26"/>
      <c r="AG73" s="745"/>
      <c r="AH73" s="745"/>
      <c r="AI73" s="745"/>
      <c r="AJ73" s="745"/>
      <c r="AK73" s="745"/>
      <c r="AL73" s="745"/>
      <c r="AM73" s="745"/>
      <c r="AN73" s="745"/>
      <c r="AO73" s="745"/>
      <c r="AP73" s="745"/>
      <c r="AQ73" s="745"/>
      <c r="AR73" s="745"/>
      <c r="AS73" s="745"/>
    </row>
    <row r="74" spans="1:46" ht="14.45" customHeight="1">
      <c r="A74" s="749"/>
      <c r="B74" s="749"/>
      <c r="C74" s="749"/>
      <c r="D74" s="749"/>
      <c r="E74" s="3">
        <f t="shared" ref="E74:AE74" si="14">SUM(E70:E73)</f>
        <v>0</v>
      </c>
      <c r="F74" s="3">
        <f t="shared" si="14"/>
        <v>0</v>
      </c>
      <c r="G74" s="3">
        <f t="shared" si="14"/>
        <v>0</v>
      </c>
      <c r="H74" s="3">
        <f t="shared" si="14"/>
        <v>0</v>
      </c>
      <c r="I74" s="3">
        <f t="shared" si="14"/>
        <v>0</v>
      </c>
      <c r="J74" s="3">
        <f t="shared" si="14"/>
        <v>0</v>
      </c>
      <c r="K74" s="3">
        <f t="shared" si="14"/>
        <v>0</v>
      </c>
      <c r="L74" s="3">
        <f t="shared" si="14"/>
        <v>0</v>
      </c>
      <c r="M74" s="3">
        <f t="shared" si="14"/>
        <v>0</v>
      </c>
      <c r="N74" s="3">
        <f t="shared" si="14"/>
        <v>0</v>
      </c>
      <c r="O74" s="3">
        <f t="shared" si="14"/>
        <v>0</v>
      </c>
      <c r="P74" s="3">
        <f t="shared" si="14"/>
        <v>0</v>
      </c>
      <c r="Q74" s="3">
        <f t="shared" si="14"/>
        <v>0</v>
      </c>
      <c r="R74" s="3">
        <f t="shared" si="14"/>
        <v>0</v>
      </c>
      <c r="S74" s="3">
        <f t="shared" si="14"/>
        <v>0</v>
      </c>
      <c r="T74" s="3">
        <f t="shared" si="14"/>
        <v>0</v>
      </c>
      <c r="U74" s="3">
        <f t="shared" si="14"/>
        <v>0</v>
      </c>
      <c r="V74" s="3">
        <f t="shared" si="14"/>
        <v>0</v>
      </c>
      <c r="W74" s="3">
        <f t="shared" si="14"/>
        <v>0</v>
      </c>
      <c r="X74" s="3">
        <f t="shared" si="14"/>
        <v>0</v>
      </c>
      <c r="Y74" s="3">
        <f t="shared" si="14"/>
        <v>0</v>
      </c>
      <c r="Z74" s="3">
        <f t="shared" si="14"/>
        <v>0</v>
      </c>
      <c r="AA74" s="3">
        <f t="shared" si="14"/>
        <v>0</v>
      </c>
      <c r="AB74" s="3">
        <f t="shared" si="14"/>
        <v>0</v>
      </c>
      <c r="AC74" s="3">
        <f t="shared" si="14"/>
        <v>0</v>
      </c>
      <c r="AD74" s="3">
        <f t="shared" si="14"/>
        <v>0</v>
      </c>
      <c r="AE74" s="3">
        <f t="shared" si="14"/>
        <v>0</v>
      </c>
      <c r="AF74" s="4"/>
      <c r="AG74" s="82">
        <f t="shared" ref="AG74:AS74" si="15">SUM(AG70)</f>
        <v>0</v>
      </c>
      <c r="AH74" s="82">
        <f t="shared" si="15"/>
        <v>0</v>
      </c>
      <c r="AI74" s="82">
        <f t="shared" si="15"/>
        <v>0</v>
      </c>
      <c r="AJ74" s="82">
        <f t="shared" si="15"/>
        <v>0</v>
      </c>
      <c r="AK74" s="82">
        <f t="shared" si="15"/>
        <v>0</v>
      </c>
      <c r="AL74" s="82">
        <f t="shared" si="15"/>
        <v>0</v>
      </c>
      <c r="AM74" s="82">
        <f t="shared" si="15"/>
        <v>0</v>
      </c>
      <c r="AN74" s="82">
        <f t="shared" si="15"/>
        <v>0</v>
      </c>
      <c r="AO74" s="82">
        <f t="shared" si="15"/>
        <v>0</v>
      </c>
      <c r="AP74" s="82">
        <f t="shared" si="15"/>
        <v>0</v>
      </c>
      <c r="AQ74" s="82">
        <f t="shared" si="15"/>
        <v>0</v>
      </c>
      <c r="AR74" s="82">
        <f t="shared" si="15"/>
        <v>0</v>
      </c>
      <c r="AS74" s="82">
        <f t="shared" si="15"/>
        <v>0</v>
      </c>
      <c r="AT74" s="1"/>
    </row>
    <row r="75" spans="1:46" customFormat="1" thickBot="1">
      <c r="D75" s="269"/>
    </row>
    <row r="76" spans="1:46" customFormat="1" ht="15">
      <c r="A76" s="756" t="s">
        <v>46</v>
      </c>
      <c r="B76" s="759" t="s">
        <v>158</v>
      </c>
      <c r="C76" s="762"/>
      <c r="D76" s="304" t="s">
        <v>152</v>
      </c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26"/>
      <c r="AG76" s="743"/>
      <c r="AH76" s="743"/>
      <c r="AI76" s="743"/>
      <c r="AJ76" s="743"/>
      <c r="AK76" s="743"/>
      <c r="AL76" s="743"/>
      <c r="AM76" s="743"/>
      <c r="AN76" s="743"/>
      <c r="AO76" s="743"/>
      <c r="AP76" s="743"/>
      <c r="AQ76" s="743"/>
      <c r="AR76" s="743"/>
      <c r="AS76" s="743"/>
    </row>
    <row r="77" spans="1:46" customFormat="1" ht="15">
      <c r="A77" s="757"/>
      <c r="B77" s="760"/>
      <c r="C77" s="763"/>
      <c r="D77" s="300" t="s">
        <v>47</v>
      </c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26"/>
      <c r="AG77" s="744"/>
      <c r="AH77" s="744"/>
      <c r="AI77" s="744"/>
      <c r="AJ77" s="744"/>
      <c r="AK77" s="744"/>
      <c r="AL77" s="744"/>
      <c r="AM77" s="744"/>
      <c r="AN77" s="744"/>
      <c r="AO77" s="744"/>
      <c r="AP77" s="744"/>
      <c r="AQ77" s="744"/>
      <c r="AR77" s="744"/>
      <c r="AS77" s="744"/>
    </row>
    <row r="78" spans="1:46" customFormat="1" ht="15">
      <c r="A78" s="757"/>
      <c r="B78" s="760"/>
      <c r="C78" s="763"/>
      <c r="D78" s="300" t="s">
        <v>153</v>
      </c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26"/>
      <c r="AG78" s="744"/>
      <c r="AH78" s="744"/>
      <c r="AI78" s="744"/>
      <c r="AJ78" s="744"/>
      <c r="AK78" s="744"/>
      <c r="AL78" s="744"/>
      <c r="AM78" s="744"/>
      <c r="AN78" s="744"/>
      <c r="AO78" s="744"/>
      <c r="AP78" s="744"/>
      <c r="AQ78" s="744"/>
      <c r="AR78" s="744"/>
      <c r="AS78" s="744"/>
    </row>
    <row r="79" spans="1:46" customFormat="1" ht="15">
      <c r="A79" s="757"/>
      <c r="B79" s="760"/>
      <c r="C79" s="763"/>
      <c r="D79" s="300" t="s">
        <v>154</v>
      </c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26"/>
      <c r="AG79" s="744"/>
      <c r="AH79" s="744"/>
      <c r="AI79" s="744"/>
      <c r="AJ79" s="744"/>
      <c r="AK79" s="744"/>
      <c r="AL79" s="744"/>
      <c r="AM79" s="744"/>
      <c r="AN79" s="744"/>
      <c r="AO79" s="744"/>
      <c r="AP79" s="744"/>
      <c r="AQ79" s="744"/>
      <c r="AR79" s="744"/>
      <c r="AS79" s="744"/>
    </row>
    <row r="80" spans="1:46" customFormat="1" ht="15">
      <c r="A80" s="757"/>
      <c r="B80" s="760"/>
      <c r="C80" s="763"/>
      <c r="D80" s="300" t="s">
        <v>50</v>
      </c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26"/>
      <c r="AG80" s="744"/>
      <c r="AH80" s="744"/>
      <c r="AI80" s="744"/>
      <c r="AJ80" s="744"/>
      <c r="AK80" s="744"/>
      <c r="AL80" s="744"/>
      <c r="AM80" s="744"/>
      <c r="AN80" s="744"/>
      <c r="AO80" s="744"/>
      <c r="AP80" s="744"/>
      <c r="AQ80" s="744"/>
      <c r="AR80" s="744"/>
      <c r="AS80" s="744"/>
    </row>
    <row r="81" spans="1:46" customFormat="1" thickBot="1">
      <c r="A81" s="758"/>
      <c r="B81" s="761"/>
      <c r="C81" s="764"/>
      <c r="D81" s="305" t="s">
        <v>438</v>
      </c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26"/>
      <c r="AG81" s="745"/>
      <c r="AH81" s="745"/>
      <c r="AI81" s="745"/>
      <c r="AJ81" s="745"/>
      <c r="AK81" s="745"/>
      <c r="AL81" s="745"/>
      <c r="AM81" s="745"/>
      <c r="AN81" s="745"/>
      <c r="AO81" s="745"/>
      <c r="AP81" s="745"/>
      <c r="AQ81" s="745"/>
      <c r="AR81" s="745"/>
      <c r="AS81" s="745"/>
    </row>
    <row r="82" spans="1:46" ht="14.45" customHeight="1">
      <c r="A82" s="749"/>
      <c r="B82" s="749"/>
      <c r="C82" s="749"/>
      <c r="D82" s="749"/>
      <c r="E82" s="3">
        <f t="shared" ref="E82:AE82" si="16">SUM(E76:E81)</f>
        <v>0</v>
      </c>
      <c r="F82" s="3">
        <f t="shared" si="16"/>
        <v>0</v>
      </c>
      <c r="G82" s="3">
        <f t="shared" si="16"/>
        <v>0</v>
      </c>
      <c r="H82" s="3">
        <f t="shared" si="16"/>
        <v>0</v>
      </c>
      <c r="I82" s="3">
        <f t="shared" si="16"/>
        <v>0</v>
      </c>
      <c r="J82" s="3">
        <f t="shared" si="16"/>
        <v>0</v>
      </c>
      <c r="K82" s="3">
        <f t="shared" si="16"/>
        <v>0</v>
      </c>
      <c r="L82" s="3">
        <f t="shared" si="16"/>
        <v>0</v>
      </c>
      <c r="M82" s="3">
        <f t="shared" si="16"/>
        <v>0</v>
      </c>
      <c r="N82" s="3">
        <f t="shared" si="16"/>
        <v>0</v>
      </c>
      <c r="O82" s="3">
        <f t="shared" si="16"/>
        <v>0</v>
      </c>
      <c r="P82" s="3">
        <f t="shared" si="16"/>
        <v>0</v>
      </c>
      <c r="Q82" s="3">
        <f t="shared" si="16"/>
        <v>0</v>
      </c>
      <c r="R82" s="3">
        <f t="shared" si="16"/>
        <v>0</v>
      </c>
      <c r="S82" s="3">
        <f t="shared" si="16"/>
        <v>0</v>
      </c>
      <c r="T82" s="3">
        <f t="shared" si="16"/>
        <v>0</v>
      </c>
      <c r="U82" s="3">
        <f t="shared" si="16"/>
        <v>0</v>
      </c>
      <c r="V82" s="3">
        <f t="shared" si="16"/>
        <v>0</v>
      </c>
      <c r="W82" s="3">
        <f t="shared" si="16"/>
        <v>0</v>
      </c>
      <c r="X82" s="3">
        <f t="shared" si="16"/>
        <v>0</v>
      </c>
      <c r="Y82" s="3">
        <f t="shared" si="16"/>
        <v>0</v>
      </c>
      <c r="Z82" s="3">
        <f t="shared" si="16"/>
        <v>0</v>
      </c>
      <c r="AA82" s="3">
        <f t="shared" si="16"/>
        <v>0</v>
      </c>
      <c r="AB82" s="3">
        <f t="shared" si="16"/>
        <v>0</v>
      </c>
      <c r="AC82" s="3">
        <f t="shared" si="16"/>
        <v>0</v>
      </c>
      <c r="AD82" s="3">
        <f t="shared" si="16"/>
        <v>0</v>
      </c>
      <c r="AE82" s="3">
        <f t="shared" si="16"/>
        <v>0</v>
      </c>
      <c r="AF82" s="4"/>
      <c r="AG82" s="82">
        <f t="shared" ref="AG82:AS82" si="17">SUM(AG76)</f>
        <v>0</v>
      </c>
      <c r="AH82" s="82">
        <f t="shared" si="17"/>
        <v>0</v>
      </c>
      <c r="AI82" s="82">
        <f t="shared" si="17"/>
        <v>0</v>
      </c>
      <c r="AJ82" s="82">
        <f t="shared" si="17"/>
        <v>0</v>
      </c>
      <c r="AK82" s="82">
        <f t="shared" si="17"/>
        <v>0</v>
      </c>
      <c r="AL82" s="82">
        <f t="shared" si="17"/>
        <v>0</v>
      </c>
      <c r="AM82" s="82">
        <f t="shared" si="17"/>
        <v>0</v>
      </c>
      <c r="AN82" s="82">
        <f t="shared" si="17"/>
        <v>0</v>
      </c>
      <c r="AO82" s="82">
        <f t="shared" si="17"/>
        <v>0</v>
      </c>
      <c r="AP82" s="82">
        <f t="shared" si="17"/>
        <v>0</v>
      </c>
      <c r="AQ82" s="82">
        <f t="shared" si="17"/>
        <v>0</v>
      </c>
      <c r="AR82" s="82">
        <f t="shared" si="17"/>
        <v>0</v>
      </c>
      <c r="AS82" s="82">
        <f t="shared" si="17"/>
        <v>0</v>
      </c>
      <c r="AT82" s="1"/>
    </row>
    <row r="83" spans="1:46" customFormat="1" thickBot="1">
      <c r="D83" s="269"/>
    </row>
    <row r="84" spans="1:46" customFormat="1" ht="15">
      <c r="A84" s="753" t="s">
        <v>285</v>
      </c>
      <c r="B84" s="750" t="s">
        <v>161</v>
      </c>
      <c r="C84" s="746" t="s">
        <v>463</v>
      </c>
      <c r="D84" s="212" t="s">
        <v>286</v>
      </c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26"/>
      <c r="AG84" s="743"/>
      <c r="AH84" s="743"/>
      <c r="AI84" s="743"/>
      <c r="AJ84" s="743"/>
      <c r="AK84" s="743"/>
      <c r="AL84" s="743"/>
      <c r="AM84" s="743"/>
      <c r="AN84" s="743"/>
      <c r="AO84" s="743"/>
      <c r="AP84" s="743"/>
      <c r="AQ84" s="743"/>
      <c r="AR84" s="743"/>
      <c r="AS84" s="743"/>
    </row>
    <row r="85" spans="1:46" customFormat="1" ht="15">
      <c r="A85" s="754"/>
      <c r="B85" s="767"/>
      <c r="C85" s="768"/>
      <c r="D85" s="298" t="s">
        <v>287</v>
      </c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26"/>
      <c r="AG85" s="744"/>
      <c r="AH85" s="744"/>
      <c r="AI85" s="744"/>
      <c r="AJ85" s="744"/>
      <c r="AK85" s="744"/>
      <c r="AL85" s="744"/>
      <c r="AM85" s="744"/>
      <c r="AN85" s="744"/>
      <c r="AO85" s="744"/>
      <c r="AP85" s="744"/>
      <c r="AQ85" s="744"/>
      <c r="AR85" s="744"/>
      <c r="AS85" s="744"/>
    </row>
    <row r="86" spans="1:46" customFormat="1" ht="30">
      <c r="A86" s="754"/>
      <c r="B86" s="767"/>
      <c r="C86" s="768"/>
      <c r="D86" s="298" t="s">
        <v>458</v>
      </c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26"/>
      <c r="AG86" s="744"/>
      <c r="AH86" s="744"/>
      <c r="AI86" s="744"/>
      <c r="AJ86" s="744"/>
      <c r="AK86" s="744"/>
      <c r="AL86" s="744"/>
      <c r="AM86" s="744"/>
      <c r="AN86" s="744"/>
      <c r="AO86" s="744"/>
      <c r="AP86" s="744"/>
      <c r="AQ86" s="744"/>
      <c r="AR86" s="744"/>
      <c r="AS86" s="744"/>
    </row>
    <row r="87" spans="1:46" customFormat="1" ht="15">
      <c r="A87" s="754"/>
      <c r="B87" s="767"/>
      <c r="C87" s="768"/>
      <c r="D87" s="298" t="s">
        <v>288</v>
      </c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26"/>
      <c r="AG87" s="744"/>
      <c r="AH87" s="744"/>
      <c r="AI87" s="744"/>
      <c r="AJ87" s="744"/>
      <c r="AK87" s="744"/>
      <c r="AL87" s="744"/>
      <c r="AM87" s="744"/>
      <c r="AN87" s="744"/>
      <c r="AO87" s="744"/>
      <c r="AP87" s="744"/>
      <c r="AQ87" s="744"/>
      <c r="AR87" s="744"/>
      <c r="AS87" s="744"/>
    </row>
    <row r="88" spans="1:46" customFormat="1" ht="15">
      <c r="A88" s="754"/>
      <c r="B88" s="767"/>
      <c r="C88" s="768"/>
      <c r="D88" s="298" t="s">
        <v>289</v>
      </c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26"/>
      <c r="AG88" s="744"/>
      <c r="AH88" s="744"/>
      <c r="AI88" s="744"/>
      <c r="AJ88" s="744"/>
      <c r="AK88" s="744"/>
      <c r="AL88" s="744"/>
      <c r="AM88" s="744"/>
      <c r="AN88" s="744"/>
      <c r="AO88" s="744"/>
      <c r="AP88" s="744"/>
      <c r="AQ88" s="744"/>
      <c r="AR88" s="744"/>
      <c r="AS88" s="744"/>
    </row>
    <row r="89" spans="1:46" customFormat="1" ht="15">
      <c r="A89" s="754"/>
      <c r="B89" s="767"/>
      <c r="C89" s="768"/>
      <c r="D89" s="298" t="s">
        <v>290</v>
      </c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26"/>
      <c r="AG89" s="744"/>
      <c r="AH89" s="744"/>
      <c r="AI89" s="744"/>
      <c r="AJ89" s="744"/>
      <c r="AK89" s="744"/>
      <c r="AL89" s="744"/>
      <c r="AM89" s="744"/>
      <c r="AN89" s="744"/>
      <c r="AO89" s="744"/>
      <c r="AP89" s="744"/>
      <c r="AQ89" s="744"/>
      <c r="AR89" s="744"/>
      <c r="AS89" s="744"/>
    </row>
    <row r="90" spans="1:46" customFormat="1" ht="19.5" customHeight="1">
      <c r="A90" s="754"/>
      <c r="B90" s="767"/>
      <c r="C90" s="768"/>
      <c r="D90" s="298" t="s">
        <v>291</v>
      </c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26"/>
      <c r="AG90" s="744"/>
      <c r="AH90" s="744"/>
      <c r="AI90" s="744"/>
      <c r="AJ90" s="744"/>
      <c r="AK90" s="744"/>
      <c r="AL90" s="744"/>
      <c r="AM90" s="744"/>
      <c r="AN90" s="744"/>
      <c r="AO90" s="744"/>
      <c r="AP90" s="744"/>
      <c r="AQ90" s="744"/>
      <c r="AR90" s="744"/>
      <c r="AS90" s="744"/>
    </row>
    <row r="91" spans="1:46" customFormat="1" thickBot="1">
      <c r="A91" s="755"/>
      <c r="B91" s="752"/>
      <c r="C91" s="748"/>
      <c r="D91" s="214" t="s">
        <v>292</v>
      </c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26"/>
      <c r="AG91" s="745"/>
      <c r="AH91" s="745"/>
      <c r="AI91" s="745"/>
      <c r="AJ91" s="745"/>
      <c r="AK91" s="745"/>
      <c r="AL91" s="745"/>
      <c r="AM91" s="745"/>
      <c r="AN91" s="745"/>
      <c r="AO91" s="745"/>
      <c r="AP91" s="745"/>
      <c r="AQ91" s="745"/>
      <c r="AR91" s="745"/>
      <c r="AS91" s="745"/>
    </row>
    <row r="92" spans="1:46" ht="14.45" customHeight="1">
      <c r="A92" s="749"/>
      <c r="B92" s="749"/>
      <c r="C92" s="749"/>
      <c r="D92" s="749"/>
      <c r="E92" s="3">
        <f t="shared" ref="E92:AE92" si="18">SUM(E84:E91)</f>
        <v>0</v>
      </c>
      <c r="F92" s="3">
        <f t="shared" si="18"/>
        <v>0</v>
      </c>
      <c r="G92" s="3">
        <f t="shared" si="18"/>
        <v>0</v>
      </c>
      <c r="H92" s="3">
        <f t="shared" si="18"/>
        <v>0</v>
      </c>
      <c r="I92" s="3">
        <f t="shared" si="18"/>
        <v>0</v>
      </c>
      <c r="J92" s="3">
        <f t="shared" si="18"/>
        <v>0</v>
      </c>
      <c r="K92" s="3">
        <f t="shared" si="18"/>
        <v>0</v>
      </c>
      <c r="L92" s="3">
        <f t="shared" si="18"/>
        <v>0</v>
      </c>
      <c r="M92" s="3">
        <f t="shared" si="18"/>
        <v>0</v>
      </c>
      <c r="N92" s="3">
        <f t="shared" si="18"/>
        <v>0</v>
      </c>
      <c r="O92" s="3">
        <f t="shared" si="18"/>
        <v>0</v>
      </c>
      <c r="P92" s="3">
        <f t="shared" si="18"/>
        <v>0</v>
      </c>
      <c r="Q92" s="3">
        <f t="shared" si="18"/>
        <v>0</v>
      </c>
      <c r="R92" s="3">
        <f t="shared" si="18"/>
        <v>0</v>
      </c>
      <c r="S92" s="3">
        <f t="shared" si="18"/>
        <v>0</v>
      </c>
      <c r="T92" s="3">
        <f t="shared" si="18"/>
        <v>0</v>
      </c>
      <c r="U92" s="3">
        <f t="shared" si="18"/>
        <v>0</v>
      </c>
      <c r="V92" s="3">
        <f t="shared" si="18"/>
        <v>0</v>
      </c>
      <c r="W92" s="3">
        <f t="shared" si="18"/>
        <v>0</v>
      </c>
      <c r="X92" s="3">
        <f t="shared" si="18"/>
        <v>0</v>
      </c>
      <c r="Y92" s="3">
        <f t="shared" si="18"/>
        <v>0</v>
      </c>
      <c r="Z92" s="3">
        <f t="shared" si="18"/>
        <v>0</v>
      </c>
      <c r="AA92" s="3">
        <f t="shared" si="18"/>
        <v>0</v>
      </c>
      <c r="AB92" s="3">
        <f t="shared" si="18"/>
        <v>0</v>
      </c>
      <c r="AC92" s="3">
        <f t="shared" si="18"/>
        <v>0</v>
      </c>
      <c r="AD92" s="3">
        <f t="shared" si="18"/>
        <v>0</v>
      </c>
      <c r="AE92" s="3">
        <f t="shared" si="18"/>
        <v>0</v>
      </c>
      <c r="AF92" s="4"/>
      <c r="AG92" s="82">
        <f t="shared" ref="AG92:AS92" si="19">SUM(AG84)</f>
        <v>0</v>
      </c>
      <c r="AH92" s="82">
        <f t="shared" si="19"/>
        <v>0</v>
      </c>
      <c r="AI92" s="82">
        <f t="shared" si="19"/>
        <v>0</v>
      </c>
      <c r="AJ92" s="82">
        <f t="shared" si="19"/>
        <v>0</v>
      </c>
      <c r="AK92" s="82">
        <f t="shared" si="19"/>
        <v>0</v>
      </c>
      <c r="AL92" s="82">
        <f t="shared" si="19"/>
        <v>0</v>
      </c>
      <c r="AM92" s="82">
        <f t="shared" si="19"/>
        <v>0</v>
      </c>
      <c r="AN92" s="82">
        <f t="shared" si="19"/>
        <v>0</v>
      </c>
      <c r="AO92" s="82">
        <f t="shared" si="19"/>
        <v>0</v>
      </c>
      <c r="AP92" s="82">
        <f t="shared" si="19"/>
        <v>0</v>
      </c>
      <c r="AQ92" s="82">
        <f t="shared" si="19"/>
        <v>0</v>
      </c>
      <c r="AR92" s="82">
        <f t="shared" si="19"/>
        <v>0</v>
      </c>
      <c r="AS92" s="82">
        <f t="shared" si="19"/>
        <v>0</v>
      </c>
      <c r="AT92" s="1"/>
    </row>
    <row r="93" spans="1:46" customFormat="1" thickBot="1">
      <c r="D93" s="269"/>
    </row>
    <row r="94" spans="1:46" customFormat="1" ht="15">
      <c r="A94" s="753" t="s">
        <v>64</v>
      </c>
      <c r="B94" s="750" t="s">
        <v>162</v>
      </c>
      <c r="C94" s="746" t="s">
        <v>459</v>
      </c>
      <c r="D94" s="212" t="s">
        <v>293</v>
      </c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26"/>
      <c r="AG94" s="743"/>
      <c r="AH94" s="743"/>
      <c r="AI94" s="743"/>
      <c r="AJ94" s="743"/>
      <c r="AK94" s="743"/>
      <c r="AL94" s="743"/>
      <c r="AM94" s="743"/>
      <c r="AN94" s="743"/>
      <c r="AO94" s="743"/>
      <c r="AP94" s="743"/>
      <c r="AQ94" s="743"/>
      <c r="AR94" s="743"/>
      <c r="AS94" s="743"/>
    </row>
    <row r="95" spans="1:46" customFormat="1" ht="15">
      <c r="A95" s="754"/>
      <c r="B95" s="767"/>
      <c r="C95" s="768"/>
      <c r="D95" s="298" t="s">
        <v>294</v>
      </c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26"/>
      <c r="AG95" s="744"/>
      <c r="AH95" s="744"/>
      <c r="AI95" s="744"/>
      <c r="AJ95" s="744"/>
      <c r="AK95" s="744"/>
      <c r="AL95" s="744"/>
      <c r="AM95" s="744"/>
      <c r="AN95" s="744"/>
      <c r="AO95" s="744"/>
      <c r="AP95" s="744"/>
      <c r="AQ95" s="744"/>
      <c r="AR95" s="744"/>
      <c r="AS95" s="744"/>
    </row>
    <row r="96" spans="1:46" customFormat="1" ht="15">
      <c r="A96" s="754"/>
      <c r="B96" s="767"/>
      <c r="C96" s="768"/>
      <c r="D96" s="298" t="s">
        <v>295</v>
      </c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26"/>
      <c r="AG96" s="744"/>
      <c r="AH96" s="744"/>
      <c r="AI96" s="744"/>
      <c r="AJ96" s="744"/>
      <c r="AK96" s="744"/>
      <c r="AL96" s="744"/>
      <c r="AM96" s="744"/>
      <c r="AN96" s="744"/>
      <c r="AO96" s="744"/>
      <c r="AP96" s="744"/>
      <c r="AQ96" s="744"/>
      <c r="AR96" s="744"/>
      <c r="AS96" s="744"/>
    </row>
    <row r="97" spans="1:46" customFormat="1" ht="15">
      <c r="A97" s="754"/>
      <c r="B97" s="767"/>
      <c r="C97" s="768"/>
      <c r="D97" s="298" t="s">
        <v>460</v>
      </c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26"/>
      <c r="AG97" s="744"/>
      <c r="AH97" s="744"/>
      <c r="AI97" s="744"/>
      <c r="AJ97" s="744"/>
      <c r="AK97" s="744"/>
      <c r="AL97" s="744"/>
      <c r="AM97" s="744"/>
      <c r="AN97" s="744"/>
      <c r="AO97" s="744"/>
      <c r="AP97" s="744"/>
      <c r="AQ97" s="744"/>
      <c r="AR97" s="744"/>
      <c r="AS97" s="744"/>
    </row>
    <row r="98" spans="1:46" customFormat="1" ht="15">
      <c r="A98" s="754"/>
      <c r="B98" s="767"/>
      <c r="C98" s="768"/>
      <c r="D98" s="298" t="s">
        <v>296</v>
      </c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26"/>
      <c r="AG98" s="744"/>
      <c r="AH98" s="744"/>
      <c r="AI98" s="744"/>
      <c r="AJ98" s="744"/>
      <c r="AK98" s="744"/>
      <c r="AL98" s="744"/>
      <c r="AM98" s="744"/>
      <c r="AN98" s="744"/>
      <c r="AO98" s="744"/>
      <c r="AP98" s="744"/>
      <c r="AQ98" s="744"/>
      <c r="AR98" s="744"/>
      <c r="AS98" s="744"/>
    </row>
    <row r="99" spans="1:46" customFormat="1" ht="30">
      <c r="A99" s="754"/>
      <c r="B99" s="767"/>
      <c r="C99" s="768"/>
      <c r="D99" s="298" t="s">
        <v>297</v>
      </c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26"/>
      <c r="AG99" s="744"/>
      <c r="AH99" s="744"/>
      <c r="AI99" s="744"/>
      <c r="AJ99" s="744"/>
      <c r="AK99" s="744"/>
      <c r="AL99" s="744"/>
      <c r="AM99" s="744"/>
      <c r="AN99" s="744"/>
      <c r="AO99" s="744"/>
      <c r="AP99" s="744"/>
      <c r="AQ99" s="744"/>
      <c r="AR99" s="744"/>
      <c r="AS99" s="744"/>
    </row>
    <row r="100" spans="1:46" customFormat="1" ht="19.5" customHeight="1">
      <c r="A100" s="754"/>
      <c r="B100" s="767"/>
      <c r="C100" s="768"/>
      <c r="D100" s="298" t="s">
        <v>298</v>
      </c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26"/>
      <c r="AG100" s="744"/>
      <c r="AH100" s="744"/>
      <c r="AI100" s="744"/>
      <c r="AJ100" s="744"/>
      <c r="AK100" s="744"/>
      <c r="AL100" s="744"/>
      <c r="AM100" s="744"/>
      <c r="AN100" s="744"/>
      <c r="AO100" s="744"/>
      <c r="AP100" s="744"/>
      <c r="AQ100" s="744"/>
      <c r="AR100" s="744"/>
      <c r="AS100" s="744"/>
    </row>
    <row r="101" spans="1:46" customFormat="1" ht="30.75" customHeight="1">
      <c r="A101" s="754"/>
      <c r="B101" s="767"/>
      <c r="C101" s="768"/>
      <c r="D101" s="298" t="s">
        <v>461</v>
      </c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26"/>
      <c r="AG101" s="744"/>
      <c r="AH101" s="744"/>
      <c r="AI101" s="744"/>
      <c r="AJ101" s="744"/>
      <c r="AK101" s="744"/>
      <c r="AL101" s="744"/>
      <c r="AM101" s="744"/>
      <c r="AN101" s="744"/>
      <c r="AO101" s="744"/>
      <c r="AP101" s="744"/>
      <c r="AQ101" s="744"/>
      <c r="AR101" s="744"/>
      <c r="AS101" s="744"/>
    </row>
    <row r="102" spans="1:46" customFormat="1" thickBot="1">
      <c r="A102" s="755"/>
      <c r="B102" s="752"/>
      <c r="C102" s="748"/>
      <c r="D102" s="214" t="s">
        <v>299</v>
      </c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26"/>
      <c r="AG102" s="745"/>
      <c r="AH102" s="745"/>
      <c r="AI102" s="745"/>
      <c r="AJ102" s="745"/>
      <c r="AK102" s="745"/>
      <c r="AL102" s="745"/>
      <c r="AM102" s="745"/>
      <c r="AN102" s="745"/>
      <c r="AO102" s="745"/>
      <c r="AP102" s="745"/>
      <c r="AQ102" s="745"/>
      <c r="AR102" s="745"/>
      <c r="AS102" s="745"/>
    </row>
    <row r="103" spans="1:46" ht="14.45" customHeight="1">
      <c r="A103" s="749"/>
      <c r="B103" s="749"/>
      <c r="C103" s="749"/>
      <c r="D103" s="749"/>
      <c r="E103" s="3">
        <f t="shared" ref="E103:AE103" si="20">SUM(E94:E102)</f>
        <v>0</v>
      </c>
      <c r="F103" s="3">
        <f t="shared" si="20"/>
        <v>0</v>
      </c>
      <c r="G103" s="3">
        <f t="shared" si="20"/>
        <v>0</v>
      </c>
      <c r="H103" s="3">
        <f t="shared" si="20"/>
        <v>0</v>
      </c>
      <c r="I103" s="3">
        <f t="shared" si="20"/>
        <v>0</v>
      </c>
      <c r="J103" s="3">
        <f t="shared" si="20"/>
        <v>0</v>
      </c>
      <c r="K103" s="3">
        <f t="shared" si="20"/>
        <v>0</v>
      </c>
      <c r="L103" s="3">
        <f t="shared" si="20"/>
        <v>0</v>
      </c>
      <c r="M103" s="3">
        <f t="shared" si="20"/>
        <v>0</v>
      </c>
      <c r="N103" s="3">
        <f t="shared" si="20"/>
        <v>0</v>
      </c>
      <c r="O103" s="3">
        <f t="shared" si="20"/>
        <v>0</v>
      </c>
      <c r="P103" s="3">
        <f t="shared" si="20"/>
        <v>0</v>
      </c>
      <c r="Q103" s="3">
        <f t="shared" si="20"/>
        <v>0</v>
      </c>
      <c r="R103" s="3">
        <f t="shared" si="20"/>
        <v>0</v>
      </c>
      <c r="S103" s="3">
        <f t="shared" si="20"/>
        <v>0</v>
      </c>
      <c r="T103" s="3">
        <f t="shared" si="20"/>
        <v>0</v>
      </c>
      <c r="U103" s="3">
        <f t="shared" si="20"/>
        <v>0</v>
      </c>
      <c r="V103" s="3">
        <f t="shared" si="20"/>
        <v>0</v>
      </c>
      <c r="W103" s="3">
        <f t="shared" si="20"/>
        <v>0</v>
      </c>
      <c r="X103" s="3">
        <f t="shared" si="20"/>
        <v>0</v>
      </c>
      <c r="Y103" s="3">
        <f t="shared" si="20"/>
        <v>0</v>
      </c>
      <c r="Z103" s="3">
        <f t="shared" si="20"/>
        <v>0</v>
      </c>
      <c r="AA103" s="3">
        <f t="shared" si="20"/>
        <v>0</v>
      </c>
      <c r="AB103" s="3">
        <f t="shared" si="20"/>
        <v>0</v>
      </c>
      <c r="AC103" s="3">
        <f t="shared" si="20"/>
        <v>0</v>
      </c>
      <c r="AD103" s="3">
        <f t="shared" si="20"/>
        <v>0</v>
      </c>
      <c r="AE103" s="3">
        <f t="shared" si="20"/>
        <v>0</v>
      </c>
      <c r="AF103" s="4"/>
      <c r="AG103" s="82">
        <f t="shared" ref="AG103:AS103" si="21">SUM(AG94)</f>
        <v>0</v>
      </c>
      <c r="AH103" s="82">
        <f t="shared" si="21"/>
        <v>0</v>
      </c>
      <c r="AI103" s="82">
        <f t="shared" si="21"/>
        <v>0</v>
      </c>
      <c r="AJ103" s="82">
        <f t="shared" si="21"/>
        <v>0</v>
      </c>
      <c r="AK103" s="82">
        <f t="shared" si="21"/>
        <v>0</v>
      </c>
      <c r="AL103" s="82">
        <f t="shared" si="21"/>
        <v>0</v>
      </c>
      <c r="AM103" s="82">
        <f t="shared" si="21"/>
        <v>0</v>
      </c>
      <c r="AN103" s="82">
        <f t="shared" si="21"/>
        <v>0</v>
      </c>
      <c r="AO103" s="82">
        <f t="shared" si="21"/>
        <v>0</v>
      </c>
      <c r="AP103" s="82">
        <f t="shared" si="21"/>
        <v>0</v>
      </c>
      <c r="AQ103" s="82">
        <f t="shared" si="21"/>
        <v>0</v>
      </c>
      <c r="AR103" s="82">
        <f t="shared" si="21"/>
        <v>0</v>
      </c>
      <c r="AS103" s="82">
        <f t="shared" si="21"/>
        <v>0</v>
      </c>
      <c r="AT103" s="1"/>
    </row>
    <row r="104" spans="1:46" customFormat="1" thickBot="1">
      <c r="D104" s="269"/>
    </row>
    <row r="105" spans="1:46" customFormat="1" ht="15">
      <c r="A105" s="753" t="s">
        <v>55</v>
      </c>
      <c r="B105" s="750" t="s">
        <v>216</v>
      </c>
      <c r="C105" s="746" t="s">
        <v>414</v>
      </c>
      <c r="D105" s="212" t="s">
        <v>217</v>
      </c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26"/>
      <c r="AG105" s="743"/>
      <c r="AH105" s="743"/>
      <c r="AI105" s="743"/>
      <c r="AJ105" s="743"/>
      <c r="AK105" s="743"/>
      <c r="AL105" s="743"/>
      <c r="AM105" s="743"/>
      <c r="AN105" s="743"/>
      <c r="AO105" s="743"/>
      <c r="AP105" s="743"/>
      <c r="AQ105" s="743"/>
      <c r="AR105" s="743"/>
      <c r="AS105" s="743"/>
    </row>
    <row r="106" spans="1:46" customFormat="1" ht="15">
      <c r="A106" s="754"/>
      <c r="B106" s="767"/>
      <c r="C106" s="768"/>
      <c r="D106" s="298" t="s">
        <v>218</v>
      </c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26"/>
      <c r="AG106" s="744"/>
      <c r="AH106" s="744"/>
      <c r="AI106" s="744"/>
      <c r="AJ106" s="744"/>
      <c r="AK106" s="744"/>
      <c r="AL106" s="744"/>
      <c r="AM106" s="744"/>
      <c r="AN106" s="744"/>
      <c r="AO106" s="744"/>
      <c r="AP106" s="744"/>
      <c r="AQ106" s="744"/>
      <c r="AR106" s="744"/>
      <c r="AS106" s="744"/>
    </row>
    <row r="107" spans="1:46" customFormat="1" ht="15">
      <c r="A107" s="754"/>
      <c r="B107" s="767"/>
      <c r="C107" s="768"/>
      <c r="D107" s="298" t="s">
        <v>219</v>
      </c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26"/>
      <c r="AG107" s="744"/>
      <c r="AH107" s="744"/>
      <c r="AI107" s="744"/>
      <c r="AJ107" s="744"/>
      <c r="AK107" s="744"/>
      <c r="AL107" s="744"/>
      <c r="AM107" s="744"/>
      <c r="AN107" s="744"/>
      <c r="AO107" s="744"/>
      <c r="AP107" s="744"/>
      <c r="AQ107" s="744"/>
      <c r="AR107" s="744"/>
      <c r="AS107" s="744"/>
    </row>
    <row r="108" spans="1:46" customFormat="1" ht="15">
      <c r="A108" s="754"/>
      <c r="B108" s="767"/>
      <c r="C108" s="768"/>
      <c r="D108" s="298" t="s">
        <v>220</v>
      </c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26"/>
      <c r="AG108" s="744"/>
      <c r="AH108" s="744"/>
      <c r="AI108" s="744"/>
      <c r="AJ108" s="744"/>
      <c r="AK108" s="744"/>
      <c r="AL108" s="744"/>
      <c r="AM108" s="744"/>
      <c r="AN108" s="744"/>
      <c r="AO108" s="744"/>
      <c r="AP108" s="744"/>
      <c r="AQ108" s="744"/>
      <c r="AR108" s="744"/>
      <c r="AS108" s="744"/>
    </row>
    <row r="109" spans="1:46" customFormat="1" ht="15">
      <c r="A109" s="754"/>
      <c r="B109" s="767"/>
      <c r="C109" s="768"/>
      <c r="D109" s="298" t="s">
        <v>221</v>
      </c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26"/>
      <c r="AG109" s="744"/>
      <c r="AH109" s="744"/>
      <c r="AI109" s="744"/>
      <c r="AJ109" s="744"/>
      <c r="AK109" s="744"/>
      <c r="AL109" s="744"/>
      <c r="AM109" s="744"/>
      <c r="AN109" s="744"/>
      <c r="AO109" s="744"/>
      <c r="AP109" s="744"/>
      <c r="AQ109" s="744"/>
      <c r="AR109" s="744"/>
      <c r="AS109" s="744"/>
    </row>
    <row r="110" spans="1:46" customFormat="1" ht="15">
      <c r="A110" s="754"/>
      <c r="B110" s="767"/>
      <c r="C110" s="768"/>
      <c r="D110" s="298" t="s">
        <v>222</v>
      </c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26"/>
      <c r="AG110" s="744"/>
      <c r="AH110" s="744"/>
      <c r="AI110" s="744"/>
      <c r="AJ110" s="744"/>
      <c r="AK110" s="744"/>
      <c r="AL110" s="744"/>
      <c r="AM110" s="744"/>
      <c r="AN110" s="744"/>
      <c r="AO110" s="744"/>
      <c r="AP110" s="744"/>
      <c r="AQ110" s="744"/>
      <c r="AR110" s="744"/>
      <c r="AS110" s="744"/>
    </row>
    <row r="111" spans="1:46" customFormat="1" ht="19.5" customHeight="1">
      <c r="A111" s="754"/>
      <c r="B111" s="767"/>
      <c r="C111" s="768"/>
      <c r="D111" s="298" t="s">
        <v>223</v>
      </c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26"/>
      <c r="AG111" s="744"/>
      <c r="AH111" s="744"/>
      <c r="AI111" s="744"/>
      <c r="AJ111" s="744"/>
      <c r="AK111" s="744"/>
      <c r="AL111" s="744"/>
      <c r="AM111" s="744"/>
      <c r="AN111" s="744"/>
      <c r="AO111" s="744"/>
      <c r="AP111" s="744"/>
      <c r="AQ111" s="744"/>
      <c r="AR111" s="744"/>
      <c r="AS111" s="744"/>
    </row>
    <row r="112" spans="1:46" customFormat="1" ht="18.75" customHeight="1">
      <c r="A112" s="754"/>
      <c r="B112" s="767"/>
      <c r="C112" s="768"/>
      <c r="D112" s="298" t="s">
        <v>224</v>
      </c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26"/>
      <c r="AG112" s="744"/>
      <c r="AH112" s="744"/>
      <c r="AI112" s="744"/>
      <c r="AJ112" s="744"/>
      <c r="AK112" s="744"/>
      <c r="AL112" s="744"/>
      <c r="AM112" s="744"/>
      <c r="AN112" s="744"/>
      <c r="AO112" s="744"/>
      <c r="AP112" s="744"/>
      <c r="AQ112" s="744"/>
      <c r="AR112" s="744"/>
      <c r="AS112" s="744"/>
    </row>
    <row r="113" spans="1:46" customFormat="1" ht="18.75" customHeight="1">
      <c r="A113" s="754"/>
      <c r="B113" s="767"/>
      <c r="C113" s="768"/>
      <c r="D113" s="298" t="s">
        <v>225</v>
      </c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26"/>
      <c r="AG113" s="744"/>
      <c r="AH113" s="744"/>
      <c r="AI113" s="744"/>
      <c r="AJ113" s="744"/>
      <c r="AK113" s="744"/>
      <c r="AL113" s="744"/>
      <c r="AM113" s="744"/>
      <c r="AN113" s="744"/>
      <c r="AO113" s="744"/>
      <c r="AP113" s="744"/>
      <c r="AQ113" s="744"/>
      <c r="AR113" s="744"/>
      <c r="AS113" s="744"/>
    </row>
    <row r="114" spans="1:46" customFormat="1" ht="18.75" customHeight="1">
      <c r="A114" s="754"/>
      <c r="B114" s="767"/>
      <c r="C114" s="768"/>
      <c r="D114" s="298" t="s">
        <v>226</v>
      </c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26"/>
      <c r="AG114" s="744"/>
      <c r="AH114" s="744"/>
      <c r="AI114" s="744"/>
      <c r="AJ114" s="744"/>
      <c r="AK114" s="744"/>
      <c r="AL114" s="744"/>
      <c r="AM114" s="744"/>
      <c r="AN114" s="744"/>
      <c r="AO114" s="744"/>
      <c r="AP114" s="744"/>
      <c r="AQ114" s="744"/>
      <c r="AR114" s="744"/>
      <c r="AS114" s="744"/>
    </row>
    <row r="115" spans="1:46" customFormat="1" thickBot="1">
      <c r="A115" s="755"/>
      <c r="B115" s="752"/>
      <c r="C115" s="748"/>
      <c r="D115" s="299" t="s">
        <v>227</v>
      </c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26"/>
      <c r="AG115" s="745"/>
      <c r="AH115" s="745"/>
      <c r="AI115" s="745"/>
      <c r="AJ115" s="745"/>
      <c r="AK115" s="745"/>
      <c r="AL115" s="745"/>
      <c r="AM115" s="745"/>
      <c r="AN115" s="745"/>
      <c r="AO115" s="745"/>
      <c r="AP115" s="745"/>
      <c r="AQ115" s="745"/>
      <c r="AR115" s="745"/>
      <c r="AS115" s="745"/>
    </row>
    <row r="116" spans="1:46" ht="14.45" customHeight="1">
      <c r="A116" s="749"/>
      <c r="B116" s="749"/>
      <c r="C116" s="749"/>
      <c r="D116" s="749"/>
      <c r="E116" s="3">
        <f t="shared" ref="E116:AE116" si="22">SUM(E105:E115)</f>
        <v>0</v>
      </c>
      <c r="F116" s="3">
        <f t="shared" si="22"/>
        <v>0</v>
      </c>
      <c r="G116" s="3">
        <f t="shared" si="22"/>
        <v>0</v>
      </c>
      <c r="H116" s="3">
        <f t="shared" si="22"/>
        <v>0</v>
      </c>
      <c r="I116" s="3">
        <f t="shared" si="22"/>
        <v>0</v>
      </c>
      <c r="J116" s="3">
        <f t="shared" si="22"/>
        <v>0</v>
      </c>
      <c r="K116" s="3">
        <f t="shared" si="22"/>
        <v>0</v>
      </c>
      <c r="L116" s="3">
        <f t="shared" si="22"/>
        <v>0</v>
      </c>
      <c r="M116" s="3">
        <f t="shared" si="22"/>
        <v>0</v>
      </c>
      <c r="N116" s="3">
        <f t="shared" si="22"/>
        <v>0</v>
      </c>
      <c r="O116" s="3">
        <f t="shared" si="22"/>
        <v>0</v>
      </c>
      <c r="P116" s="3">
        <f t="shared" si="22"/>
        <v>0</v>
      </c>
      <c r="Q116" s="3">
        <f t="shared" si="22"/>
        <v>0</v>
      </c>
      <c r="R116" s="3">
        <f t="shared" si="22"/>
        <v>0</v>
      </c>
      <c r="S116" s="3">
        <f t="shared" si="22"/>
        <v>0</v>
      </c>
      <c r="T116" s="3">
        <f t="shared" si="22"/>
        <v>0</v>
      </c>
      <c r="U116" s="3">
        <f t="shared" si="22"/>
        <v>0</v>
      </c>
      <c r="V116" s="3">
        <f t="shared" si="22"/>
        <v>0</v>
      </c>
      <c r="W116" s="3">
        <f t="shared" si="22"/>
        <v>0</v>
      </c>
      <c r="X116" s="3">
        <f t="shared" si="22"/>
        <v>0</v>
      </c>
      <c r="Y116" s="3">
        <f t="shared" si="22"/>
        <v>0</v>
      </c>
      <c r="Z116" s="3">
        <f t="shared" si="22"/>
        <v>0</v>
      </c>
      <c r="AA116" s="3">
        <f t="shared" si="22"/>
        <v>0</v>
      </c>
      <c r="AB116" s="3">
        <f t="shared" si="22"/>
        <v>0</v>
      </c>
      <c r="AC116" s="3">
        <f t="shared" si="22"/>
        <v>0</v>
      </c>
      <c r="AD116" s="3">
        <f t="shared" si="22"/>
        <v>0</v>
      </c>
      <c r="AE116" s="3">
        <f t="shared" si="22"/>
        <v>0</v>
      </c>
      <c r="AF116" s="4"/>
      <c r="AG116" s="82">
        <f t="shared" ref="AG116:AS116" si="23">SUM(AG105)</f>
        <v>0</v>
      </c>
      <c r="AH116" s="82">
        <f t="shared" si="23"/>
        <v>0</v>
      </c>
      <c r="AI116" s="82">
        <f t="shared" si="23"/>
        <v>0</v>
      </c>
      <c r="AJ116" s="82">
        <f t="shared" si="23"/>
        <v>0</v>
      </c>
      <c r="AK116" s="82">
        <f t="shared" si="23"/>
        <v>0</v>
      </c>
      <c r="AL116" s="82">
        <f t="shared" si="23"/>
        <v>0</v>
      </c>
      <c r="AM116" s="82">
        <f t="shared" si="23"/>
        <v>0</v>
      </c>
      <c r="AN116" s="82">
        <f t="shared" si="23"/>
        <v>0</v>
      </c>
      <c r="AO116" s="82">
        <f t="shared" si="23"/>
        <v>0</v>
      </c>
      <c r="AP116" s="82">
        <f t="shared" si="23"/>
        <v>0</v>
      </c>
      <c r="AQ116" s="82">
        <f t="shared" si="23"/>
        <v>0</v>
      </c>
      <c r="AR116" s="82">
        <f t="shared" si="23"/>
        <v>0</v>
      </c>
      <c r="AS116" s="82">
        <f t="shared" si="23"/>
        <v>0</v>
      </c>
      <c r="AT116" s="1"/>
    </row>
    <row r="117" spans="1:46" customFormat="1" thickBot="1">
      <c r="D117" s="269"/>
    </row>
    <row r="118" spans="1:46" customFormat="1" ht="30">
      <c r="A118" s="753" t="s">
        <v>228</v>
      </c>
      <c r="B118" s="750" t="s">
        <v>415</v>
      </c>
      <c r="C118" s="746" t="s">
        <v>416</v>
      </c>
      <c r="D118" s="212" t="s">
        <v>417</v>
      </c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26"/>
      <c r="AG118" s="743"/>
      <c r="AH118" s="743"/>
      <c r="AI118" s="743"/>
      <c r="AJ118" s="743"/>
      <c r="AK118" s="743"/>
      <c r="AL118" s="743"/>
      <c r="AM118" s="743"/>
      <c r="AN118" s="743"/>
      <c r="AO118" s="743"/>
      <c r="AP118" s="743"/>
      <c r="AQ118" s="743"/>
      <c r="AR118" s="743"/>
      <c r="AS118" s="743"/>
    </row>
    <row r="119" spans="1:46" customFormat="1" ht="15">
      <c r="A119" s="754"/>
      <c r="B119" s="767"/>
      <c r="C119" s="768"/>
      <c r="D119" s="298" t="s">
        <v>418</v>
      </c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26"/>
      <c r="AG119" s="744"/>
      <c r="AH119" s="744"/>
      <c r="AI119" s="744"/>
      <c r="AJ119" s="744"/>
      <c r="AK119" s="744"/>
      <c r="AL119" s="744"/>
      <c r="AM119" s="744"/>
      <c r="AN119" s="744"/>
      <c r="AO119" s="744"/>
      <c r="AP119" s="744"/>
      <c r="AQ119" s="744"/>
      <c r="AR119" s="744"/>
      <c r="AS119" s="744"/>
    </row>
    <row r="120" spans="1:46" customFormat="1" ht="15">
      <c r="A120" s="754"/>
      <c r="B120" s="767"/>
      <c r="C120" s="768"/>
      <c r="D120" s="298" t="s">
        <v>419</v>
      </c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26"/>
      <c r="AG120" s="744"/>
      <c r="AH120" s="744"/>
      <c r="AI120" s="744"/>
      <c r="AJ120" s="744"/>
      <c r="AK120" s="744"/>
      <c r="AL120" s="744"/>
      <c r="AM120" s="744"/>
      <c r="AN120" s="744"/>
      <c r="AO120" s="744"/>
      <c r="AP120" s="744"/>
      <c r="AQ120" s="744"/>
      <c r="AR120" s="744"/>
      <c r="AS120" s="744"/>
    </row>
    <row r="121" spans="1:46" customFormat="1" ht="15">
      <c r="A121" s="754"/>
      <c r="B121" s="767"/>
      <c r="C121" s="768"/>
      <c r="D121" s="298" t="s">
        <v>420</v>
      </c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26"/>
      <c r="AG121" s="744"/>
      <c r="AH121" s="744"/>
      <c r="AI121" s="744"/>
      <c r="AJ121" s="744"/>
      <c r="AK121" s="744"/>
      <c r="AL121" s="744"/>
      <c r="AM121" s="744"/>
      <c r="AN121" s="744"/>
      <c r="AO121" s="744"/>
      <c r="AP121" s="744"/>
      <c r="AQ121" s="744"/>
      <c r="AR121" s="744"/>
      <c r="AS121" s="744"/>
    </row>
    <row r="122" spans="1:46" customFormat="1" thickBot="1">
      <c r="A122" s="755"/>
      <c r="B122" s="752"/>
      <c r="C122" s="748"/>
      <c r="D122" s="214" t="s">
        <v>421</v>
      </c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26"/>
      <c r="AG122" s="745"/>
      <c r="AH122" s="745"/>
      <c r="AI122" s="745"/>
      <c r="AJ122" s="745"/>
      <c r="AK122" s="745"/>
      <c r="AL122" s="745"/>
      <c r="AM122" s="745"/>
      <c r="AN122" s="745"/>
      <c r="AO122" s="745"/>
      <c r="AP122" s="745"/>
      <c r="AQ122" s="745"/>
      <c r="AR122" s="745"/>
      <c r="AS122" s="745"/>
    </row>
    <row r="123" spans="1:46" ht="14.45" customHeight="1">
      <c r="A123" s="749"/>
      <c r="B123" s="749"/>
      <c r="C123" s="749"/>
      <c r="D123" s="749"/>
      <c r="E123" s="3">
        <f t="shared" ref="E123:AE123" si="24">SUM(E118:E122)</f>
        <v>0</v>
      </c>
      <c r="F123" s="3">
        <f t="shared" si="24"/>
        <v>0</v>
      </c>
      <c r="G123" s="3">
        <f t="shared" si="24"/>
        <v>0</v>
      </c>
      <c r="H123" s="3">
        <f t="shared" si="24"/>
        <v>0</v>
      </c>
      <c r="I123" s="3">
        <f t="shared" si="24"/>
        <v>0</v>
      </c>
      <c r="J123" s="3">
        <f t="shared" si="24"/>
        <v>0</v>
      </c>
      <c r="K123" s="3">
        <f t="shared" si="24"/>
        <v>0</v>
      </c>
      <c r="L123" s="3">
        <f t="shared" si="24"/>
        <v>0</v>
      </c>
      <c r="M123" s="3">
        <f t="shared" si="24"/>
        <v>0</v>
      </c>
      <c r="N123" s="3">
        <f t="shared" si="24"/>
        <v>0</v>
      </c>
      <c r="O123" s="3">
        <f t="shared" si="24"/>
        <v>0</v>
      </c>
      <c r="P123" s="3">
        <f t="shared" si="24"/>
        <v>0</v>
      </c>
      <c r="Q123" s="3">
        <f t="shared" si="24"/>
        <v>0</v>
      </c>
      <c r="R123" s="3">
        <f t="shared" si="24"/>
        <v>0</v>
      </c>
      <c r="S123" s="3">
        <f t="shared" si="24"/>
        <v>0</v>
      </c>
      <c r="T123" s="3">
        <f t="shared" si="24"/>
        <v>0</v>
      </c>
      <c r="U123" s="3">
        <f t="shared" si="24"/>
        <v>0</v>
      </c>
      <c r="V123" s="3">
        <f t="shared" si="24"/>
        <v>0</v>
      </c>
      <c r="W123" s="3">
        <f t="shared" si="24"/>
        <v>0</v>
      </c>
      <c r="X123" s="3">
        <f t="shared" si="24"/>
        <v>0</v>
      </c>
      <c r="Y123" s="3">
        <f t="shared" si="24"/>
        <v>0</v>
      </c>
      <c r="Z123" s="3">
        <f t="shared" si="24"/>
        <v>0</v>
      </c>
      <c r="AA123" s="3">
        <f t="shared" si="24"/>
        <v>0</v>
      </c>
      <c r="AB123" s="3">
        <f t="shared" si="24"/>
        <v>0</v>
      </c>
      <c r="AC123" s="3">
        <f t="shared" si="24"/>
        <v>0</v>
      </c>
      <c r="AD123" s="3">
        <f t="shared" si="24"/>
        <v>0</v>
      </c>
      <c r="AE123" s="3">
        <f t="shared" si="24"/>
        <v>0</v>
      </c>
      <c r="AF123" s="4"/>
      <c r="AG123" s="82">
        <f t="shared" ref="AG123:AS123" si="25">SUM(AG118)</f>
        <v>0</v>
      </c>
      <c r="AH123" s="82">
        <f t="shared" si="25"/>
        <v>0</v>
      </c>
      <c r="AI123" s="82">
        <f t="shared" si="25"/>
        <v>0</v>
      </c>
      <c r="AJ123" s="82">
        <f t="shared" si="25"/>
        <v>0</v>
      </c>
      <c r="AK123" s="82">
        <f t="shared" si="25"/>
        <v>0</v>
      </c>
      <c r="AL123" s="82">
        <f t="shared" si="25"/>
        <v>0</v>
      </c>
      <c r="AM123" s="82">
        <f t="shared" si="25"/>
        <v>0</v>
      </c>
      <c r="AN123" s="82">
        <f t="shared" si="25"/>
        <v>0</v>
      </c>
      <c r="AO123" s="82">
        <f t="shared" si="25"/>
        <v>0</v>
      </c>
      <c r="AP123" s="82">
        <f t="shared" si="25"/>
        <v>0</v>
      </c>
      <c r="AQ123" s="82">
        <f t="shared" si="25"/>
        <v>0</v>
      </c>
      <c r="AR123" s="82">
        <f t="shared" si="25"/>
        <v>0</v>
      </c>
      <c r="AS123" s="82">
        <f t="shared" si="25"/>
        <v>0</v>
      </c>
      <c r="AT123" s="1"/>
    </row>
    <row r="124" spans="1:46" customFormat="1" thickBot="1">
      <c r="D124" s="269"/>
    </row>
    <row r="125" spans="1:46" customFormat="1" ht="15">
      <c r="A125" s="756" t="s">
        <v>51</v>
      </c>
      <c r="B125" s="759" t="s">
        <v>159</v>
      </c>
      <c r="C125" s="762"/>
      <c r="D125" s="304" t="s">
        <v>52</v>
      </c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26"/>
      <c r="AG125" s="743"/>
      <c r="AH125" s="743"/>
      <c r="AI125" s="743"/>
      <c r="AJ125" s="743"/>
      <c r="AK125" s="743"/>
      <c r="AL125" s="743"/>
      <c r="AM125" s="743"/>
      <c r="AN125" s="743"/>
      <c r="AO125" s="743"/>
      <c r="AP125" s="743"/>
      <c r="AQ125" s="743"/>
      <c r="AR125" s="743"/>
      <c r="AS125" s="743"/>
    </row>
    <row r="126" spans="1:46" customFormat="1" ht="15">
      <c r="A126" s="757"/>
      <c r="B126" s="760"/>
      <c r="C126" s="763"/>
      <c r="D126" s="300" t="s">
        <v>248</v>
      </c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26"/>
      <c r="AG126" s="744"/>
      <c r="AH126" s="744"/>
      <c r="AI126" s="744"/>
      <c r="AJ126" s="744"/>
      <c r="AK126" s="744"/>
      <c r="AL126" s="744"/>
      <c r="AM126" s="744"/>
      <c r="AN126" s="744"/>
      <c r="AO126" s="744"/>
      <c r="AP126" s="744"/>
      <c r="AQ126" s="744"/>
      <c r="AR126" s="744"/>
      <c r="AS126" s="744"/>
    </row>
    <row r="127" spans="1:46" customFormat="1" thickBot="1">
      <c r="A127" s="758"/>
      <c r="B127" s="761"/>
      <c r="C127" s="764"/>
      <c r="D127" s="305" t="s">
        <v>439</v>
      </c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26"/>
      <c r="AG127" s="745"/>
      <c r="AH127" s="745"/>
      <c r="AI127" s="745"/>
      <c r="AJ127" s="745"/>
      <c r="AK127" s="745"/>
      <c r="AL127" s="745"/>
      <c r="AM127" s="745"/>
      <c r="AN127" s="745"/>
      <c r="AO127" s="745"/>
      <c r="AP127" s="745"/>
      <c r="AQ127" s="745"/>
      <c r="AR127" s="745"/>
      <c r="AS127" s="745"/>
    </row>
    <row r="128" spans="1:46" ht="14.45" customHeight="1">
      <c r="A128" s="749"/>
      <c r="B128" s="749"/>
      <c r="C128" s="749"/>
      <c r="D128" s="749"/>
      <c r="E128" s="3">
        <f t="shared" ref="E128:AE128" si="26">SUM(E125:E127)</f>
        <v>0</v>
      </c>
      <c r="F128" s="3">
        <f t="shared" si="26"/>
        <v>0</v>
      </c>
      <c r="G128" s="3">
        <f t="shared" si="26"/>
        <v>0</v>
      </c>
      <c r="H128" s="3">
        <f t="shared" si="26"/>
        <v>0</v>
      </c>
      <c r="I128" s="3">
        <f t="shared" si="26"/>
        <v>0</v>
      </c>
      <c r="J128" s="3">
        <f t="shared" si="26"/>
        <v>0</v>
      </c>
      <c r="K128" s="3">
        <f t="shared" si="26"/>
        <v>0</v>
      </c>
      <c r="L128" s="3">
        <f t="shared" si="26"/>
        <v>0</v>
      </c>
      <c r="M128" s="3">
        <f t="shared" si="26"/>
        <v>0</v>
      </c>
      <c r="N128" s="3">
        <f t="shared" si="26"/>
        <v>0</v>
      </c>
      <c r="O128" s="3">
        <f t="shared" si="26"/>
        <v>0</v>
      </c>
      <c r="P128" s="3">
        <f t="shared" si="26"/>
        <v>0</v>
      </c>
      <c r="Q128" s="3">
        <f t="shared" si="26"/>
        <v>0</v>
      </c>
      <c r="R128" s="3">
        <f t="shared" si="26"/>
        <v>0</v>
      </c>
      <c r="S128" s="3">
        <f t="shared" si="26"/>
        <v>0</v>
      </c>
      <c r="T128" s="3">
        <f t="shared" si="26"/>
        <v>0</v>
      </c>
      <c r="U128" s="3">
        <f t="shared" si="26"/>
        <v>0</v>
      </c>
      <c r="V128" s="3">
        <f t="shared" si="26"/>
        <v>0</v>
      </c>
      <c r="W128" s="3">
        <f t="shared" si="26"/>
        <v>0</v>
      </c>
      <c r="X128" s="3">
        <f t="shared" si="26"/>
        <v>0</v>
      </c>
      <c r="Y128" s="3">
        <f t="shared" si="26"/>
        <v>0</v>
      </c>
      <c r="Z128" s="3">
        <f t="shared" si="26"/>
        <v>0</v>
      </c>
      <c r="AA128" s="3">
        <f t="shared" si="26"/>
        <v>0</v>
      </c>
      <c r="AB128" s="3">
        <f t="shared" si="26"/>
        <v>0</v>
      </c>
      <c r="AC128" s="3">
        <f t="shared" si="26"/>
        <v>0</v>
      </c>
      <c r="AD128" s="3">
        <f t="shared" si="26"/>
        <v>0</v>
      </c>
      <c r="AE128" s="3">
        <f t="shared" si="26"/>
        <v>0</v>
      </c>
      <c r="AF128" s="4"/>
      <c r="AG128" s="82">
        <f t="shared" ref="AG128:AS128" si="27">SUM(AG125)</f>
        <v>0</v>
      </c>
      <c r="AH128" s="82">
        <f t="shared" si="27"/>
        <v>0</v>
      </c>
      <c r="AI128" s="82">
        <f t="shared" si="27"/>
        <v>0</v>
      </c>
      <c r="AJ128" s="82">
        <f t="shared" si="27"/>
        <v>0</v>
      </c>
      <c r="AK128" s="82">
        <f t="shared" si="27"/>
        <v>0</v>
      </c>
      <c r="AL128" s="82">
        <f t="shared" si="27"/>
        <v>0</v>
      </c>
      <c r="AM128" s="82">
        <f t="shared" si="27"/>
        <v>0</v>
      </c>
      <c r="AN128" s="82">
        <f t="shared" si="27"/>
        <v>0</v>
      </c>
      <c r="AO128" s="82">
        <f t="shared" si="27"/>
        <v>0</v>
      </c>
      <c r="AP128" s="82">
        <f t="shared" si="27"/>
        <v>0</v>
      </c>
      <c r="AQ128" s="82">
        <f t="shared" si="27"/>
        <v>0</v>
      </c>
      <c r="AR128" s="82">
        <f t="shared" si="27"/>
        <v>0</v>
      </c>
      <c r="AS128" s="82">
        <f t="shared" si="27"/>
        <v>0</v>
      </c>
      <c r="AT128" s="1"/>
    </row>
    <row r="129" spans="1:46" customFormat="1" thickBot="1">
      <c r="D129" s="269"/>
    </row>
    <row r="130" spans="1:46" customFormat="1" ht="15">
      <c r="A130" s="753" t="s">
        <v>51</v>
      </c>
      <c r="B130" s="750" t="s">
        <v>212</v>
      </c>
      <c r="C130" s="746" t="s">
        <v>422</v>
      </c>
      <c r="D130" s="212" t="s">
        <v>213</v>
      </c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26"/>
      <c r="AG130" s="743"/>
      <c r="AH130" s="743"/>
      <c r="AI130" s="743"/>
      <c r="AJ130" s="743"/>
      <c r="AK130" s="743"/>
      <c r="AL130" s="743"/>
      <c r="AM130" s="743"/>
      <c r="AN130" s="743"/>
      <c r="AO130" s="743"/>
      <c r="AP130" s="743"/>
      <c r="AQ130" s="743"/>
      <c r="AR130" s="743"/>
      <c r="AS130" s="743"/>
    </row>
    <row r="131" spans="1:46" customFormat="1" ht="15">
      <c r="A131" s="754"/>
      <c r="B131" s="767"/>
      <c r="C131" s="768"/>
      <c r="D131" s="298" t="s">
        <v>214</v>
      </c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26"/>
      <c r="AG131" s="744"/>
      <c r="AH131" s="744"/>
      <c r="AI131" s="744"/>
      <c r="AJ131" s="744"/>
      <c r="AK131" s="744"/>
      <c r="AL131" s="744"/>
      <c r="AM131" s="744"/>
      <c r="AN131" s="744"/>
      <c r="AO131" s="744"/>
      <c r="AP131" s="744"/>
      <c r="AQ131" s="744"/>
      <c r="AR131" s="744"/>
      <c r="AS131" s="744"/>
    </row>
    <row r="132" spans="1:46" customFormat="1" ht="15">
      <c r="A132" s="754"/>
      <c r="B132" s="767"/>
      <c r="C132" s="768"/>
      <c r="D132" s="298" t="s">
        <v>215</v>
      </c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26"/>
      <c r="AG132" s="744"/>
      <c r="AH132" s="744"/>
      <c r="AI132" s="744"/>
      <c r="AJ132" s="744"/>
      <c r="AK132" s="744"/>
      <c r="AL132" s="744"/>
      <c r="AM132" s="744"/>
      <c r="AN132" s="744"/>
      <c r="AO132" s="744"/>
      <c r="AP132" s="744"/>
      <c r="AQ132" s="744"/>
      <c r="AR132" s="744"/>
      <c r="AS132" s="744"/>
    </row>
    <row r="133" spans="1:46" customFormat="1" ht="15">
      <c r="A133" s="754"/>
      <c r="B133" s="767"/>
      <c r="C133" s="768"/>
      <c r="D133" s="298" t="s">
        <v>229</v>
      </c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26"/>
      <c r="AG133" s="744"/>
      <c r="AH133" s="744"/>
      <c r="AI133" s="744"/>
      <c r="AJ133" s="744"/>
      <c r="AK133" s="744"/>
      <c r="AL133" s="744"/>
      <c r="AM133" s="744"/>
      <c r="AN133" s="744"/>
      <c r="AO133" s="744"/>
      <c r="AP133" s="744"/>
      <c r="AQ133" s="744"/>
      <c r="AR133" s="744"/>
      <c r="AS133" s="744"/>
    </row>
    <row r="134" spans="1:46" customFormat="1" thickBot="1">
      <c r="A134" s="755"/>
      <c r="B134" s="752"/>
      <c r="C134" s="748"/>
      <c r="D134" s="214" t="s">
        <v>230</v>
      </c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26"/>
      <c r="AG134" s="745"/>
      <c r="AH134" s="745"/>
      <c r="AI134" s="745"/>
      <c r="AJ134" s="745"/>
      <c r="AK134" s="745"/>
      <c r="AL134" s="745"/>
      <c r="AM134" s="745"/>
      <c r="AN134" s="745"/>
      <c r="AO134" s="745"/>
      <c r="AP134" s="745"/>
      <c r="AQ134" s="745"/>
      <c r="AR134" s="745"/>
      <c r="AS134" s="745"/>
    </row>
    <row r="135" spans="1:46" ht="14.45" customHeight="1">
      <c r="A135" s="749"/>
      <c r="B135" s="749"/>
      <c r="C135" s="749"/>
      <c r="D135" s="749"/>
      <c r="E135" s="3">
        <f t="shared" ref="E135:AE135" si="28">SUM(E130:E134)</f>
        <v>0</v>
      </c>
      <c r="F135" s="3">
        <f t="shared" si="28"/>
        <v>0</v>
      </c>
      <c r="G135" s="3">
        <f t="shared" si="28"/>
        <v>0</v>
      </c>
      <c r="H135" s="3">
        <f t="shared" si="28"/>
        <v>0</v>
      </c>
      <c r="I135" s="3">
        <f t="shared" si="28"/>
        <v>0</v>
      </c>
      <c r="J135" s="3">
        <f t="shared" si="28"/>
        <v>0</v>
      </c>
      <c r="K135" s="3">
        <f t="shared" si="28"/>
        <v>0</v>
      </c>
      <c r="L135" s="3">
        <f t="shared" si="28"/>
        <v>0</v>
      </c>
      <c r="M135" s="3">
        <f t="shared" si="28"/>
        <v>0</v>
      </c>
      <c r="N135" s="3">
        <f t="shared" si="28"/>
        <v>0</v>
      </c>
      <c r="O135" s="3">
        <f t="shared" si="28"/>
        <v>0</v>
      </c>
      <c r="P135" s="3">
        <f t="shared" si="28"/>
        <v>0</v>
      </c>
      <c r="Q135" s="3">
        <f t="shared" si="28"/>
        <v>0</v>
      </c>
      <c r="R135" s="3">
        <f t="shared" si="28"/>
        <v>0</v>
      </c>
      <c r="S135" s="3">
        <f t="shared" si="28"/>
        <v>0</v>
      </c>
      <c r="T135" s="3">
        <f t="shared" si="28"/>
        <v>0</v>
      </c>
      <c r="U135" s="3">
        <f t="shared" si="28"/>
        <v>0</v>
      </c>
      <c r="V135" s="3">
        <f t="shared" si="28"/>
        <v>0</v>
      </c>
      <c r="W135" s="3">
        <f t="shared" si="28"/>
        <v>0</v>
      </c>
      <c r="X135" s="3">
        <f t="shared" si="28"/>
        <v>0</v>
      </c>
      <c r="Y135" s="3">
        <f t="shared" si="28"/>
        <v>0</v>
      </c>
      <c r="Z135" s="3">
        <f t="shared" si="28"/>
        <v>0</v>
      </c>
      <c r="AA135" s="3">
        <f t="shared" si="28"/>
        <v>0</v>
      </c>
      <c r="AB135" s="3">
        <f t="shared" si="28"/>
        <v>0</v>
      </c>
      <c r="AC135" s="3">
        <f t="shared" si="28"/>
        <v>0</v>
      </c>
      <c r="AD135" s="3">
        <f t="shared" si="28"/>
        <v>0</v>
      </c>
      <c r="AE135" s="3">
        <f t="shared" si="28"/>
        <v>0</v>
      </c>
      <c r="AF135" s="4"/>
      <c r="AG135" s="82">
        <f t="shared" ref="AG135:AS135" si="29">SUM(AG130)</f>
        <v>0</v>
      </c>
      <c r="AH135" s="82">
        <f t="shared" si="29"/>
        <v>0</v>
      </c>
      <c r="AI135" s="82">
        <f t="shared" si="29"/>
        <v>0</v>
      </c>
      <c r="AJ135" s="82">
        <f t="shared" si="29"/>
        <v>0</v>
      </c>
      <c r="AK135" s="82">
        <f t="shared" si="29"/>
        <v>0</v>
      </c>
      <c r="AL135" s="82">
        <f t="shared" si="29"/>
        <v>0</v>
      </c>
      <c r="AM135" s="82">
        <f t="shared" si="29"/>
        <v>0</v>
      </c>
      <c r="AN135" s="82">
        <f t="shared" si="29"/>
        <v>0</v>
      </c>
      <c r="AO135" s="82">
        <f t="shared" si="29"/>
        <v>0</v>
      </c>
      <c r="AP135" s="82">
        <f t="shared" si="29"/>
        <v>0</v>
      </c>
      <c r="AQ135" s="82">
        <f t="shared" si="29"/>
        <v>0</v>
      </c>
      <c r="AR135" s="82">
        <f t="shared" si="29"/>
        <v>0</v>
      </c>
      <c r="AS135" s="82">
        <f t="shared" si="29"/>
        <v>0</v>
      </c>
      <c r="AT135" s="1"/>
    </row>
    <row r="136" spans="1:46" customFormat="1" thickBot="1">
      <c r="D136" s="269"/>
    </row>
    <row r="137" spans="1:46" customFormat="1" ht="15">
      <c r="A137" s="753" t="s">
        <v>51</v>
      </c>
      <c r="B137" s="750" t="s">
        <v>249</v>
      </c>
      <c r="C137" s="746" t="s">
        <v>444</v>
      </c>
      <c r="D137" s="212" t="s">
        <v>250</v>
      </c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26"/>
      <c r="AG137" s="743"/>
      <c r="AH137" s="743"/>
      <c r="AI137" s="743"/>
      <c r="AJ137" s="743"/>
      <c r="AK137" s="743"/>
      <c r="AL137" s="743"/>
      <c r="AM137" s="743"/>
      <c r="AN137" s="743"/>
      <c r="AO137" s="743"/>
      <c r="AP137" s="743"/>
      <c r="AQ137" s="743"/>
      <c r="AR137" s="743"/>
      <c r="AS137" s="743"/>
    </row>
    <row r="138" spans="1:46" customFormat="1" ht="15">
      <c r="A138" s="754"/>
      <c r="B138" s="767"/>
      <c r="C138" s="768"/>
      <c r="D138" s="298" t="s">
        <v>251</v>
      </c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26"/>
      <c r="AG138" s="744"/>
      <c r="AH138" s="744"/>
      <c r="AI138" s="744"/>
      <c r="AJ138" s="744"/>
      <c r="AK138" s="744"/>
      <c r="AL138" s="744"/>
      <c r="AM138" s="744"/>
      <c r="AN138" s="744"/>
      <c r="AO138" s="744"/>
      <c r="AP138" s="744"/>
      <c r="AQ138" s="744"/>
      <c r="AR138" s="744"/>
      <c r="AS138" s="744"/>
    </row>
    <row r="139" spans="1:46" customFormat="1" thickBot="1">
      <c r="A139" s="755"/>
      <c r="B139" s="752"/>
      <c r="C139" s="748"/>
      <c r="D139" s="214" t="s">
        <v>252</v>
      </c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26"/>
      <c r="AG139" s="745"/>
      <c r="AH139" s="745"/>
      <c r="AI139" s="745"/>
      <c r="AJ139" s="745"/>
      <c r="AK139" s="745"/>
      <c r="AL139" s="745"/>
      <c r="AM139" s="745"/>
      <c r="AN139" s="745"/>
      <c r="AO139" s="745"/>
      <c r="AP139" s="745"/>
      <c r="AQ139" s="745"/>
      <c r="AR139" s="745"/>
      <c r="AS139" s="745"/>
    </row>
    <row r="140" spans="1:46" ht="14.45" customHeight="1">
      <c r="A140" s="749"/>
      <c r="B140" s="749"/>
      <c r="C140" s="749"/>
      <c r="D140" s="749"/>
      <c r="E140" s="3">
        <f t="shared" ref="E140:AE140" si="30">SUM(E137:E139)</f>
        <v>0</v>
      </c>
      <c r="F140" s="3">
        <f t="shared" si="30"/>
        <v>0</v>
      </c>
      <c r="G140" s="3">
        <f t="shared" si="30"/>
        <v>0</v>
      </c>
      <c r="H140" s="3">
        <f t="shared" si="30"/>
        <v>0</v>
      </c>
      <c r="I140" s="3">
        <f t="shared" si="30"/>
        <v>0</v>
      </c>
      <c r="J140" s="3">
        <f t="shared" si="30"/>
        <v>0</v>
      </c>
      <c r="K140" s="3">
        <f t="shared" si="30"/>
        <v>0</v>
      </c>
      <c r="L140" s="3">
        <f t="shared" si="30"/>
        <v>0</v>
      </c>
      <c r="M140" s="3">
        <f t="shared" si="30"/>
        <v>0</v>
      </c>
      <c r="N140" s="3">
        <f t="shared" si="30"/>
        <v>0</v>
      </c>
      <c r="O140" s="3">
        <f t="shared" si="30"/>
        <v>0</v>
      </c>
      <c r="P140" s="3">
        <f t="shared" si="30"/>
        <v>0</v>
      </c>
      <c r="Q140" s="3">
        <f t="shared" si="30"/>
        <v>0</v>
      </c>
      <c r="R140" s="3">
        <f t="shared" si="30"/>
        <v>0</v>
      </c>
      <c r="S140" s="3">
        <f t="shared" si="30"/>
        <v>0</v>
      </c>
      <c r="T140" s="3">
        <f t="shared" si="30"/>
        <v>0</v>
      </c>
      <c r="U140" s="3">
        <f t="shared" si="30"/>
        <v>0</v>
      </c>
      <c r="V140" s="3">
        <f t="shared" si="30"/>
        <v>0</v>
      </c>
      <c r="W140" s="3">
        <f t="shared" si="30"/>
        <v>0</v>
      </c>
      <c r="X140" s="3">
        <f t="shared" si="30"/>
        <v>0</v>
      </c>
      <c r="Y140" s="3">
        <f t="shared" si="30"/>
        <v>0</v>
      </c>
      <c r="Z140" s="3">
        <f t="shared" si="30"/>
        <v>0</v>
      </c>
      <c r="AA140" s="3">
        <f t="shared" si="30"/>
        <v>0</v>
      </c>
      <c r="AB140" s="3">
        <f t="shared" si="30"/>
        <v>0</v>
      </c>
      <c r="AC140" s="3">
        <f t="shared" si="30"/>
        <v>0</v>
      </c>
      <c r="AD140" s="3">
        <f t="shared" si="30"/>
        <v>0</v>
      </c>
      <c r="AE140" s="3">
        <f t="shared" si="30"/>
        <v>0</v>
      </c>
      <c r="AF140" s="4"/>
      <c r="AG140" s="82">
        <f t="shared" ref="AG140:AS140" si="31">SUM(AG137)</f>
        <v>0</v>
      </c>
      <c r="AH140" s="82">
        <f t="shared" si="31"/>
        <v>0</v>
      </c>
      <c r="AI140" s="82">
        <f t="shared" si="31"/>
        <v>0</v>
      </c>
      <c r="AJ140" s="82">
        <f t="shared" si="31"/>
        <v>0</v>
      </c>
      <c r="AK140" s="82">
        <f t="shared" si="31"/>
        <v>0</v>
      </c>
      <c r="AL140" s="82">
        <f t="shared" si="31"/>
        <v>0</v>
      </c>
      <c r="AM140" s="82">
        <f t="shared" si="31"/>
        <v>0</v>
      </c>
      <c r="AN140" s="82">
        <f t="shared" si="31"/>
        <v>0</v>
      </c>
      <c r="AO140" s="82">
        <f t="shared" si="31"/>
        <v>0</v>
      </c>
      <c r="AP140" s="82">
        <f t="shared" si="31"/>
        <v>0</v>
      </c>
      <c r="AQ140" s="82">
        <f t="shared" si="31"/>
        <v>0</v>
      </c>
      <c r="AR140" s="82">
        <f t="shared" si="31"/>
        <v>0</v>
      </c>
      <c r="AS140" s="82">
        <f t="shared" si="31"/>
        <v>0</v>
      </c>
      <c r="AT140" s="1"/>
    </row>
    <row r="141" spans="1:46" customFormat="1" thickBot="1">
      <c r="D141" s="269"/>
    </row>
    <row r="142" spans="1:46" customFormat="1" ht="15">
      <c r="A142" s="753" t="s">
        <v>253</v>
      </c>
      <c r="B142" s="750" t="s">
        <v>256</v>
      </c>
      <c r="C142" s="746" t="s">
        <v>445</v>
      </c>
      <c r="D142" s="212" t="s">
        <v>257</v>
      </c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26"/>
      <c r="AG142" s="743"/>
      <c r="AH142" s="743"/>
      <c r="AI142" s="743"/>
      <c r="AJ142" s="743"/>
      <c r="AK142" s="743"/>
      <c r="AL142" s="743"/>
      <c r="AM142" s="743"/>
      <c r="AN142" s="743"/>
      <c r="AO142" s="743"/>
      <c r="AP142" s="743"/>
      <c r="AQ142" s="743"/>
      <c r="AR142" s="743"/>
      <c r="AS142" s="743"/>
    </row>
    <row r="143" spans="1:46" customFormat="1" ht="15">
      <c r="A143" s="754"/>
      <c r="B143" s="767"/>
      <c r="C143" s="768"/>
      <c r="D143" s="298" t="s">
        <v>258</v>
      </c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26"/>
      <c r="AG143" s="744"/>
      <c r="AH143" s="744"/>
      <c r="AI143" s="744"/>
      <c r="AJ143" s="744"/>
      <c r="AK143" s="744"/>
      <c r="AL143" s="744"/>
      <c r="AM143" s="744"/>
      <c r="AN143" s="744"/>
      <c r="AO143" s="744"/>
      <c r="AP143" s="744"/>
      <c r="AQ143" s="744"/>
      <c r="AR143" s="744"/>
      <c r="AS143" s="744"/>
    </row>
    <row r="144" spans="1:46" customFormat="1" ht="15">
      <c r="A144" s="754"/>
      <c r="B144" s="767"/>
      <c r="C144" s="768"/>
      <c r="D144" s="298" t="s">
        <v>179</v>
      </c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26"/>
      <c r="AG144" s="744"/>
      <c r="AH144" s="744"/>
      <c r="AI144" s="744"/>
      <c r="AJ144" s="744"/>
      <c r="AK144" s="744"/>
      <c r="AL144" s="744"/>
      <c r="AM144" s="744"/>
      <c r="AN144" s="744"/>
      <c r="AO144" s="744"/>
      <c r="AP144" s="744"/>
      <c r="AQ144" s="744"/>
      <c r="AR144" s="744"/>
      <c r="AS144" s="744"/>
    </row>
    <row r="145" spans="1:46" customFormat="1" ht="30">
      <c r="A145" s="754"/>
      <c r="B145" s="767"/>
      <c r="C145" s="768"/>
      <c r="D145" s="298" t="s">
        <v>259</v>
      </c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26"/>
      <c r="AG145" s="744"/>
      <c r="AH145" s="744"/>
      <c r="AI145" s="744"/>
      <c r="AJ145" s="744"/>
      <c r="AK145" s="744"/>
      <c r="AL145" s="744"/>
      <c r="AM145" s="744"/>
      <c r="AN145" s="744"/>
      <c r="AO145" s="744"/>
      <c r="AP145" s="744"/>
      <c r="AQ145" s="744"/>
      <c r="AR145" s="744"/>
      <c r="AS145" s="744"/>
    </row>
    <row r="146" spans="1:46" customFormat="1" ht="15">
      <c r="A146" s="754"/>
      <c r="B146" s="767"/>
      <c r="C146" s="768"/>
      <c r="D146" s="298" t="s">
        <v>136</v>
      </c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26"/>
      <c r="AG146" s="744"/>
      <c r="AH146" s="744"/>
      <c r="AI146" s="744"/>
      <c r="AJ146" s="744"/>
      <c r="AK146" s="744"/>
      <c r="AL146" s="744"/>
      <c r="AM146" s="744"/>
      <c r="AN146" s="744"/>
      <c r="AO146" s="744"/>
      <c r="AP146" s="744"/>
      <c r="AQ146" s="744"/>
      <c r="AR146" s="744"/>
      <c r="AS146" s="744"/>
    </row>
    <row r="147" spans="1:46" customFormat="1" ht="15">
      <c r="A147" s="754"/>
      <c r="B147" s="767"/>
      <c r="C147" s="768"/>
      <c r="D147" s="298" t="s">
        <v>260</v>
      </c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26"/>
      <c r="AG147" s="744"/>
      <c r="AH147" s="744"/>
      <c r="AI147" s="744"/>
      <c r="AJ147" s="744"/>
      <c r="AK147" s="744"/>
      <c r="AL147" s="744"/>
      <c r="AM147" s="744"/>
      <c r="AN147" s="744"/>
      <c r="AO147" s="744"/>
      <c r="AP147" s="744"/>
      <c r="AQ147" s="744"/>
      <c r="AR147" s="744"/>
      <c r="AS147" s="744"/>
    </row>
    <row r="148" spans="1:46" customFormat="1" ht="19.5" customHeight="1">
      <c r="A148" s="754"/>
      <c r="B148" s="767"/>
      <c r="C148" s="768"/>
      <c r="D148" s="298" t="s">
        <v>261</v>
      </c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26"/>
      <c r="AG148" s="744"/>
      <c r="AH148" s="744"/>
      <c r="AI148" s="744"/>
      <c r="AJ148" s="744"/>
      <c r="AK148" s="744"/>
      <c r="AL148" s="744"/>
      <c r="AM148" s="744"/>
      <c r="AN148" s="744"/>
      <c r="AO148" s="744"/>
      <c r="AP148" s="744"/>
      <c r="AQ148" s="744"/>
      <c r="AR148" s="744"/>
      <c r="AS148" s="744"/>
    </row>
    <row r="149" spans="1:46" customFormat="1" ht="18.75" customHeight="1">
      <c r="A149" s="754"/>
      <c r="B149" s="767"/>
      <c r="C149" s="768"/>
      <c r="D149" s="298" t="s">
        <v>262</v>
      </c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26"/>
      <c r="AG149" s="744"/>
      <c r="AH149" s="744"/>
      <c r="AI149" s="744"/>
      <c r="AJ149" s="744"/>
      <c r="AK149" s="744"/>
      <c r="AL149" s="744"/>
      <c r="AM149" s="744"/>
      <c r="AN149" s="744"/>
      <c r="AO149" s="744"/>
      <c r="AP149" s="744"/>
      <c r="AQ149" s="744"/>
      <c r="AR149" s="744"/>
      <c r="AS149" s="744"/>
    </row>
    <row r="150" spans="1:46" customFormat="1" ht="15">
      <c r="A150" s="754"/>
      <c r="B150" s="767"/>
      <c r="C150" s="768"/>
      <c r="D150" s="299" t="s">
        <v>263</v>
      </c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26"/>
      <c r="AG150" s="744"/>
      <c r="AH150" s="744"/>
      <c r="AI150" s="744"/>
      <c r="AJ150" s="744"/>
      <c r="AK150" s="744"/>
      <c r="AL150" s="744"/>
      <c r="AM150" s="744"/>
      <c r="AN150" s="744"/>
      <c r="AO150" s="744"/>
      <c r="AP150" s="744"/>
      <c r="AQ150" s="744"/>
      <c r="AR150" s="744"/>
      <c r="AS150" s="744"/>
    </row>
    <row r="151" spans="1:46" customFormat="1" thickBot="1">
      <c r="A151" s="755"/>
      <c r="B151" s="752"/>
      <c r="C151" s="748"/>
      <c r="D151" s="214" t="s">
        <v>264</v>
      </c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26"/>
      <c r="AG151" s="745"/>
      <c r="AH151" s="745"/>
      <c r="AI151" s="745"/>
      <c r="AJ151" s="745"/>
      <c r="AK151" s="745"/>
      <c r="AL151" s="745"/>
      <c r="AM151" s="745"/>
      <c r="AN151" s="745"/>
      <c r="AO151" s="745"/>
      <c r="AP151" s="745"/>
      <c r="AQ151" s="745"/>
      <c r="AR151" s="745"/>
      <c r="AS151" s="745"/>
    </row>
    <row r="152" spans="1:46" ht="14.45" customHeight="1">
      <c r="A152" s="749"/>
      <c r="B152" s="749"/>
      <c r="C152" s="749"/>
      <c r="D152" s="749"/>
      <c r="E152" s="3">
        <f t="shared" ref="E152:AE152" si="32">SUM(E142:E151)</f>
        <v>0</v>
      </c>
      <c r="F152" s="3">
        <f t="shared" si="32"/>
        <v>0</v>
      </c>
      <c r="G152" s="3">
        <f t="shared" si="32"/>
        <v>0</v>
      </c>
      <c r="H152" s="3">
        <f t="shared" si="32"/>
        <v>0</v>
      </c>
      <c r="I152" s="3">
        <f t="shared" si="32"/>
        <v>0</v>
      </c>
      <c r="J152" s="3">
        <f t="shared" si="32"/>
        <v>0</v>
      </c>
      <c r="K152" s="3">
        <f t="shared" si="32"/>
        <v>0</v>
      </c>
      <c r="L152" s="3">
        <f t="shared" si="32"/>
        <v>0</v>
      </c>
      <c r="M152" s="3">
        <f t="shared" si="32"/>
        <v>0</v>
      </c>
      <c r="N152" s="3">
        <f t="shared" si="32"/>
        <v>0</v>
      </c>
      <c r="O152" s="3">
        <f t="shared" si="32"/>
        <v>0</v>
      </c>
      <c r="P152" s="3">
        <f t="shared" si="32"/>
        <v>0</v>
      </c>
      <c r="Q152" s="3">
        <f t="shared" si="32"/>
        <v>0</v>
      </c>
      <c r="R152" s="3">
        <f t="shared" si="32"/>
        <v>0</v>
      </c>
      <c r="S152" s="3">
        <f t="shared" si="32"/>
        <v>0</v>
      </c>
      <c r="T152" s="3">
        <f t="shared" si="32"/>
        <v>0</v>
      </c>
      <c r="U152" s="3">
        <f t="shared" si="32"/>
        <v>0</v>
      </c>
      <c r="V152" s="3">
        <f t="shared" si="32"/>
        <v>0</v>
      </c>
      <c r="W152" s="3">
        <f t="shared" si="32"/>
        <v>0</v>
      </c>
      <c r="X152" s="3">
        <f t="shared" si="32"/>
        <v>0</v>
      </c>
      <c r="Y152" s="3">
        <f t="shared" si="32"/>
        <v>0</v>
      </c>
      <c r="Z152" s="3">
        <f t="shared" si="32"/>
        <v>0</v>
      </c>
      <c r="AA152" s="3">
        <f t="shared" si="32"/>
        <v>0</v>
      </c>
      <c r="AB152" s="3">
        <f t="shared" si="32"/>
        <v>0</v>
      </c>
      <c r="AC152" s="3">
        <f t="shared" si="32"/>
        <v>0</v>
      </c>
      <c r="AD152" s="3">
        <f t="shared" si="32"/>
        <v>0</v>
      </c>
      <c r="AE152" s="3">
        <f t="shared" si="32"/>
        <v>0</v>
      </c>
      <c r="AF152" s="4"/>
      <c r="AG152" s="82">
        <f t="shared" ref="AG152:AS152" si="33">SUM(AG142)</f>
        <v>0</v>
      </c>
      <c r="AH152" s="82">
        <f t="shared" si="33"/>
        <v>0</v>
      </c>
      <c r="AI152" s="82">
        <f t="shared" si="33"/>
        <v>0</v>
      </c>
      <c r="AJ152" s="82">
        <f t="shared" si="33"/>
        <v>0</v>
      </c>
      <c r="AK152" s="82">
        <f t="shared" si="33"/>
        <v>0</v>
      </c>
      <c r="AL152" s="82">
        <f t="shared" si="33"/>
        <v>0</v>
      </c>
      <c r="AM152" s="82">
        <f t="shared" si="33"/>
        <v>0</v>
      </c>
      <c r="AN152" s="82">
        <f t="shared" si="33"/>
        <v>0</v>
      </c>
      <c r="AO152" s="82">
        <f t="shared" si="33"/>
        <v>0</v>
      </c>
      <c r="AP152" s="82">
        <f t="shared" si="33"/>
        <v>0</v>
      </c>
      <c r="AQ152" s="82">
        <f t="shared" si="33"/>
        <v>0</v>
      </c>
      <c r="AR152" s="82">
        <f t="shared" si="33"/>
        <v>0</v>
      </c>
      <c r="AS152" s="82">
        <f t="shared" si="33"/>
        <v>0</v>
      </c>
      <c r="AT152" s="1"/>
    </row>
    <row r="153" spans="1:46" customFormat="1" thickBot="1">
      <c r="D153" s="269"/>
    </row>
    <row r="154" spans="1:46" customFormat="1" ht="15">
      <c r="A154" s="753" t="s">
        <v>253</v>
      </c>
      <c r="B154" s="750" t="s">
        <v>254</v>
      </c>
      <c r="C154" s="746" t="s">
        <v>446</v>
      </c>
      <c r="D154" s="212" t="s">
        <v>255</v>
      </c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26"/>
      <c r="AG154" s="743"/>
      <c r="AH154" s="743"/>
      <c r="AI154" s="743"/>
      <c r="AJ154" s="743"/>
      <c r="AK154" s="743"/>
      <c r="AL154" s="743"/>
      <c r="AM154" s="743"/>
      <c r="AN154" s="743"/>
      <c r="AO154" s="743"/>
      <c r="AP154" s="743"/>
      <c r="AQ154" s="743"/>
      <c r="AR154" s="743"/>
      <c r="AS154" s="743"/>
    </row>
    <row r="155" spans="1:46" customFormat="1" ht="15">
      <c r="A155" s="754"/>
      <c r="B155" s="767"/>
      <c r="C155" s="768"/>
      <c r="D155" s="298" t="s">
        <v>155</v>
      </c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26"/>
      <c r="AG155" s="744"/>
      <c r="AH155" s="744"/>
      <c r="AI155" s="744"/>
      <c r="AJ155" s="744"/>
      <c r="AK155" s="744"/>
      <c r="AL155" s="744"/>
      <c r="AM155" s="744"/>
      <c r="AN155" s="744"/>
      <c r="AO155" s="744"/>
      <c r="AP155" s="744"/>
      <c r="AQ155" s="744"/>
      <c r="AR155" s="744"/>
      <c r="AS155" s="744"/>
    </row>
    <row r="156" spans="1:46" customFormat="1" ht="15">
      <c r="A156" s="754"/>
      <c r="B156" s="767"/>
      <c r="C156" s="768"/>
      <c r="D156" s="298" t="s">
        <v>135</v>
      </c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26"/>
      <c r="AG156" s="744"/>
      <c r="AH156" s="744"/>
      <c r="AI156" s="744"/>
      <c r="AJ156" s="744"/>
      <c r="AK156" s="744"/>
      <c r="AL156" s="744"/>
      <c r="AM156" s="744"/>
      <c r="AN156" s="744"/>
      <c r="AO156" s="744"/>
      <c r="AP156" s="744"/>
      <c r="AQ156" s="744"/>
      <c r="AR156" s="744"/>
      <c r="AS156" s="744"/>
    </row>
    <row r="157" spans="1:46" customFormat="1" thickBot="1">
      <c r="A157" s="755"/>
      <c r="B157" s="752"/>
      <c r="C157" s="748"/>
      <c r="D157" s="214" t="s">
        <v>156</v>
      </c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26"/>
      <c r="AG157" s="745"/>
      <c r="AH157" s="745"/>
      <c r="AI157" s="745"/>
      <c r="AJ157" s="745"/>
      <c r="AK157" s="745"/>
      <c r="AL157" s="745"/>
      <c r="AM157" s="745"/>
      <c r="AN157" s="745"/>
      <c r="AO157" s="745"/>
      <c r="AP157" s="745"/>
      <c r="AQ157" s="745"/>
      <c r="AR157" s="745"/>
      <c r="AS157" s="745"/>
    </row>
    <row r="158" spans="1:46" ht="14.45" customHeight="1">
      <c r="A158" s="749"/>
      <c r="B158" s="749"/>
      <c r="C158" s="749"/>
      <c r="D158" s="749"/>
      <c r="E158" s="3">
        <f t="shared" ref="E158:AE158" si="34">SUM(E154:E157)</f>
        <v>0</v>
      </c>
      <c r="F158" s="3">
        <f t="shared" si="34"/>
        <v>0</v>
      </c>
      <c r="G158" s="3">
        <f t="shared" si="34"/>
        <v>0</v>
      </c>
      <c r="H158" s="3">
        <f t="shared" si="34"/>
        <v>0</v>
      </c>
      <c r="I158" s="3">
        <f t="shared" si="34"/>
        <v>0</v>
      </c>
      <c r="J158" s="3">
        <f t="shared" si="34"/>
        <v>0</v>
      </c>
      <c r="K158" s="3">
        <f t="shared" si="34"/>
        <v>0</v>
      </c>
      <c r="L158" s="3">
        <f t="shared" si="34"/>
        <v>0</v>
      </c>
      <c r="M158" s="3">
        <f t="shared" si="34"/>
        <v>0</v>
      </c>
      <c r="N158" s="3">
        <f t="shared" si="34"/>
        <v>0</v>
      </c>
      <c r="O158" s="3">
        <f t="shared" si="34"/>
        <v>0</v>
      </c>
      <c r="P158" s="3">
        <f t="shared" si="34"/>
        <v>0</v>
      </c>
      <c r="Q158" s="3">
        <f t="shared" si="34"/>
        <v>0</v>
      </c>
      <c r="R158" s="3">
        <f t="shared" si="34"/>
        <v>0</v>
      </c>
      <c r="S158" s="3">
        <f t="shared" si="34"/>
        <v>0</v>
      </c>
      <c r="T158" s="3">
        <f t="shared" si="34"/>
        <v>0</v>
      </c>
      <c r="U158" s="3">
        <f t="shared" si="34"/>
        <v>0</v>
      </c>
      <c r="V158" s="3">
        <f t="shared" si="34"/>
        <v>0</v>
      </c>
      <c r="W158" s="3">
        <f t="shared" si="34"/>
        <v>0</v>
      </c>
      <c r="X158" s="3">
        <f t="shared" si="34"/>
        <v>0</v>
      </c>
      <c r="Y158" s="3">
        <f t="shared" si="34"/>
        <v>0</v>
      </c>
      <c r="Z158" s="3">
        <f t="shared" si="34"/>
        <v>0</v>
      </c>
      <c r="AA158" s="3">
        <f t="shared" si="34"/>
        <v>0</v>
      </c>
      <c r="AB158" s="3">
        <f t="shared" si="34"/>
        <v>0</v>
      </c>
      <c r="AC158" s="3">
        <f t="shared" si="34"/>
        <v>0</v>
      </c>
      <c r="AD158" s="3">
        <f t="shared" si="34"/>
        <v>0</v>
      </c>
      <c r="AE158" s="3">
        <f t="shared" si="34"/>
        <v>0</v>
      </c>
      <c r="AF158" s="4"/>
      <c r="AG158" s="82">
        <f t="shared" ref="AG158:AS158" si="35">SUM(AG154)</f>
        <v>0</v>
      </c>
      <c r="AH158" s="82">
        <f t="shared" si="35"/>
        <v>0</v>
      </c>
      <c r="AI158" s="82">
        <f t="shared" si="35"/>
        <v>0</v>
      </c>
      <c r="AJ158" s="82">
        <f t="shared" si="35"/>
        <v>0</v>
      </c>
      <c r="AK158" s="82">
        <f t="shared" si="35"/>
        <v>0</v>
      </c>
      <c r="AL158" s="82">
        <f t="shared" si="35"/>
        <v>0</v>
      </c>
      <c r="AM158" s="82">
        <f t="shared" si="35"/>
        <v>0</v>
      </c>
      <c r="AN158" s="82">
        <f t="shared" si="35"/>
        <v>0</v>
      </c>
      <c r="AO158" s="82">
        <f t="shared" si="35"/>
        <v>0</v>
      </c>
      <c r="AP158" s="82">
        <f t="shared" si="35"/>
        <v>0</v>
      </c>
      <c r="AQ158" s="82">
        <f t="shared" si="35"/>
        <v>0</v>
      </c>
      <c r="AR158" s="82">
        <f t="shared" si="35"/>
        <v>0</v>
      </c>
      <c r="AS158" s="82">
        <f t="shared" si="35"/>
        <v>0</v>
      </c>
      <c r="AT158" s="1"/>
    </row>
    <row r="159" spans="1:46" customFormat="1" thickBot="1">
      <c r="D159" s="269"/>
    </row>
    <row r="160" spans="1:46" customFormat="1" ht="15">
      <c r="A160" s="753" t="s">
        <v>57</v>
      </c>
      <c r="B160" s="750" t="s">
        <v>113</v>
      </c>
      <c r="C160" s="746" t="s">
        <v>447</v>
      </c>
      <c r="D160" s="212" t="s">
        <v>269</v>
      </c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26"/>
      <c r="AG160" s="743"/>
      <c r="AH160" s="743"/>
      <c r="AI160" s="743"/>
      <c r="AJ160" s="743"/>
      <c r="AK160" s="743"/>
      <c r="AL160" s="743"/>
      <c r="AM160" s="743"/>
      <c r="AN160" s="743"/>
      <c r="AO160" s="743"/>
      <c r="AP160" s="743"/>
      <c r="AQ160" s="743"/>
      <c r="AR160" s="743"/>
      <c r="AS160" s="743"/>
    </row>
    <row r="161" spans="1:46" customFormat="1" ht="15">
      <c r="A161" s="754"/>
      <c r="B161" s="767"/>
      <c r="C161" s="768"/>
      <c r="D161" s="298" t="s">
        <v>270</v>
      </c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26"/>
      <c r="AG161" s="744"/>
      <c r="AH161" s="744"/>
      <c r="AI161" s="744"/>
      <c r="AJ161" s="744"/>
      <c r="AK161" s="744"/>
      <c r="AL161" s="744"/>
      <c r="AM161" s="744"/>
      <c r="AN161" s="744"/>
      <c r="AO161" s="744"/>
      <c r="AP161" s="744"/>
      <c r="AQ161" s="744"/>
      <c r="AR161" s="744"/>
      <c r="AS161" s="744"/>
    </row>
    <row r="162" spans="1:46" customFormat="1" ht="15">
      <c r="A162" s="754"/>
      <c r="B162" s="767"/>
      <c r="C162" s="768"/>
      <c r="D162" s="298" t="s">
        <v>271</v>
      </c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26"/>
      <c r="AG162" s="744"/>
      <c r="AH162" s="744"/>
      <c r="AI162" s="744"/>
      <c r="AJ162" s="744"/>
      <c r="AK162" s="744"/>
      <c r="AL162" s="744"/>
      <c r="AM162" s="744"/>
      <c r="AN162" s="744"/>
      <c r="AO162" s="744"/>
      <c r="AP162" s="744"/>
      <c r="AQ162" s="744"/>
      <c r="AR162" s="744"/>
      <c r="AS162" s="744"/>
    </row>
    <row r="163" spans="1:46" customFormat="1" ht="15">
      <c r="A163" s="754"/>
      <c r="B163" s="767"/>
      <c r="C163" s="768"/>
      <c r="D163" s="298" t="s">
        <v>272</v>
      </c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26"/>
      <c r="AG163" s="744"/>
      <c r="AH163" s="744"/>
      <c r="AI163" s="744"/>
      <c r="AJ163" s="744"/>
      <c r="AK163" s="744"/>
      <c r="AL163" s="744"/>
      <c r="AM163" s="744"/>
      <c r="AN163" s="744"/>
      <c r="AO163" s="744"/>
      <c r="AP163" s="744"/>
      <c r="AQ163" s="744"/>
      <c r="AR163" s="744"/>
      <c r="AS163" s="744"/>
    </row>
    <row r="164" spans="1:46" customFormat="1" ht="15">
      <c r="A164" s="754"/>
      <c r="B164" s="767"/>
      <c r="C164" s="768"/>
      <c r="D164" s="298" t="s">
        <v>114</v>
      </c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26"/>
      <c r="AG164" s="744"/>
      <c r="AH164" s="744"/>
      <c r="AI164" s="744"/>
      <c r="AJ164" s="744"/>
      <c r="AK164" s="744"/>
      <c r="AL164" s="744"/>
      <c r="AM164" s="744"/>
      <c r="AN164" s="744"/>
      <c r="AO164" s="744"/>
      <c r="AP164" s="744"/>
      <c r="AQ164" s="744"/>
      <c r="AR164" s="744"/>
      <c r="AS164" s="744"/>
    </row>
    <row r="165" spans="1:46" customFormat="1" ht="15">
      <c r="A165" s="754"/>
      <c r="B165" s="767"/>
      <c r="C165" s="768"/>
      <c r="D165" s="298" t="s">
        <v>115</v>
      </c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26"/>
      <c r="AG165" s="744"/>
      <c r="AH165" s="744"/>
      <c r="AI165" s="744"/>
      <c r="AJ165" s="744"/>
      <c r="AK165" s="744"/>
      <c r="AL165" s="744"/>
      <c r="AM165" s="744"/>
      <c r="AN165" s="744"/>
      <c r="AO165" s="744"/>
      <c r="AP165" s="744"/>
      <c r="AQ165" s="744"/>
      <c r="AR165" s="744"/>
      <c r="AS165" s="744"/>
    </row>
    <row r="166" spans="1:46" customFormat="1" ht="19.5" customHeight="1">
      <c r="A166" s="754"/>
      <c r="B166" s="767"/>
      <c r="C166" s="768"/>
      <c r="D166" s="298" t="s">
        <v>116</v>
      </c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26"/>
      <c r="AG166" s="744"/>
      <c r="AH166" s="744"/>
      <c r="AI166" s="744"/>
      <c r="AJ166" s="744"/>
      <c r="AK166" s="744"/>
      <c r="AL166" s="744"/>
      <c r="AM166" s="744"/>
      <c r="AN166" s="744"/>
      <c r="AO166" s="744"/>
      <c r="AP166" s="744"/>
      <c r="AQ166" s="744"/>
      <c r="AR166" s="744"/>
      <c r="AS166" s="744"/>
    </row>
    <row r="167" spans="1:46" customFormat="1" ht="18.75" customHeight="1">
      <c r="A167" s="754"/>
      <c r="B167" s="767"/>
      <c r="C167" s="768"/>
      <c r="D167" s="298" t="s">
        <v>117</v>
      </c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26"/>
      <c r="AG167" s="744"/>
      <c r="AH167" s="744"/>
      <c r="AI167" s="744"/>
      <c r="AJ167" s="744"/>
      <c r="AK167" s="744"/>
      <c r="AL167" s="744"/>
      <c r="AM167" s="744"/>
      <c r="AN167" s="744"/>
      <c r="AO167" s="744"/>
      <c r="AP167" s="744"/>
      <c r="AQ167" s="744"/>
      <c r="AR167" s="744"/>
      <c r="AS167" s="744"/>
    </row>
    <row r="168" spans="1:46" customFormat="1" ht="15">
      <c r="A168" s="754"/>
      <c r="B168" s="767"/>
      <c r="C168" s="768"/>
      <c r="D168" s="299" t="s">
        <v>118</v>
      </c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26"/>
      <c r="AG168" s="744"/>
      <c r="AH168" s="744"/>
      <c r="AI168" s="744"/>
      <c r="AJ168" s="744"/>
      <c r="AK168" s="744"/>
      <c r="AL168" s="744"/>
      <c r="AM168" s="744"/>
      <c r="AN168" s="744"/>
      <c r="AO168" s="744"/>
      <c r="AP168" s="744"/>
      <c r="AQ168" s="744"/>
      <c r="AR168" s="744"/>
      <c r="AS168" s="744"/>
    </row>
    <row r="169" spans="1:46" customFormat="1" ht="15">
      <c r="A169" s="754"/>
      <c r="B169" s="767"/>
      <c r="C169" s="768"/>
      <c r="D169" s="299" t="s">
        <v>119</v>
      </c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26"/>
      <c r="AG169" s="744"/>
      <c r="AH169" s="744"/>
      <c r="AI169" s="744"/>
      <c r="AJ169" s="744"/>
      <c r="AK169" s="744"/>
      <c r="AL169" s="744"/>
      <c r="AM169" s="744"/>
      <c r="AN169" s="744"/>
      <c r="AO169" s="744"/>
      <c r="AP169" s="744"/>
      <c r="AQ169" s="744"/>
      <c r="AR169" s="744"/>
      <c r="AS169" s="744"/>
    </row>
    <row r="170" spans="1:46" customFormat="1" ht="15">
      <c r="A170" s="754"/>
      <c r="B170" s="767"/>
      <c r="C170" s="768"/>
      <c r="D170" s="299" t="s">
        <v>120</v>
      </c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297"/>
      <c r="P170" s="29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  <c r="AA170" s="297"/>
      <c r="AB170" s="297"/>
      <c r="AC170" s="297"/>
      <c r="AD170" s="297"/>
      <c r="AE170" s="297"/>
      <c r="AF170" s="226"/>
      <c r="AG170" s="744"/>
      <c r="AH170" s="744"/>
      <c r="AI170" s="744"/>
      <c r="AJ170" s="744"/>
      <c r="AK170" s="744"/>
      <c r="AL170" s="744"/>
      <c r="AM170" s="744"/>
      <c r="AN170" s="744"/>
      <c r="AO170" s="744"/>
      <c r="AP170" s="744"/>
      <c r="AQ170" s="744"/>
      <c r="AR170" s="744"/>
      <c r="AS170" s="744"/>
    </row>
    <row r="171" spans="1:46" customFormat="1" thickBot="1">
      <c r="A171" s="755"/>
      <c r="B171" s="752"/>
      <c r="C171" s="748"/>
      <c r="D171" s="214" t="s">
        <v>149</v>
      </c>
      <c r="E171" s="297"/>
      <c r="F171" s="297"/>
      <c r="G171" s="297"/>
      <c r="H171" s="297"/>
      <c r="I171" s="297"/>
      <c r="J171" s="297"/>
      <c r="K171" s="297"/>
      <c r="L171" s="297"/>
      <c r="M171" s="297"/>
      <c r="N171" s="297"/>
      <c r="O171" s="297"/>
      <c r="P171" s="29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  <c r="AA171" s="297"/>
      <c r="AB171" s="297"/>
      <c r="AC171" s="297"/>
      <c r="AD171" s="297"/>
      <c r="AE171" s="297"/>
      <c r="AF171" s="226"/>
      <c r="AG171" s="745"/>
      <c r="AH171" s="745"/>
      <c r="AI171" s="745"/>
      <c r="AJ171" s="745"/>
      <c r="AK171" s="745"/>
      <c r="AL171" s="745"/>
      <c r="AM171" s="745"/>
      <c r="AN171" s="745"/>
      <c r="AO171" s="745"/>
      <c r="AP171" s="745"/>
      <c r="AQ171" s="745"/>
      <c r="AR171" s="745"/>
      <c r="AS171" s="745"/>
    </row>
    <row r="172" spans="1:46" ht="14.45" customHeight="1">
      <c r="A172" s="749"/>
      <c r="B172" s="749"/>
      <c r="C172" s="749"/>
      <c r="D172" s="749"/>
      <c r="E172" s="3">
        <f t="shared" ref="E172:AE172" si="36">SUM(E160:E171)</f>
        <v>0</v>
      </c>
      <c r="F172" s="3">
        <f t="shared" si="36"/>
        <v>0</v>
      </c>
      <c r="G172" s="3">
        <f t="shared" si="36"/>
        <v>0</v>
      </c>
      <c r="H172" s="3">
        <f t="shared" si="36"/>
        <v>0</v>
      </c>
      <c r="I172" s="3">
        <f t="shared" si="36"/>
        <v>0</v>
      </c>
      <c r="J172" s="3">
        <f t="shared" si="36"/>
        <v>0</v>
      </c>
      <c r="K172" s="3">
        <f t="shared" si="36"/>
        <v>0</v>
      </c>
      <c r="L172" s="3">
        <f t="shared" si="36"/>
        <v>0</v>
      </c>
      <c r="M172" s="3">
        <f t="shared" si="36"/>
        <v>0</v>
      </c>
      <c r="N172" s="3">
        <f t="shared" si="36"/>
        <v>0</v>
      </c>
      <c r="O172" s="3">
        <f t="shared" si="36"/>
        <v>0</v>
      </c>
      <c r="P172" s="3">
        <f t="shared" si="36"/>
        <v>0</v>
      </c>
      <c r="Q172" s="3">
        <f t="shared" si="36"/>
        <v>0</v>
      </c>
      <c r="R172" s="3">
        <f t="shared" si="36"/>
        <v>0</v>
      </c>
      <c r="S172" s="3">
        <f t="shared" si="36"/>
        <v>0</v>
      </c>
      <c r="T172" s="3">
        <f t="shared" si="36"/>
        <v>0</v>
      </c>
      <c r="U172" s="3">
        <f t="shared" si="36"/>
        <v>0</v>
      </c>
      <c r="V172" s="3">
        <f t="shared" si="36"/>
        <v>0</v>
      </c>
      <c r="W172" s="3">
        <f t="shared" si="36"/>
        <v>0</v>
      </c>
      <c r="X172" s="3">
        <f t="shared" si="36"/>
        <v>0</v>
      </c>
      <c r="Y172" s="3">
        <f t="shared" si="36"/>
        <v>0</v>
      </c>
      <c r="Z172" s="3">
        <f t="shared" si="36"/>
        <v>0</v>
      </c>
      <c r="AA172" s="3">
        <f t="shared" si="36"/>
        <v>0</v>
      </c>
      <c r="AB172" s="3">
        <f t="shared" si="36"/>
        <v>0</v>
      </c>
      <c r="AC172" s="3">
        <f t="shared" si="36"/>
        <v>0</v>
      </c>
      <c r="AD172" s="3">
        <f t="shared" si="36"/>
        <v>0</v>
      </c>
      <c r="AE172" s="3">
        <f t="shared" si="36"/>
        <v>0</v>
      </c>
      <c r="AF172" s="4"/>
      <c r="AG172" s="82">
        <f t="shared" ref="AG172:AS172" si="37">SUM(AG160)</f>
        <v>0</v>
      </c>
      <c r="AH172" s="82">
        <f t="shared" si="37"/>
        <v>0</v>
      </c>
      <c r="AI172" s="82">
        <f t="shared" si="37"/>
        <v>0</v>
      </c>
      <c r="AJ172" s="82">
        <f t="shared" si="37"/>
        <v>0</v>
      </c>
      <c r="AK172" s="82">
        <f t="shared" si="37"/>
        <v>0</v>
      </c>
      <c r="AL172" s="82">
        <f t="shared" si="37"/>
        <v>0</v>
      </c>
      <c r="AM172" s="82">
        <f t="shared" si="37"/>
        <v>0</v>
      </c>
      <c r="AN172" s="82">
        <f t="shared" si="37"/>
        <v>0</v>
      </c>
      <c r="AO172" s="82">
        <f t="shared" si="37"/>
        <v>0</v>
      </c>
      <c r="AP172" s="82">
        <f t="shared" si="37"/>
        <v>0</v>
      </c>
      <c r="AQ172" s="82">
        <f t="shared" si="37"/>
        <v>0</v>
      </c>
      <c r="AR172" s="82">
        <f t="shared" si="37"/>
        <v>0</v>
      </c>
      <c r="AS172" s="82">
        <f t="shared" si="37"/>
        <v>0</v>
      </c>
      <c r="AT172" s="1"/>
    </row>
    <row r="173" spans="1:46" customFormat="1" thickBot="1">
      <c r="D173" s="269"/>
    </row>
    <row r="174" spans="1:46" customFormat="1" ht="15">
      <c r="A174" s="753" t="s">
        <v>57</v>
      </c>
      <c r="B174" s="750" t="s">
        <v>121</v>
      </c>
      <c r="C174" s="746" t="s">
        <v>440</v>
      </c>
      <c r="D174" s="306" t="s">
        <v>265</v>
      </c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297"/>
      <c r="P174" s="29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  <c r="AA174" s="297"/>
      <c r="AB174" s="297"/>
      <c r="AC174" s="297"/>
      <c r="AD174" s="297"/>
      <c r="AE174" s="297"/>
      <c r="AF174" s="226"/>
      <c r="AG174" s="743"/>
      <c r="AH174" s="743"/>
      <c r="AI174" s="743"/>
      <c r="AJ174" s="743"/>
      <c r="AK174" s="743"/>
      <c r="AL174" s="743"/>
      <c r="AM174" s="743"/>
      <c r="AN174" s="743"/>
      <c r="AO174" s="743"/>
      <c r="AP174" s="743"/>
      <c r="AQ174" s="743"/>
      <c r="AR174" s="743"/>
      <c r="AS174" s="743"/>
    </row>
    <row r="175" spans="1:46" customFormat="1" ht="30">
      <c r="A175" s="754"/>
      <c r="B175" s="767"/>
      <c r="C175" s="768"/>
      <c r="D175" s="299" t="s">
        <v>266</v>
      </c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297"/>
      <c r="P175" s="29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  <c r="AA175" s="297"/>
      <c r="AB175" s="297"/>
      <c r="AC175" s="297"/>
      <c r="AD175" s="297"/>
      <c r="AE175" s="297"/>
      <c r="AF175" s="226"/>
      <c r="AG175" s="744"/>
      <c r="AH175" s="744"/>
      <c r="AI175" s="744"/>
      <c r="AJ175" s="744"/>
      <c r="AK175" s="744"/>
      <c r="AL175" s="744"/>
      <c r="AM175" s="744"/>
      <c r="AN175" s="744"/>
      <c r="AO175" s="744"/>
      <c r="AP175" s="744"/>
      <c r="AQ175" s="744"/>
      <c r="AR175" s="744"/>
      <c r="AS175" s="744"/>
    </row>
    <row r="176" spans="1:46" customFormat="1" ht="15">
      <c r="A176" s="754"/>
      <c r="B176" s="767"/>
      <c r="C176" s="768"/>
      <c r="D176" s="299" t="s">
        <v>268</v>
      </c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297"/>
      <c r="P176" s="29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  <c r="AA176" s="297"/>
      <c r="AB176" s="297"/>
      <c r="AC176" s="297"/>
      <c r="AD176" s="297"/>
      <c r="AE176" s="297"/>
      <c r="AF176" s="226"/>
      <c r="AG176" s="744"/>
      <c r="AH176" s="744"/>
      <c r="AI176" s="744"/>
      <c r="AJ176" s="744"/>
      <c r="AK176" s="744"/>
      <c r="AL176" s="744"/>
      <c r="AM176" s="744"/>
      <c r="AN176" s="744"/>
      <c r="AO176" s="744"/>
      <c r="AP176" s="744"/>
      <c r="AQ176" s="744"/>
      <c r="AR176" s="744"/>
      <c r="AS176" s="744"/>
    </row>
    <row r="177" spans="1:46" customFormat="1" ht="30">
      <c r="A177" s="754"/>
      <c r="B177" s="767"/>
      <c r="C177" s="768"/>
      <c r="D177" s="299" t="s">
        <v>441</v>
      </c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297"/>
      <c r="P177" s="297"/>
      <c r="Q177" s="297"/>
      <c r="R177" s="297"/>
      <c r="S177" s="297"/>
      <c r="T177" s="297"/>
      <c r="U177" s="297"/>
      <c r="V177" s="297"/>
      <c r="W177" s="297"/>
      <c r="X177" s="297"/>
      <c r="Y177" s="297"/>
      <c r="Z177" s="297"/>
      <c r="AA177" s="297"/>
      <c r="AB177" s="297"/>
      <c r="AC177" s="297"/>
      <c r="AD177" s="297"/>
      <c r="AE177" s="297"/>
      <c r="AF177" s="226"/>
      <c r="AG177" s="744"/>
      <c r="AH177" s="744"/>
      <c r="AI177" s="744"/>
      <c r="AJ177" s="744"/>
      <c r="AK177" s="744"/>
      <c r="AL177" s="744"/>
      <c r="AM177" s="744"/>
      <c r="AN177" s="744"/>
      <c r="AO177" s="744"/>
      <c r="AP177" s="744"/>
      <c r="AQ177" s="744"/>
      <c r="AR177" s="744"/>
      <c r="AS177" s="744"/>
    </row>
    <row r="178" spans="1:46" customFormat="1" ht="15">
      <c r="A178" s="754"/>
      <c r="B178" s="767"/>
      <c r="C178" s="768"/>
      <c r="D178" s="299" t="s">
        <v>267</v>
      </c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297"/>
      <c r="P178" s="297"/>
      <c r="Q178" s="297"/>
      <c r="R178" s="297"/>
      <c r="S178" s="297"/>
      <c r="T178" s="297"/>
      <c r="U178" s="297"/>
      <c r="V178" s="297"/>
      <c r="W178" s="297"/>
      <c r="X178" s="297"/>
      <c r="Y178" s="297"/>
      <c r="Z178" s="297"/>
      <c r="AA178" s="297"/>
      <c r="AB178" s="297"/>
      <c r="AC178" s="297"/>
      <c r="AD178" s="297"/>
      <c r="AE178" s="297"/>
      <c r="AF178" s="226"/>
      <c r="AG178" s="744"/>
      <c r="AH178" s="744"/>
      <c r="AI178" s="744"/>
      <c r="AJ178" s="744"/>
      <c r="AK178" s="744"/>
      <c r="AL178" s="744"/>
      <c r="AM178" s="744"/>
      <c r="AN178" s="744"/>
      <c r="AO178" s="744"/>
      <c r="AP178" s="744"/>
      <c r="AQ178" s="744"/>
      <c r="AR178" s="744"/>
      <c r="AS178" s="744"/>
    </row>
    <row r="179" spans="1:46" customFormat="1" ht="15">
      <c r="A179" s="754"/>
      <c r="B179" s="767"/>
      <c r="C179" s="768"/>
      <c r="D179" s="299" t="s">
        <v>122</v>
      </c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297"/>
      <c r="P179" s="297"/>
      <c r="Q179" s="297"/>
      <c r="R179" s="297"/>
      <c r="S179" s="297"/>
      <c r="T179" s="297"/>
      <c r="U179" s="297"/>
      <c r="V179" s="297"/>
      <c r="W179" s="297"/>
      <c r="X179" s="297"/>
      <c r="Y179" s="297"/>
      <c r="Z179" s="297"/>
      <c r="AA179" s="297"/>
      <c r="AB179" s="297"/>
      <c r="AC179" s="297"/>
      <c r="AD179" s="297"/>
      <c r="AE179" s="297"/>
      <c r="AF179" s="226"/>
      <c r="AG179" s="744"/>
      <c r="AH179" s="744"/>
      <c r="AI179" s="744"/>
      <c r="AJ179" s="744"/>
      <c r="AK179" s="744"/>
      <c r="AL179" s="744"/>
      <c r="AM179" s="744"/>
      <c r="AN179" s="744"/>
      <c r="AO179" s="744"/>
      <c r="AP179" s="744"/>
      <c r="AQ179" s="744"/>
      <c r="AR179" s="744"/>
      <c r="AS179" s="744"/>
    </row>
    <row r="180" spans="1:46" customFormat="1" ht="19.5" customHeight="1">
      <c r="A180" s="754"/>
      <c r="B180" s="767"/>
      <c r="C180" s="768"/>
      <c r="D180" s="299" t="s">
        <v>123</v>
      </c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297"/>
      <c r="P180" s="297"/>
      <c r="Q180" s="297"/>
      <c r="R180" s="297"/>
      <c r="S180" s="297"/>
      <c r="T180" s="297"/>
      <c r="U180" s="297"/>
      <c r="V180" s="297"/>
      <c r="W180" s="297"/>
      <c r="X180" s="297"/>
      <c r="Y180" s="297"/>
      <c r="Z180" s="297"/>
      <c r="AA180" s="297"/>
      <c r="AB180" s="297"/>
      <c r="AC180" s="297"/>
      <c r="AD180" s="297"/>
      <c r="AE180" s="297"/>
      <c r="AF180" s="226"/>
      <c r="AG180" s="744"/>
      <c r="AH180" s="744"/>
      <c r="AI180" s="744"/>
      <c r="AJ180" s="744"/>
      <c r="AK180" s="744"/>
      <c r="AL180" s="744"/>
      <c r="AM180" s="744"/>
      <c r="AN180" s="744"/>
      <c r="AO180" s="744"/>
      <c r="AP180" s="744"/>
      <c r="AQ180" s="744"/>
      <c r="AR180" s="744"/>
      <c r="AS180" s="744"/>
    </row>
    <row r="181" spans="1:46" customFormat="1" ht="18.75" customHeight="1">
      <c r="A181" s="754"/>
      <c r="B181" s="767"/>
      <c r="C181" s="768"/>
      <c r="D181" s="299" t="s">
        <v>124</v>
      </c>
      <c r="E181" s="297"/>
      <c r="F181" s="297"/>
      <c r="G181" s="297"/>
      <c r="H181" s="297"/>
      <c r="I181" s="297"/>
      <c r="J181" s="297"/>
      <c r="K181" s="297"/>
      <c r="L181" s="297"/>
      <c r="M181" s="297"/>
      <c r="N181" s="297"/>
      <c r="O181" s="297"/>
      <c r="P181" s="29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  <c r="AA181" s="297"/>
      <c r="AB181" s="297"/>
      <c r="AC181" s="297"/>
      <c r="AD181" s="297"/>
      <c r="AE181" s="297"/>
      <c r="AF181" s="226"/>
      <c r="AG181" s="744"/>
      <c r="AH181" s="744"/>
      <c r="AI181" s="744"/>
      <c r="AJ181" s="744"/>
      <c r="AK181" s="744"/>
      <c r="AL181" s="744"/>
      <c r="AM181" s="744"/>
      <c r="AN181" s="744"/>
      <c r="AO181" s="744"/>
      <c r="AP181" s="744"/>
      <c r="AQ181" s="744"/>
      <c r="AR181" s="744"/>
      <c r="AS181" s="744"/>
    </row>
    <row r="182" spans="1:46" customFormat="1" ht="15">
      <c r="A182" s="754"/>
      <c r="B182" s="767"/>
      <c r="C182" s="768"/>
      <c r="D182" s="299" t="s">
        <v>125</v>
      </c>
      <c r="E182" s="297"/>
      <c r="F182" s="297"/>
      <c r="G182" s="297"/>
      <c r="H182" s="297"/>
      <c r="I182" s="297"/>
      <c r="J182" s="297"/>
      <c r="K182" s="297"/>
      <c r="L182" s="297"/>
      <c r="M182" s="297"/>
      <c r="N182" s="297"/>
      <c r="O182" s="297"/>
      <c r="P182" s="297"/>
      <c r="Q182" s="297"/>
      <c r="R182" s="297"/>
      <c r="S182" s="297"/>
      <c r="T182" s="297"/>
      <c r="U182" s="297"/>
      <c r="V182" s="297"/>
      <c r="W182" s="297"/>
      <c r="X182" s="297"/>
      <c r="Y182" s="297"/>
      <c r="Z182" s="297"/>
      <c r="AA182" s="297"/>
      <c r="AB182" s="297"/>
      <c r="AC182" s="297"/>
      <c r="AD182" s="297"/>
      <c r="AE182" s="297"/>
      <c r="AF182" s="226"/>
      <c r="AG182" s="744"/>
      <c r="AH182" s="744"/>
      <c r="AI182" s="744"/>
      <c r="AJ182" s="744"/>
      <c r="AK182" s="744"/>
      <c r="AL182" s="744"/>
      <c r="AM182" s="744"/>
      <c r="AN182" s="744"/>
      <c r="AO182" s="744"/>
      <c r="AP182" s="744"/>
      <c r="AQ182" s="744"/>
      <c r="AR182" s="744"/>
      <c r="AS182" s="744"/>
    </row>
    <row r="183" spans="1:46" customFormat="1" ht="15">
      <c r="A183" s="754"/>
      <c r="B183" s="767"/>
      <c r="C183" s="768"/>
      <c r="D183" s="299" t="s">
        <v>126</v>
      </c>
      <c r="E183" s="297"/>
      <c r="F183" s="297"/>
      <c r="G183" s="297"/>
      <c r="H183" s="297"/>
      <c r="I183" s="297"/>
      <c r="J183" s="297"/>
      <c r="K183" s="297"/>
      <c r="L183" s="297"/>
      <c r="M183" s="297"/>
      <c r="N183" s="297"/>
      <c r="O183" s="297"/>
      <c r="P183" s="29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  <c r="AA183" s="297"/>
      <c r="AB183" s="297"/>
      <c r="AC183" s="297"/>
      <c r="AD183" s="297"/>
      <c r="AE183" s="297"/>
      <c r="AF183" s="226"/>
      <c r="AG183" s="744"/>
      <c r="AH183" s="744"/>
      <c r="AI183" s="744"/>
      <c r="AJ183" s="744"/>
      <c r="AK183" s="744"/>
      <c r="AL183" s="744"/>
      <c r="AM183" s="744"/>
      <c r="AN183" s="744"/>
      <c r="AO183" s="744"/>
      <c r="AP183" s="744"/>
      <c r="AQ183" s="744"/>
      <c r="AR183" s="744"/>
      <c r="AS183" s="744"/>
    </row>
    <row r="184" spans="1:46" customFormat="1" ht="15">
      <c r="A184" s="754"/>
      <c r="B184" s="767"/>
      <c r="C184" s="768"/>
      <c r="D184" s="299" t="s">
        <v>127</v>
      </c>
      <c r="E184" s="297"/>
      <c r="F184" s="297"/>
      <c r="G184" s="297"/>
      <c r="H184" s="297"/>
      <c r="I184" s="297"/>
      <c r="J184" s="297"/>
      <c r="K184" s="297"/>
      <c r="L184" s="297"/>
      <c r="M184" s="297"/>
      <c r="N184" s="297"/>
      <c r="O184" s="297"/>
      <c r="P184" s="29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  <c r="AA184" s="297"/>
      <c r="AB184" s="297"/>
      <c r="AC184" s="297"/>
      <c r="AD184" s="297"/>
      <c r="AE184" s="297"/>
      <c r="AF184" s="226"/>
      <c r="AG184" s="744"/>
      <c r="AH184" s="744"/>
      <c r="AI184" s="744"/>
      <c r="AJ184" s="744"/>
      <c r="AK184" s="744"/>
      <c r="AL184" s="744"/>
      <c r="AM184" s="744"/>
      <c r="AN184" s="744"/>
      <c r="AO184" s="744"/>
      <c r="AP184" s="744"/>
      <c r="AQ184" s="744"/>
      <c r="AR184" s="744"/>
      <c r="AS184" s="744"/>
    </row>
    <row r="185" spans="1:46" customFormat="1" thickBot="1">
      <c r="A185" s="754"/>
      <c r="B185" s="767"/>
      <c r="C185" s="768"/>
      <c r="D185" s="307" t="s">
        <v>128</v>
      </c>
      <c r="E185" s="297"/>
      <c r="F185" s="297"/>
      <c r="G185" s="297"/>
      <c r="H185" s="297"/>
      <c r="I185" s="297"/>
      <c r="J185" s="297"/>
      <c r="K185" s="297"/>
      <c r="L185" s="297"/>
      <c r="M185" s="297"/>
      <c r="N185" s="297"/>
      <c r="O185" s="297"/>
      <c r="P185" s="297"/>
      <c r="Q185" s="297"/>
      <c r="R185" s="297"/>
      <c r="S185" s="297"/>
      <c r="T185" s="297"/>
      <c r="U185" s="297"/>
      <c r="V185" s="297"/>
      <c r="W185" s="297"/>
      <c r="X185" s="297"/>
      <c r="Y185" s="297"/>
      <c r="Z185" s="297"/>
      <c r="AA185" s="297"/>
      <c r="AB185" s="297"/>
      <c r="AC185" s="297"/>
      <c r="AD185" s="297"/>
      <c r="AE185" s="297"/>
      <c r="AF185" s="226"/>
      <c r="AG185" s="744"/>
      <c r="AH185" s="744"/>
      <c r="AI185" s="744"/>
      <c r="AJ185" s="744"/>
      <c r="AK185" s="744"/>
      <c r="AL185" s="744"/>
      <c r="AM185" s="744"/>
      <c r="AN185" s="744"/>
      <c r="AO185" s="744"/>
      <c r="AP185" s="744"/>
      <c r="AQ185" s="744"/>
      <c r="AR185" s="744"/>
      <c r="AS185" s="744"/>
    </row>
    <row r="186" spans="1:46" customFormat="1" ht="15">
      <c r="A186" s="754"/>
      <c r="B186" s="767"/>
      <c r="C186" s="768"/>
      <c r="D186" s="308" t="s">
        <v>129</v>
      </c>
      <c r="E186" s="297"/>
      <c r="F186" s="297"/>
      <c r="G186" s="297"/>
      <c r="H186" s="297"/>
      <c r="I186" s="297"/>
      <c r="J186" s="297"/>
      <c r="K186" s="297"/>
      <c r="L186" s="297"/>
      <c r="M186" s="297"/>
      <c r="N186" s="297"/>
      <c r="O186" s="297"/>
      <c r="P186" s="297"/>
      <c r="Q186" s="297"/>
      <c r="R186" s="297"/>
      <c r="S186" s="297"/>
      <c r="T186" s="297"/>
      <c r="U186" s="297"/>
      <c r="V186" s="297"/>
      <c r="W186" s="297"/>
      <c r="X186" s="297"/>
      <c r="Y186" s="297"/>
      <c r="Z186" s="297"/>
      <c r="AA186" s="297"/>
      <c r="AB186" s="297"/>
      <c r="AC186" s="297"/>
      <c r="AD186" s="297"/>
      <c r="AE186" s="297"/>
      <c r="AF186" s="226"/>
      <c r="AG186" s="744"/>
      <c r="AH186" s="744"/>
      <c r="AI186" s="744"/>
      <c r="AJ186" s="744"/>
      <c r="AK186" s="744"/>
      <c r="AL186" s="744"/>
      <c r="AM186" s="744"/>
      <c r="AN186" s="744"/>
      <c r="AO186" s="744"/>
      <c r="AP186" s="744"/>
      <c r="AQ186" s="744"/>
      <c r="AR186" s="744"/>
      <c r="AS186" s="744"/>
    </row>
    <row r="187" spans="1:46" customFormat="1" ht="30.75" thickBot="1">
      <c r="A187" s="755"/>
      <c r="B187" s="752"/>
      <c r="C187" s="748"/>
      <c r="D187" s="307" t="s">
        <v>130</v>
      </c>
      <c r="E187" s="297"/>
      <c r="F187" s="297"/>
      <c r="G187" s="297"/>
      <c r="H187" s="297"/>
      <c r="I187" s="297"/>
      <c r="J187" s="297"/>
      <c r="K187" s="297"/>
      <c r="L187" s="297"/>
      <c r="M187" s="297"/>
      <c r="N187" s="297"/>
      <c r="O187" s="297"/>
      <c r="P187" s="297"/>
      <c r="Q187" s="297"/>
      <c r="R187" s="297"/>
      <c r="S187" s="297"/>
      <c r="T187" s="297"/>
      <c r="U187" s="297"/>
      <c r="V187" s="297"/>
      <c r="W187" s="297"/>
      <c r="X187" s="297"/>
      <c r="Y187" s="297"/>
      <c r="Z187" s="297"/>
      <c r="AA187" s="297"/>
      <c r="AB187" s="297"/>
      <c r="AC187" s="297"/>
      <c r="AD187" s="297"/>
      <c r="AE187" s="297"/>
      <c r="AF187" s="226"/>
      <c r="AG187" s="745"/>
      <c r="AH187" s="745"/>
      <c r="AI187" s="745"/>
      <c r="AJ187" s="745"/>
      <c r="AK187" s="745"/>
      <c r="AL187" s="745"/>
      <c r="AM187" s="745"/>
      <c r="AN187" s="745"/>
      <c r="AO187" s="745"/>
      <c r="AP187" s="745"/>
      <c r="AQ187" s="745"/>
      <c r="AR187" s="745"/>
      <c r="AS187" s="745"/>
    </row>
    <row r="188" spans="1:46" ht="14.45" customHeight="1">
      <c r="A188" s="749"/>
      <c r="B188" s="749"/>
      <c r="C188" s="749"/>
      <c r="D188" s="749"/>
      <c r="E188" s="3">
        <f t="shared" ref="E188:AE188" si="38">SUM(E174:E187)</f>
        <v>0</v>
      </c>
      <c r="F188" s="3">
        <f t="shared" si="38"/>
        <v>0</v>
      </c>
      <c r="G188" s="3">
        <f t="shared" si="38"/>
        <v>0</v>
      </c>
      <c r="H188" s="3">
        <f t="shared" si="38"/>
        <v>0</v>
      </c>
      <c r="I188" s="3">
        <f t="shared" si="38"/>
        <v>0</v>
      </c>
      <c r="J188" s="3">
        <f t="shared" si="38"/>
        <v>0</v>
      </c>
      <c r="K188" s="3">
        <f t="shared" si="38"/>
        <v>0</v>
      </c>
      <c r="L188" s="3">
        <f t="shared" si="38"/>
        <v>0</v>
      </c>
      <c r="M188" s="3">
        <f t="shared" si="38"/>
        <v>0</v>
      </c>
      <c r="N188" s="3">
        <f t="shared" si="38"/>
        <v>0</v>
      </c>
      <c r="O188" s="3">
        <f t="shared" si="38"/>
        <v>0</v>
      </c>
      <c r="P188" s="3">
        <f t="shared" si="38"/>
        <v>0</v>
      </c>
      <c r="Q188" s="3">
        <f t="shared" si="38"/>
        <v>0</v>
      </c>
      <c r="R188" s="3">
        <f t="shared" si="38"/>
        <v>0</v>
      </c>
      <c r="S188" s="3">
        <f t="shared" si="38"/>
        <v>0</v>
      </c>
      <c r="T188" s="3">
        <f t="shared" si="38"/>
        <v>0</v>
      </c>
      <c r="U188" s="3">
        <f t="shared" si="38"/>
        <v>0</v>
      </c>
      <c r="V188" s="3">
        <f t="shared" si="38"/>
        <v>0</v>
      </c>
      <c r="W188" s="3">
        <f t="shared" si="38"/>
        <v>0</v>
      </c>
      <c r="X188" s="3">
        <f t="shared" si="38"/>
        <v>0</v>
      </c>
      <c r="Y188" s="3">
        <f t="shared" si="38"/>
        <v>0</v>
      </c>
      <c r="Z188" s="3">
        <f t="shared" si="38"/>
        <v>0</v>
      </c>
      <c r="AA188" s="3">
        <f t="shared" si="38"/>
        <v>0</v>
      </c>
      <c r="AB188" s="3">
        <f t="shared" si="38"/>
        <v>0</v>
      </c>
      <c r="AC188" s="3">
        <f t="shared" si="38"/>
        <v>0</v>
      </c>
      <c r="AD188" s="3">
        <f t="shared" si="38"/>
        <v>0</v>
      </c>
      <c r="AE188" s="3">
        <f t="shared" si="38"/>
        <v>0</v>
      </c>
      <c r="AF188" s="4"/>
      <c r="AG188" s="82">
        <f t="shared" ref="AG188:AS188" si="39">SUM(AG174)</f>
        <v>0</v>
      </c>
      <c r="AH188" s="82">
        <f t="shared" si="39"/>
        <v>0</v>
      </c>
      <c r="AI188" s="82">
        <f t="shared" si="39"/>
        <v>0</v>
      </c>
      <c r="AJ188" s="82">
        <f t="shared" si="39"/>
        <v>0</v>
      </c>
      <c r="AK188" s="82">
        <f t="shared" si="39"/>
        <v>0</v>
      </c>
      <c r="AL188" s="82">
        <f t="shared" si="39"/>
        <v>0</v>
      </c>
      <c r="AM188" s="82">
        <f t="shared" si="39"/>
        <v>0</v>
      </c>
      <c r="AN188" s="82">
        <f t="shared" si="39"/>
        <v>0</v>
      </c>
      <c r="AO188" s="82">
        <f t="shared" si="39"/>
        <v>0</v>
      </c>
      <c r="AP188" s="82">
        <f t="shared" si="39"/>
        <v>0</v>
      </c>
      <c r="AQ188" s="82">
        <f t="shared" si="39"/>
        <v>0</v>
      </c>
      <c r="AR188" s="82">
        <f t="shared" si="39"/>
        <v>0</v>
      </c>
      <c r="AS188" s="82">
        <f t="shared" si="39"/>
        <v>0</v>
      </c>
      <c r="AT188" s="1"/>
    </row>
    <row r="189" spans="1:46" customFormat="1" thickBot="1">
      <c r="D189" s="269"/>
    </row>
    <row r="190" spans="1:46" customFormat="1" ht="15">
      <c r="A190" s="753" t="s">
        <v>57</v>
      </c>
      <c r="B190" s="750" t="s">
        <v>409</v>
      </c>
      <c r="C190" s="746" t="s">
        <v>442</v>
      </c>
      <c r="D190" s="212" t="s">
        <v>265</v>
      </c>
      <c r="E190" s="297"/>
      <c r="F190" s="297"/>
      <c r="G190" s="297"/>
      <c r="H190" s="297"/>
      <c r="I190" s="297"/>
      <c r="J190" s="297"/>
      <c r="K190" s="297"/>
      <c r="L190" s="297"/>
      <c r="M190" s="297"/>
      <c r="N190" s="297"/>
      <c r="O190" s="297"/>
      <c r="P190" s="29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  <c r="AA190" s="297"/>
      <c r="AB190" s="297"/>
      <c r="AC190" s="297"/>
      <c r="AD190" s="297"/>
      <c r="AE190" s="297"/>
      <c r="AF190" s="226"/>
      <c r="AG190" s="743"/>
      <c r="AH190" s="743"/>
      <c r="AI190" s="743"/>
      <c r="AJ190" s="743"/>
      <c r="AK190" s="743"/>
      <c r="AL190" s="743"/>
      <c r="AM190" s="743"/>
      <c r="AN190" s="743"/>
      <c r="AO190" s="743"/>
      <c r="AP190" s="743"/>
      <c r="AQ190" s="743"/>
      <c r="AR190" s="743"/>
      <c r="AS190" s="743"/>
    </row>
    <row r="191" spans="1:46" customFormat="1" ht="30">
      <c r="A191" s="754"/>
      <c r="B191" s="767"/>
      <c r="C191" s="768"/>
      <c r="D191" s="298" t="s">
        <v>266</v>
      </c>
      <c r="E191" s="297"/>
      <c r="F191" s="297"/>
      <c r="G191" s="297"/>
      <c r="H191" s="297"/>
      <c r="I191" s="297"/>
      <c r="J191" s="297"/>
      <c r="K191" s="297"/>
      <c r="L191" s="297"/>
      <c r="M191" s="297"/>
      <c r="N191" s="297"/>
      <c r="O191" s="297"/>
      <c r="P191" s="297"/>
      <c r="Q191" s="297"/>
      <c r="R191" s="297"/>
      <c r="S191" s="297"/>
      <c r="T191" s="297"/>
      <c r="U191" s="297"/>
      <c r="V191" s="297"/>
      <c r="W191" s="297"/>
      <c r="X191" s="297"/>
      <c r="Y191" s="297"/>
      <c r="Z191" s="297"/>
      <c r="AA191" s="297"/>
      <c r="AB191" s="297"/>
      <c r="AC191" s="297"/>
      <c r="AD191" s="297"/>
      <c r="AE191" s="297"/>
      <c r="AF191" s="226"/>
      <c r="AG191" s="744"/>
      <c r="AH191" s="744"/>
      <c r="AI191" s="744"/>
      <c r="AJ191" s="744"/>
      <c r="AK191" s="744"/>
      <c r="AL191" s="744"/>
      <c r="AM191" s="744"/>
      <c r="AN191" s="744"/>
      <c r="AO191" s="744"/>
      <c r="AP191" s="744"/>
      <c r="AQ191" s="744"/>
      <c r="AR191" s="744"/>
      <c r="AS191" s="744"/>
    </row>
    <row r="192" spans="1:46" customFormat="1" ht="15">
      <c r="A192" s="754"/>
      <c r="B192" s="767"/>
      <c r="C192" s="768"/>
      <c r="D192" s="298" t="s">
        <v>268</v>
      </c>
      <c r="E192" s="297"/>
      <c r="F192" s="297"/>
      <c r="G192" s="297"/>
      <c r="H192" s="297"/>
      <c r="I192" s="297"/>
      <c r="J192" s="297"/>
      <c r="K192" s="297"/>
      <c r="L192" s="297"/>
      <c r="M192" s="297"/>
      <c r="N192" s="297"/>
      <c r="O192" s="297"/>
      <c r="P192" s="29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  <c r="AA192" s="297"/>
      <c r="AB192" s="297"/>
      <c r="AC192" s="297"/>
      <c r="AD192" s="297"/>
      <c r="AE192" s="297"/>
      <c r="AF192" s="226"/>
      <c r="AG192" s="744"/>
      <c r="AH192" s="744"/>
      <c r="AI192" s="744"/>
      <c r="AJ192" s="744"/>
      <c r="AK192" s="744"/>
      <c r="AL192" s="744"/>
      <c r="AM192" s="744"/>
      <c r="AN192" s="744"/>
      <c r="AO192" s="744"/>
      <c r="AP192" s="744"/>
      <c r="AQ192" s="744"/>
      <c r="AR192" s="744"/>
      <c r="AS192" s="744"/>
    </row>
    <row r="193" spans="1:46" customFormat="1" ht="30">
      <c r="A193" s="754"/>
      <c r="B193" s="767"/>
      <c r="C193" s="768"/>
      <c r="D193" s="298" t="s">
        <v>441</v>
      </c>
      <c r="E193" s="297"/>
      <c r="F193" s="297"/>
      <c r="G193" s="297"/>
      <c r="H193" s="297"/>
      <c r="I193" s="297"/>
      <c r="J193" s="297"/>
      <c r="K193" s="297"/>
      <c r="L193" s="297"/>
      <c r="M193" s="297"/>
      <c r="N193" s="297"/>
      <c r="O193" s="297"/>
      <c r="P193" s="297"/>
      <c r="Q193" s="297"/>
      <c r="R193" s="297"/>
      <c r="S193" s="297"/>
      <c r="T193" s="297"/>
      <c r="U193" s="297"/>
      <c r="V193" s="297"/>
      <c r="W193" s="297"/>
      <c r="X193" s="297"/>
      <c r="Y193" s="297"/>
      <c r="Z193" s="297"/>
      <c r="AA193" s="297"/>
      <c r="AB193" s="297"/>
      <c r="AC193" s="297"/>
      <c r="AD193" s="297"/>
      <c r="AE193" s="297"/>
      <c r="AF193" s="226"/>
      <c r="AG193" s="744"/>
      <c r="AH193" s="744"/>
      <c r="AI193" s="744"/>
      <c r="AJ193" s="744"/>
      <c r="AK193" s="744"/>
      <c r="AL193" s="744"/>
      <c r="AM193" s="744"/>
      <c r="AN193" s="744"/>
      <c r="AO193" s="744"/>
      <c r="AP193" s="744"/>
      <c r="AQ193" s="744"/>
      <c r="AR193" s="744"/>
      <c r="AS193" s="744"/>
    </row>
    <row r="194" spans="1:46" customFormat="1" ht="15">
      <c r="A194" s="754"/>
      <c r="B194" s="767"/>
      <c r="C194" s="768"/>
      <c r="D194" s="298" t="s">
        <v>267</v>
      </c>
      <c r="E194" s="297"/>
      <c r="F194" s="297"/>
      <c r="G194" s="297"/>
      <c r="H194" s="297"/>
      <c r="I194" s="297"/>
      <c r="J194" s="297"/>
      <c r="K194" s="297"/>
      <c r="L194" s="297"/>
      <c r="M194" s="297"/>
      <c r="N194" s="297"/>
      <c r="O194" s="297"/>
      <c r="P194" s="297"/>
      <c r="Q194" s="297"/>
      <c r="R194" s="297"/>
      <c r="S194" s="297"/>
      <c r="T194" s="297"/>
      <c r="U194" s="297"/>
      <c r="V194" s="297"/>
      <c r="W194" s="297"/>
      <c r="X194" s="297"/>
      <c r="Y194" s="297"/>
      <c r="Z194" s="297"/>
      <c r="AA194" s="297"/>
      <c r="AB194" s="297"/>
      <c r="AC194" s="297"/>
      <c r="AD194" s="297"/>
      <c r="AE194" s="297"/>
      <c r="AF194" s="226"/>
      <c r="AG194" s="744"/>
      <c r="AH194" s="744"/>
      <c r="AI194" s="744"/>
      <c r="AJ194" s="744"/>
      <c r="AK194" s="744"/>
      <c r="AL194" s="744"/>
      <c r="AM194" s="744"/>
      <c r="AN194" s="744"/>
      <c r="AO194" s="744"/>
      <c r="AP194" s="744"/>
      <c r="AQ194" s="744"/>
      <c r="AR194" s="744"/>
      <c r="AS194" s="744"/>
    </row>
    <row r="195" spans="1:46" customFormat="1" thickBot="1">
      <c r="A195" s="755"/>
      <c r="B195" s="752"/>
      <c r="C195" s="748"/>
      <c r="D195" s="214" t="s">
        <v>131</v>
      </c>
      <c r="E195" s="297"/>
      <c r="F195" s="297"/>
      <c r="G195" s="297"/>
      <c r="H195" s="297"/>
      <c r="I195" s="297"/>
      <c r="J195" s="297"/>
      <c r="K195" s="297"/>
      <c r="L195" s="297"/>
      <c r="M195" s="297"/>
      <c r="N195" s="297"/>
      <c r="O195" s="297"/>
      <c r="P195" s="297"/>
      <c r="Q195" s="297"/>
      <c r="R195" s="297"/>
      <c r="S195" s="297"/>
      <c r="T195" s="297"/>
      <c r="U195" s="297"/>
      <c r="V195" s="297"/>
      <c r="W195" s="297"/>
      <c r="X195" s="297"/>
      <c r="Y195" s="297"/>
      <c r="Z195" s="297"/>
      <c r="AA195" s="297"/>
      <c r="AB195" s="297"/>
      <c r="AC195" s="297"/>
      <c r="AD195" s="297"/>
      <c r="AE195" s="297"/>
      <c r="AF195" s="226"/>
      <c r="AG195" s="745"/>
      <c r="AH195" s="745"/>
      <c r="AI195" s="745"/>
      <c r="AJ195" s="745"/>
      <c r="AK195" s="745"/>
      <c r="AL195" s="745"/>
      <c r="AM195" s="745"/>
      <c r="AN195" s="745"/>
      <c r="AO195" s="745"/>
      <c r="AP195" s="745"/>
      <c r="AQ195" s="745"/>
      <c r="AR195" s="745"/>
      <c r="AS195" s="745"/>
    </row>
    <row r="196" spans="1:46" ht="14.45" customHeight="1">
      <c r="A196" s="749"/>
      <c r="B196" s="749"/>
      <c r="C196" s="749"/>
      <c r="D196" s="749"/>
      <c r="E196" s="3">
        <f t="shared" ref="E196:AE196" si="40">SUM(E190:E195)</f>
        <v>0</v>
      </c>
      <c r="F196" s="3">
        <f t="shared" si="40"/>
        <v>0</v>
      </c>
      <c r="G196" s="3">
        <f t="shared" si="40"/>
        <v>0</v>
      </c>
      <c r="H196" s="3">
        <f t="shared" si="40"/>
        <v>0</v>
      </c>
      <c r="I196" s="3">
        <f t="shared" si="40"/>
        <v>0</v>
      </c>
      <c r="J196" s="3">
        <f t="shared" si="40"/>
        <v>0</v>
      </c>
      <c r="K196" s="3">
        <f t="shared" si="40"/>
        <v>0</v>
      </c>
      <c r="L196" s="3">
        <f t="shared" si="40"/>
        <v>0</v>
      </c>
      <c r="M196" s="3">
        <f t="shared" si="40"/>
        <v>0</v>
      </c>
      <c r="N196" s="3">
        <f t="shared" si="40"/>
        <v>0</v>
      </c>
      <c r="O196" s="3">
        <f t="shared" si="40"/>
        <v>0</v>
      </c>
      <c r="P196" s="3">
        <f t="shared" si="40"/>
        <v>0</v>
      </c>
      <c r="Q196" s="3">
        <f t="shared" si="40"/>
        <v>0</v>
      </c>
      <c r="R196" s="3">
        <f t="shared" si="40"/>
        <v>0</v>
      </c>
      <c r="S196" s="3">
        <f t="shared" si="40"/>
        <v>0</v>
      </c>
      <c r="T196" s="3">
        <f t="shared" si="40"/>
        <v>0</v>
      </c>
      <c r="U196" s="3">
        <f t="shared" si="40"/>
        <v>0</v>
      </c>
      <c r="V196" s="3">
        <f t="shared" si="40"/>
        <v>0</v>
      </c>
      <c r="W196" s="3">
        <f t="shared" si="40"/>
        <v>0</v>
      </c>
      <c r="X196" s="3">
        <f t="shared" si="40"/>
        <v>0</v>
      </c>
      <c r="Y196" s="3">
        <f t="shared" si="40"/>
        <v>0</v>
      </c>
      <c r="Z196" s="3">
        <f t="shared" si="40"/>
        <v>0</v>
      </c>
      <c r="AA196" s="3">
        <f t="shared" si="40"/>
        <v>0</v>
      </c>
      <c r="AB196" s="3">
        <f t="shared" si="40"/>
        <v>0</v>
      </c>
      <c r="AC196" s="3">
        <f t="shared" si="40"/>
        <v>0</v>
      </c>
      <c r="AD196" s="3">
        <f t="shared" si="40"/>
        <v>0</v>
      </c>
      <c r="AE196" s="3">
        <f t="shared" si="40"/>
        <v>0</v>
      </c>
      <c r="AF196" s="4"/>
      <c r="AG196" s="82">
        <f t="shared" ref="AG196:AS196" si="41">SUM(AG190)</f>
        <v>0</v>
      </c>
      <c r="AH196" s="82">
        <f t="shared" si="41"/>
        <v>0</v>
      </c>
      <c r="AI196" s="82">
        <f t="shared" si="41"/>
        <v>0</v>
      </c>
      <c r="AJ196" s="82">
        <f t="shared" si="41"/>
        <v>0</v>
      </c>
      <c r="AK196" s="82">
        <f t="shared" si="41"/>
        <v>0</v>
      </c>
      <c r="AL196" s="82">
        <f t="shared" si="41"/>
        <v>0</v>
      </c>
      <c r="AM196" s="82">
        <f t="shared" si="41"/>
        <v>0</v>
      </c>
      <c r="AN196" s="82">
        <f t="shared" si="41"/>
        <v>0</v>
      </c>
      <c r="AO196" s="82">
        <f t="shared" si="41"/>
        <v>0</v>
      </c>
      <c r="AP196" s="82">
        <f t="shared" si="41"/>
        <v>0</v>
      </c>
      <c r="AQ196" s="82">
        <f t="shared" si="41"/>
        <v>0</v>
      </c>
      <c r="AR196" s="82">
        <f t="shared" si="41"/>
        <v>0</v>
      </c>
      <c r="AS196" s="82">
        <f t="shared" si="41"/>
        <v>0</v>
      </c>
      <c r="AT196" s="1"/>
    </row>
    <row r="197" spans="1:46" customFormat="1" ht="15">
      <c r="D197" s="269"/>
    </row>
    <row r="198" spans="1:46" ht="19.5" customHeight="1">
      <c r="A198" s="309"/>
      <c r="B198" s="1" t="s">
        <v>465</v>
      </c>
      <c r="D198" s="147" t="s">
        <v>73</v>
      </c>
      <c r="E198" s="150">
        <f>SUM(E14+E39+E55+E58+E25+E62+E68+E74+E82+E92+E103+E116+E123+E128+E135+E140+E152+E172+E188+E196+E158)</f>
        <v>0</v>
      </c>
      <c r="F198" s="150">
        <f t="shared" ref="F198:AS198" si="42">SUM(F14+F39+F55+F58+F25+F62+F68+F74+F82+F92+F103+F116+F123+F128+F135+F140+F152+F172+F188+F196+F158)</f>
        <v>0</v>
      </c>
      <c r="G198" s="150">
        <f t="shared" si="42"/>
        <v>0</v>
      </c>
      <c r="H198" s="150">
        <f t="shared" si="42"/>
        <v>0</v>
      </c>
      <c r="I198" s="150">
        <f t="shared" si="42"/>
        <v>0</v>
      </c>
      <c r="J198" s="150">
        <f t="shared" si="42"/>
        <v>0</v>
      </c>
      <c r="K198" s="150">
        <f t="shared" si="42"/>
        <v>0</v>
      </c>
      <c r="L198" s="150">
        <f t="shared" si="42"/>
        <v>0</v>
      </c>
      <c r="M198" s="150">
        <f t="shared" si="42"/>
        <v>0</v>
      </c>
      <c r="N198" s="150">
        <f t="shared" si="42"/>
        <v>0</v>
      </c>
      <c r="O198" s="150">
        <f t="shared" si="42"/>
        <v>0</v>
      </c>
      <c r="P198" s="150">
        <f t="shared" si="42"/>
        <v>0</v>
      </c>
      <c r="Q198" s="150">
        <f t="shared" si="42"/>
        <v>0</v>
      </c>
      <c r="R198" s="150">
        <f t="shared" si="42"/>
        <v>0</v>
      </c>
      <c r="S198" s="150">
        <f t="shared" si="42"/>
        <v>0</v>
      </c>
      <c r="T198" s="150">
        <f t="shared" si="42"/>
        <v>0</v>
      </c>
      <c r="U198" s="150">
        <f t="shared" si="42"/>
        <v>0</v>
      </c>
      <c r="V198" s="150">
        <f t="shared" si="42"/>
        <v>0</v>
      </c>
      <c r="W198" s="150">
        <f t="shared" si="42"/>
        <v>0</v>
      </c>
      <c r="X198" s="150">
        <f t="shared" si="42"/>
        <v>0</v>
      </c>
      <c r="Y198" s="150">
        <f t="shared" si="42"/>
        <v>0</v>
      </c>
      <c r="Z198" s="150">
        <f t="shared" si="42"/>
        <v>0</v>
      </c>
      <c r="AA198" s="150">
        <f t="shared" si="42"/>
        <v>0</v>
      </c>
      <c r="AB198" s="150">
        <f t="shared" si="42"/>
        <v>0</v>
      </c>
      <c r="AC198" s="150">
        <f t="shared" si="42"/>
        <v>0</v>
      </c>
      <c r="AD198" s="150">
        <f t="shared" si="42"/>
        <v>0</v>
      </c>
      <c r="AE198" s="150">
        <f t="shared" si="42"/>
        <v>0</v>
      </c>
      <c r="AF198" s="149"/>
      <c r="AG198" s="154">
        <f t="shared" si="42"/>
        <v>0</v>
      </c>
      <c r="AH198" s="154">
        <f t="shared" si="42"/>
        <v>0</v>
      </c>
      <c r="AI198" s="154">
        <f t="shared" si="42"/>
        <v>0</v>
      </c>
      <c r="AJ198" s="154">
        <f t="shared" si="42"/>
        <v>0</v>
      </c>
      <c r="AK198" s="154">
        <f t="shared" si="42"/>
        <v>0</v>
      </c>
      <c r="AL198" s="154">
        <f t="shared" si="42"/>
        <v>0</v>
      </c>
      <c r="AM198" s="154">
        <f t="shared" si="42"/>
        <v>0</v>
      </c>
      <c r="AN198" s="154">
        <f t="shared" si="42"/>
        <v>0</v>
      </c>
      <c r="AO198" s="154">
        <f t="shared" si="42"/>
        <v>0</v>
      </c>
      <c r="AP198" s="154">
        <f t="shared" si="42"/>
        <v>0</v>
      </c>
      <c r="AQ198" s="154">
        <f t="shared" si="42"/>
        <v>0</v>
      </c>
      <c r="AR198" s="154">
        <f t="shared" si="42"/>
        <v>0</v>
      </c>
      <c r="AS198" s="154">
        <f t="shared" si="42"/>
        <v>0</v>
      </c>
    </row>
    <row r="199" spans="1:46" ht="16.5" thickBot="1">
      <c r="AJ199" s="149"/>
    </row>
    <row r="200" spans="1:46" ht="21.75" customHeight="1" thickBot="1">
      <c r="A200" s="727"/>
      <c r="B200" s="739" t="s">
        <v>45</v>
      </c>
      <c r="C200" s="728" t="s">
        <v>66</v>
      </c>
      <c r="D200" s="728" t="s">
        <v>67</v>
      </c>
      <c r="E200" s="731" t="s">
        <v>88</v>
      </c>
      <c r="F200" s="732"/>
      <c r="G200" s="732"/>
      <c r="H200" s="732"/>
      <c r="I200" s="732"/>
      <c r="J200" s="732"/>
      <c r="K200" s="732"/>
      <c r="L200" s="732"/>
      <c r="M200" s="732"/>
      <c r="N200" s="732"/>
      <c r="O200" s="732"/>
      <c r="P200" s="732"/>
      <c r="Q200" s="718"/>
      <c r="R200" s="718"/>
      <c r="S200" s="718"/>
      <c r="T200" s="718"/>
      <c r="U200" s="733"/>
      <c r="V200" s="733"/>
      <c r="W200" s="734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4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21.75" customHeight="1" thickBot="1">
      <c r="A201" s="727"/>
      <c r="B201" s="740"/>
      <c r="C201" s="741"/>
      <c r="D201" s="729"/>
      <c r="E201" s="735" t="s">
        <v>0</v>
      </c>
      <c r="F201" s="735"/>
      <c r="G201" s="735"/>
      <c r="H201" s="735"/>
      <c r="I201" s="735"/>
      <c r="J201" s="735" t="s">
        <v>1</v>
      </c>
      <c r="K201" s="735"/>
      <c r="L201" s="735"/>
      <c r="M201" s="735"/>
      <c r="N201" s="735"/>
      <c r="O201" s="736" t="s">
        <v>43</v>
      </c>
      <c r="P201" s="737"/>
      <c r="Q201" s="738" t="s">
        <v>186</v>
      </c>
      <c r="R201" s="718"/>
      <c r="S201" s="718"/>
      <c r="T201" s="718"/>
      <c r="U201" s="733"/>
      <c r="V201" s="733"/>
      <c r="W201" s="734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4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ht="30" customHeight="1" thickBot="1">
      <c r="A202" s="727"/>
      <c r="B202" s="740"/>
      <c r="C202" s="742"/>
      <c r="D202" s="730"/>
      <c r="E202" s="227" t="s">
        <v>92</v>
      </c>
      <c r="F202" s="227" t="s">
        <v>72</v>
      </c>
      <c r="G202" s="228" t="s">
        <v>93</v>
      </c>
      <c r="H202" s="228" t="s">
        <v>70</v>
      </c>
      <c r="I202" s="228" t="s">
        <v>71</v>
      </c>
      <c r="J202" s="228" t="s">
        <v>92</v>
      </c>
      <c r="K202" s="227" t="s">
        <v>72</v>
      </c>
      <c r="L202" s="228" t="s">
        <v>93</v>
      </c>
      <c r="M202" s="228" t="s">
        <v>70</v>
      </c>
      <c r="N202" s="228" t="s">
        <v>71</v>
      </c>
      <c r="O202" s="228" t="s">
        <v>94</v>
      </c>
      <c r="P202" s="228" t="s">
        <v>95</v>
      </c>
      <c r="Q202" s="229" t="s">
        <v>189</v>
      </c>
      <c r="R202" s="229" t="s">
        <v>190</v>
      </c>
      <c r="S202" s="229" t="s">
        <v>191</v>
      </c>
      <c r="T202" s="229" t="s">
        <v>192</v>
      </c>
      <c r="U202" s="229" t="s">
        <v>193</v>
      </c>
      <c r="V202" s="230" t="s">
        <v>194</v>
      </c>
      <c r="W202" s="229" t="s">
        <v>195</v>
      </c>
      <c r="X202" s="4"/>
      <c r="Y202" s="4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4"/>
      <c r="AO202" s="1"/>
      <c r="AP202" s="1"/>
      <c r="AQ202" s="1"/>
      <c r="AR202" s="1"/>
      <c r="AS202" s="1"/>
      <c r="AT202" s="1"/>
    </row>
    <row r="203" spans="1:46" ht="15" customHeight="1">
      <c r="A203" s="277"/>
      <c r="B203" s="278" t="s">
        <v>751</v>
      </c>
      <c r="C203" s="279" t="s">
        <v>752</v>
      </c>
      <c r="D203" s="280">
        <v>330</v>
      </c>
      <c r="E203" s="244"/>
      <c r="F203" s="242"/>
      <c r="G203" s="242"/>
      <c r="H203" s="242"/>
      <c r="I203" s="281"/>
      <c r="J203" s="244">
        <v>16</v>
      </c>
      <c r="K203" s="242">
        <v>144</v>
      </c>
      <c r="L203" s="242">
        <v>143</v>
      </c>
      <c r="M203" s="242">
        <v>1</v>
      </c>
      <c r="N203" s="281">
        <v>0</v>
      </c>
      <c r="O203" s="244">
        <v>45</v>
      </c>
      <c r="P203" s="281">
        <v>99</v>
      </c>
      <c r="Q203" s="215">
        <v>16</v>
      </c>
      <c r="R203" s="216">
        <v>47</v>
      </c>
      <c r="S203" s="282">
        <v>21</v>
      </c>
      <c r="T203" s="216">
        <v>28</v>
      </c>
      <c r="U203" s="216">
        <v>18</v>
      </c>
      <c r="V203" s="283">
        <v>6</v>
      </c>
      <c r="W203" s="217">
        <v>8</v>
      </c>
      <c r="X203" s="4"/>
      <c r="Y203" s="4"/>
      <c r="Z203" s="4"/>
      <c r="AA203" s="4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4"/>
    </row>
    <row r="204" spans="1:46" ht="15" customHeight="1">
      <c r="A204" s="277"/>
      <c r="B204" s="375" t="s">
        <v>332</v>
      </c>
      <c r="C204" s="285" t="s">
        <v>711</v>
      </c>
      <c r="D204" s="376">
        <v>235</v>
      </c>
      <c r="E204" s="377"/>
      <c r="F204" s="243"/>
      <c r="G204" s="243"/>
      <c r="H204" s="243"/>
      <c r="I204" s="378"/>
      <c r="J204" s="377">
        <v>12</v>
      </c>
      <c r="K204" s="243">
        <v>112</v>
      </c>
      <c r="L204" s="243">
        <v>109</v>
      </c>
      <c r="M204" s="243">
        <v>2</v>
      </c>
      <c r="N204" s="378">
        <v>1</v>
      </c>
      <c r="O204" s="377">
        <v>16</v>
      </c>
      <c r="P204" s="378">
        <v>96</v>
      </c>
      <c r="Q204" s="379">
        <v>2</v>
      </c>
      <c r="R204" s="219">
        <v>10</v>
      </c>
      <c r="S204" s="247">
        <v>31</v>
      </c>
      <c r="T204" s="219">
        <v>27</v>
      </c>
      <c r="U204" s="219">
        <v>22</v>
      </c>
      <c r="V204" s="246">
        <v>12</v>
      </c>
      <c r="W204" s="380">
        <v>8</v>
      </c>
      <c r="X204" s="4"/>
      <c r="Y204" s="4"/>
      <c r="Z204" s="4"/>
      <c r="AA204" s="4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4"/>
    </row>
    <row r="205" spans="1:46" ht="15" customHeight="1">
      <c r="A205" s="277"/>
      <c r="B205" s="375" t="s">
        <v>332</v>
      </c>
      <c r="C205" s="285" t="s">
        <v>712</v>
      </c>
      <c r="D205" s="376">
        <v>90</v>
      </c>
      <c r="E205" s="377"/>
      <c r="F205" s="243"/>
      <c r="G205" s="243"/>
      <c r="H205" s="243"/>
      <c r="I205" s="378"/>
      <c r="J205" s="377">
        <v>6</v>
      </c>
      <c r="K205" s="243">
        <v>50</v>
      </c>
      <c r="L205" s="243">
        <v>50</v>
      </c>
      <c r="M205" s="243">
        <v>0</v>
      </c>
      <c r="N205" s="378">
        <v>0</v>
      </c>
      <c r="O205" s="377">
        <v>15</v>
      </c>
      <c r="P205" s="378">
        <v>35</v>
      </c>
      <c r="Q205" s="379">
        <v>3</v>
      </c>
      <c r="R205" s="219">
        <v>7</v>
      </c>
      <c r="S205" s="247">
        <v>14</v>
      </c>
      <c r="T205" s="219">
        <v>10</v>
      </c>
      <c r="U205" s="219">
        <v>12</v>
      </c>
      <c r="V205" s="246">
        <v>3</v>
      </c>
      <c r="W205" s="380">
        <v>1</v>
      </c>
      <c r="X205" s="4"/>
      <c r="Y205" s="4"/>
      <c r="Z205" s="4"/>
      <c r="AA205" s="4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4"/>
    </row>
    <row r="206" spans="1:46" ht="15" customHeight="1">
      <c r="A206" s="277"/>
      <c r="B206" s="375" t="s">
        <v>359</v>
      </c>
      <c r="C206" s="285" t="s">
        <v>644</v>
      </c>
      <c r="D206" s="376">
        <v>282</v>
      </c>
      <c r="E206" s="377"/>
      <c r="F206" s="243"/>
      <c r="G206" s="243"/>
      <c r="H206" s="243"/>
      <c r="I206" s="378"/>
      <c r="J206" s="377">
        <v>12</v>
      </c>
      <c r="K206" s="243">
        <v>121</v>
      </c>
      <c r="L206" s="243">
        <v>121</v>
      </c>
      <c r="M206" s="243">
        <v>0</v>
      </c>
      <c r="N206" s="378">
        <v>0</v>
      </c>
      <c r="O206" s="377">
        <v>0</v>
      </c>
      <c r="P206" s="378">
        <v>121</v>
      </c>
      <c r="Q206" s="379">
        <v>1</v>
      </c>
      <c r="R206" s="219">
        <v>11</v>
      </c>
      <c r="S206" s="247">
        <v>37</v>
      </c>
      <c r="T206" s="219">
        <v>24</v>
      </c>
      <c r="U206" s="219">
        <v>28</v>
      </c>
      <c r="V206" s="246">
        <v>11</v>
      </c>
      <c r="W206" s="380">
        <v>9</v>
      </c>
      <c r="X206" s="4"/>
      <c r="Y206" s="4"/>
      <c r="Z206" s="4"/>
      <c r="AA206" s="4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4"/>
    </row>
    <row r="207" spans="1:46" ht="15" customHeight="1">
      <c r="A207" s="277"/>
      <c r="B207" s="375" t="s">
        <v>359</v>
      </c>
      <c r="C207" s="285" t="s">
        <v>753</v>
      </c>
      <c r="D207" s="376">
        <v>90</v>
      </c>
      <c r="E207" s="377"/>
      <c r="F207" s="243"/>
      <c r="G207" s="243"/>
      <c r="H207" s="243"/>
      <c r="I207" s="378"/>
      <c r="J207" s="377">
        <v>5</v>
      </c>
      <c r="K207" s="243">
        <v>50</v>
      </c>
      <c r="L207" s="243">
        <v>50</v>
      </c>
      <c r="M207" s="243">
        <v>0</v>
      </c>
      <c r="N207" s="378">
        <v>0</v>
      </c>
      <c r="O207" s="377">
        <v>0</v>
      </c>
      <c r="P207" s="378">
        <v>50</v>
      </c>
      <c r="Q207" s="379">
        <v>1</v>
      </c>
      <c r="R207" s="219">
        <v>5</v>
      </c>
      <c r="S207" s="247">
        <v>16</v>
      </c>
      <c r="T207" s="219">
        <v>13</v>
      </c>
      <c r="U207" s="219">
        <v>10</v>
      </c>
      <c r="V207" s="246">
        <v>5</v>
      </c>
      <c r="W207" s="380">
        <v>0</v>
      </c>
      <c r="X207" s="4"/>
      <c r="Y207" s="4"/>
      <c r="Z207" s="4"/>
      <c r="AA207" s="4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4"/>
    </row>
    <row r="208" spans="1:46" ht="15" customHeight="1">
      <c r="A208" s="277"/>
      <c r="B208" s="375" t="s">
        <v>359</v>
      </c>
      <c r="C208" s="285" t="s">
        <v>754</v>
      </c>
      <c r="D208" s="376">
        <v>60</v>
      </c>
      <c r="E208" s="377"/>
      <c r="F208" s="243"/>
      <c r="G208" s="243"/>
      <c r="H208" s="243"/>
      <c r="I208" s="378"/>
      <c r="J208" s="377">
        <v>3</v>
      </c>
      <c r="K208" s="243">
        <v>33</v>
      </c>
      <c r="L208" s="243">
        <v>33</v>
      </c>
      <c r="M208" s="243">
        <v>0</v>
      </c>
      <c r="N208" s="378">
        <v>0</v>
      </c>
      <c r="O208" s="377">
        <v>4</v>
      </c>
      <c r="P208" s="378">
        <v>29</v>
      </c>
      <c r="Q208" s="379">
        <v>1</v>
      </c>
      <c r="R208" s="219">
        <v>4</v>
      </c>
      <c r="S208" s="247">
        <v>7</v>
      </c>
      <c r="T208" s="219">
        <v>7</v>
      </c>
      <c r="U208" s="219">
        <v>7</v>
      </c>
      <c r="V208" s="246">
        <v>3</v>
      </c>
      <c r="W208" s="380">
        <v>4</v>
      </c>
      <c r="X208" s="4"/>
      <c r="Y208" s="4"/>
      <c r="Z208" s="4"/>
      <c r="AA208" s="4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4"/>
    </row>
    <row r="209" spans="1:46" ht="15" customHeight="1">
      <c r="A209" s="277"/>
      <c r="B209" s="375" t="s">
        <v>359</v>
      </c>
      <c r="C209" s="285" t="s">
        <v>755</v>
      </c>
      <c r="D209" s="376">
        <v>78</v>
      </c>
      <c r="E209" s="377"/>
      <c r="F209" s="243"/>
      <c r="G209" s="243"/>
      <c r="H209" s="243"/>
      <c r="I209" s="378"/>
      <c r="J209" s="377">
        <v>4</v>
      </c>
      <c r="K209" s="243">
        <v>41</v>
      </c>
      <c r="L209" s="243">
        <v>41</v>
      </c>
      <c r="M209" s="243">
        <v>0</v>
      </c>
      <c r="N209" s="378">
        <v>0</v>
      </c>
      <c r="O209" s="377">
        <v>0</v>
      </c>
      <c r="P209" s="378">
        <v>41</v>
      </c>
      <c r="Q209" s="379">
        <v>1</v>
      </c>
      <c r="R209" s="219">
        <v>5</v>
      </c>
      <c r="S209" s="247">
        <v>11</v>
      </c>
      <c r="T209" s="219">
        <v>5</v>
      </c>
      <c r="U209" s="219">
        <v>10</v>
      </c>
      <c r="V209" s="246">
        <v>4</v>
      </c>
      <c r="W209" s="380">
        <v>6</v>
      </c>
      <c r="X209" s="4"/>
      <c r="Y209" s="4"/>
      <c r="Z209" s="4"/>
      <c r="AA209" s="4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4"/>
    </row>
    <row r="210" spans="1:46" ht="15" customHeight="1">
      <c r="A210" s="277"/>
      <c r="B210" s="375" t="s">
        <v>359</v>
      </c>
      <c r="C210" s="285" t="s">
        <v>756</v>
      </c>
      <c r="D210" s="381">
        <v>132</v>
      </c>
      <c r="E210" s="379"/>
      <c r="F210" s="219"/>
      <c r="G210" s="219"/>
      <c r="H210" s="219"/>
      <c r="I210" s="380"/>
      <c r="J210" s="379">
        <v>6</v>
      </c>
      <c r="K210" s="219">
        <v>60</v>
      </c>
      <c r="L210" s="219">
        <v>42</v>
      </c>
      <c r="M210" s="219">
        <v>14</v>
      </c>
      <c r="N210" s="380">
        <v>4</v>
      </c>
      <c r="O210" s="379">
        <v>6</v>
      </c>
      <c r="P210" s="380">
        <v>54</v>
      </c>
      <c r="Q210" s="379">
        <v>6</v>
      </c>
      <c r="R210" s="219">
        <v>6</v>
      </c>
      <c r="S210" s="247">
        <v>12</v>
      </c>
      <c r="T210" s="219">
        <v>18</v>
      </c>
      <c r="U210" s="219">
        <v>12</v>
      </c>
      <c r="V210" s="246">
        <v>6</v>
      </c>
      <c r="W210" s="380">
        <v>0</v>
      </c>
      <c r="X210" s="4"/>
      <c r="Y210" s="4"/>
      <c r="Z210" s="4"/>
      <c r="AA210" s="4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4"/>
    </row>
    <row r="211" spans="1:46" ht="15" customHeight="1">
      <c r="A211" s="277"/>
      <c r="B211" s="375" t="s">
        <v>359</v>
      </c>
      <c r="C211" s="285" t="s">
        <v>757</v>
      </c>
      <c r="D211" s="381">
        <v>318</v>
      </c>
      <c r="E211" s="379"/>
      <c r="F211" s="219"/>
      <c r="G211" s="219"/>
      <c r="H211" s="219"/>
      <c r="I211" s="380"/>
      <c r="J211" s="379">
        <v>14</v>
      </c>
      <c r="K211" s="219">
        <v>140</v>
      </c>
      <c r="L211" s="219">
        <v>140</v>
      </c>
      <c r="M211" s="219">
        <v>0</v>
      </c>
      <c r="N211" s="380">
        <v>0</v>
      </c>
      <c r="O211" s="379">
        <v>0</v>
      </c>
      <c r="P211" s="380">
        <v>140</v>
      </c>
      <c r="Q211" s="379">
        <v>3</v>
      </c>
      <c r="R211" s="219">
        <v>17</v>
      </c>
      <c r="S211" s="247">
        <v>38</v>
      </c>
      <c r="T211" s="219">
        <v>23</v>
      </c>
      <c r="U211" s="219">
        <v>31</v>
      </c>
      <c r="V211" s="246">
        <v>13</v>
      </c>
      <c r="W211" s="380">
        <v>15</v>
      </c>
      <c r="X211" s="4"/>
      <c r="Y211" s="4"/>
      <c r="Z211" s="4"/>
      <c r="AA211" s="4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4"/>
    </row>
    <row r="212" spans="1:46" ht="15" customHeight="1">
      <c r="A212" s="277"/>
      <c r="B212" s="375" t="s">
        <v>359</v>
      </c>
      <c r="C212" s="285" t="s">
        <v>758</v>
      </c>
      <c r="D212" s="381">
        <v>24</v>
      </c>
      <c r="E212" s="379"/>
      <c r="F212" s="219"/>
      <c r="G212" s="219"/>
      <c r="H212" s="219"/>
      <c r="I212" s="380"/>
      <c r="J212" s="379">
        <v>1</v>
      </c>
      <c r="K212" s="219">
        <v>10</v>
      </c>
      <c r="L212" s="219">
        <v>10</v>
      </c>
      <c r="M212" s="219">
        <v>0</v>
      </c>
      <c r="N212" s="380">
        <v>0</v>
      </c>
      <c r="O212" s="379">
        <v>0</v>
      </c>
      <c r="P212" s="380">
        <v>10</v>
      </c>
      <c r="Q212" s="379">
        <v>0</v>
      </c>
      <c r="R212" s="219">
        <v>1</v>
      </c>
      <c r="S212" s="247">
        <v>1</v>
      </c>
      <c r="T212" s="219">
        <v>0</v>
      </c>
      <c r="U212" s="219">
        <v>3</v>
      </c>
      <c r="V212" s="246">
        <v>3</v>
      </c>
      <c r="W212" s="380">
        <v>2</v>
      </c>
      <c r="X212" s="4"/>
      <c r="Y212" s="4"/>
      <c r="Z212" s="4"/>
      <c r="AA212" s="4"/>
      <c r="AB212" s="4"/>
      <c r="AC212" s="4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4"/>
      <c r="AS212" s="1"/>
      <c r="AT212" s="1"/>
    </row>
    <row r="213" spans="1:46" ht="15" customHeight="1">
      <c r="A213" s="277"/>
      <c r="B213" s="375" t="s">
        <v>359</v>
      </c>
      <c r="C213" s="285" t="s">
        <v>759</v>
      </c>
      <c r="D213" s="381">
        <v>84</v>
      </c>
      <c r="E213" s="379"/>
      <c r="F213" s="219"/>
      <c r="G213" s="219"/>
      <c r="H213" s="219"/>
      <c r="I213" s="380"/>
      <c r="J213" s="379">
        <v>4</v>
      </c>
      <c r="K213" s="219">
        <v>40</v>
      </c>
      <c r="L213" s="219">
        <v>40</v>
      </c>
      <c r="M213" s="219">
        <v>0</v>
      </c>
      <c r="N213" s="380">
        <v>0</v>
      </c>
      <c r="O213" s="379">
        <v>0</v>
      </c>
      <c r="P213" s="380">
        <v>40</v>
      </c>
      <c r="Q213" s="379">
        <v>4</v>
      </c>
      <c r="R213" s="219">
        <v>1</v>
      </c>
      <c r="S213" s="247">
        <v>18</v>
      </c>
      <c r="T213" s="219">
        <v>14</v>
      </c>
      <c r="U213" s="219">
        <v>2</v>
      </c>
      <c r="V213" s="246">
        <v>1</v>
      </c>
      <c r="W213" s="380">
        <v>0</v>
      </c>
      <c r="X213" s="4"/>
      <c r="Y213" s="4"/>
      <c r="Z213" s="4"/>
      <c r="AA213" s="4"/>
      <c r="AB213" s="4"/>
      <c r="AC213" s="4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4"/>
      <c r="AS213" s="1"/>
      <c r="AT213" s="1"/>
    </row>
    <row r="214" spans="1:46" ht="15" customHeight="1">
      <c r="A214" s="277"/>
      <c r="B214" s="375" t="s">
        <v>760</v>
      </c>
      <c r="C214" s="285" t="s">
        <v>738</v>
      </c>
      <c r="D214" s="381">
        <v>24</v>
      </c>
      <c r="E214" s="379"/>
      <c r="F214" s="219"/>
      <c r="G214" s="219"/>
      <c r="H214" s="219"/>
      <c r="I214" s="380"/>
      <c r="J214" s="379">
        <v>1</v>
      </c>
      <c r="K214" s="219">
        <v>14</v>
      </c>
      <c r="L214" s="219">
        <v>14</v>
      </c>
      <c r="M214" s="219">
        <v>0</v>
      </c>
      <c r="N214" s="380">
        <v>0</v>
      </c>
      <c r="O214" s="379">
        <v>2</v>
      </c>
      <c r="P214" s="380">
        <v>12</v>
      </c>
      <c r="Q214" s="379">
        <v>3</v>
      </c>
      <c r="R214" s="219">
        <v>3</v>
      </c>
      <c r="S214" s="247">
        <v>4</v>
      </c>
      <c r="T214" s="219">
        <v>3</v>
      </c>
      <c r="U214" s="219">
        <v>1</v>
      </c>
      <c r="V214" s="246">
        <v>0</v>
      </c>
      <c r="W214" s="380">
        <v>0</v>
      </c>
      <c r="X214" s="4"/>
      <c r="Y214" s="4"/>
      <c r="Z214" s="4"/>
      <c r="AA214" s="4"/>
      <c r="AB214" s="4"/>
      <c r="AC214" s="4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4"/>
      <c r="AS214" s="1"/>
      <c r="AT214" s="1"/>
    </row>
    <row r="215" spans="1:46" ht="15" customHeight="1">
      <c r="A215" s="277"/>
      <c r="B215" s="375" t="s">
        <v>760</v>
      </c>
      <c r="C215" s="285" t="s">
        <v>759</v>
      </c>
      <c r="D215" s="381">
        <v>48</v>
      </c>
      <c r="E215" s="379"/>
      <c r="F215" s="219"/>
      <c r="G215" s="219"/>
      <c r="H215" s="219"/>
      <c r="I215" s="380"/>
      <c r="J215" s="379">
        <v>2</v>
      </c>
      <c r="K215" s="219">
        <v>20</v>
      </c>
      <c r="L215" s="219">
        <v>20</v>
      </c>
      <c r="M215" s="219">
        <v>0</v>
      </c>
      <c r="N215" s="380">
        <v>0</v>
      </c>
      <c r="O215" s="379">
        <v>0</v>
      </c>
      <c r="P215" s="380">
        <v>20</v>
      </c>
      <c r="Q215" s="379">
        <v>2</v>
      </c>
      <c r="R215" s="219">
        <v>0</v>
      </c>
      <c r="S215" s="247">
        <v>9</v>
      </c>
      <c r="T215" s="219">
        <v>8</v>
      </c>
      <c r="U215" s="219">
        <v>1</v>
      </c>
      <c r="V215" s="246">
        <v>0</v>
      </c>
      <c r="W215" s="380">
        <v>0</v>
      </c>
      <c r="X215" s="4"/>
      <c r="Y215" s="4"/>
      <c r="Z215" s="4"/>
      <c r="AA215" s="4"/>
      <c r="AB215" s="4"/>
      <c r="AC215" s="4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4"/>
      <c r="AS215" s="1"/>
      <c r="AT215" s="1"/>
    </row>
    <row r="216" spans="1:46" ht="15" customHeight="1">
      <c r="A216" s="277"/>
      <c r="B216" s="375" t="s">
        <v>334</v>
      </c>
      <c r="C216" s="285" t="s">
        <v>716</v>
      </c>
      <c r="D216" s="381">
        <v>24</v>
      </c>
      <c r="E216" s="379"/>
      <c r="F216" s="219"/>
      <c r="G216" s="219"/>
      <c r="H216" s="219"/>
      <c r="I216" s="380"/>
      <c r="J216" s="379">
        <v>1</v>
      </c>
      <c r="K216" s="219">
        <v>7</v>
      </c>
      <c r="L216" s="219">
        <v>7</v>
      </c>
      <c r="M216" s="219">
        <v>0</v>
      </c>
      <c r="N216" s="380">
        <v>0</v>
      </c>
      <c r="O216" s="379">
        <v>6</v>
      </c>
      <c r="P216" s="380">
        <v>1</v>
      </c>
      <c r="Q216" s="379">
        <v>0</v>
      </c>
      <c r="R216" s="219">
        <v>3</v>
      </c>
      <c r="S216" s="247">
        <v>2</v>
      </c>
      <c r="T216" s="219">
        <v>1</v>
      </c>
      <c r="U216" s="219">
        <v>0</v>
      </c>
      <c r="V216" s="246">
        <v>1</v>
      </c>
      <c r="W216" s="380">
        <v>0</v>
      </c>
      <c r="X216" s="4"/>
      <c r="Y216" s="4"/>
      <c r="Z216" s="4"/>
      <c r="AA216" s="4"/>
      <c r="AB216" s="4"/>
      <c r="AC216" s="4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4"/>
      <c r="AS216" s="1"/>
      <c r="AT216" s="1"/>
    </row>
    <row r="217" spans="1:46" ht="15" customHeight="1">
      <c r="A217" s="277"/>
      <c r="B217" s="375" t="s">
        <v>334</v>
      </c>
      <c r="C217" s="285" t="s">
        <v>714</v>
      </c>
      <c r="D217" s="381">
        <v>18</v>
      </c>
      <c r="E217" s="379"/>
      <c r="F217" s="219"/>
      <c r="G217" s="219"/>
      <c r="H217" s="219"/>
      <c r="I217" s="380"/>
      <c r="J217" s="379">
        <v>1</v>
      </c>
      <c r="K217" s="219">
        <v>15</v>
      </c>
      <c r="L217" s="219">
        <v>15</v>
      </c>
      <c r="M217" s="219">
        <v>0</v>
      </c>
      <c r="N217" s="380">
        <v>0</v>
      </c>
      <c r="O217" s="379">
        <v>15</v>
      </c>
      <c r="P217" s="380">
        <v>0</v>
      </c>
      <c r="Q217" s="379">
        <v>0</v>
      </c>
      <c r="R217" s="219">
        <v>13</v>
      </c>
      <c r="S217" s="247">
        <v>0</v>
      </c>
      <c r="T217" s="219">
        <v>1</v>
      </c>
      <c r="U217" s="219">
        <v>1</v>
      </c>
      <c r="V217" s="246">
        <v>0</v>
      </c>
      <c r="W217" s="380">
        <v>0</v>
      </c>
      <c r="X217" s="4"/>
      <c r="Y217" s="4"/>
      <c r="Z217" s="4"/>
      <c r="AA217" s="4"/>
      <c r="AB217" s="4"/>
      <c r="AC217" s="4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4"/>
      <c r="AS217" s="1"/>
      <c r="AT217" s="1"/>
    </row>
    <row r="218" spans="1:46" ht="15" customHeight="1">
      <c r="A218" s="277"/>
      <c r="B218" s="375" t="s">
        <v>334</v>
      </c>
      <c r="C218" s="285" t="s">
        <v>761</v>
      </c>
      <c r="D218" s="381">
        <v>24</v>
      </c>
      <c r="E218" s="379"/>
      <c r="F218" s="219"/>
      <c r="G218" s="219"/>
      <c r="H218" s="219"/>
      <c r="I218" s="380"/>
      <c r="J218" s="379">
        <v>1</v>
      </c>
      <c r="K218" s="219">
        <v>11</v>
      </c>
      <c r="L218" s="219">
        <v>11</v>
      </c>
      <c r="M218" s="219">
        <v>0</v>
      </c>
      <c r="N218" s="380">
        <v>0</v>
      </c>
      <c r="O218" s="379">
        <v>11</v>
      </c>
      <c r="P218" s="380">
        <v>0</v>
      </c>
      <c r="Q218" s="379">
        <v>1</v>
      </c>
      <c r="R218" s="219">
        <v>2</v>
      </c>
      <c r="S218" s="247">
        <v>4</v>
      </c>
      <c r="T218" s="219">
        <v>1</v>
      </c>
      <c r="U218" s="219">
        <v>3</v>
      </c>
      <c r="V218" s="246">
        <v>0</v>
      </c>
      <c r="W218" s="380">
        <v>0</v>
      </c>
      <c r="X218" s="4"/>
      <c r="Y218" s="4"/>
      <c r="Z218" s="4"/>
      <c r="AA218" s="4"/>
      <c r="AB218" s="4"/>
      <c r="AC218" s="4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4"/>
      <c r="AS218" s="1"/>
      <c r="AT218" s="1"/>
    </row>
    <row r="219" spans="1:46" ht="15" customHeight="1">
      <c r="A219" s="277"/>
      <c r="B219" s="375" t="s">
        <v>406</v>
      </c>
      <c r="C219" s="285" t="s">
        <v>762</v>
      </c>
      <c r="D219" s="381">
        <v>63</v>
      </c>
      <c r="E219" s="379"/>
      <c r="F219" s="219"/>
      <c r="G219" s="219"/>
      <c r="H219" s="219"/>
      <c r="I219" s="380"/>
      <c r="J219" s="379">
        <v>3</v>
      </c>
      <c r="K219" s="219">
        <v>34</v>
      </c>
      <c r="L219" s="219">
        <v>34</v>
      </c>
      <c r="M219" s="219">
        <v>0</v>
      </c>
      <c r="N219" s="380">
        <v>0</v>
      </c>
      <c r="O219" s="379">
        <v>0</v>
      </c>
      <c r="P219" s="380">
        <v>34</v>
      </c>
      <c r="Q219" s="379">
        <v>4</v>
      </c>
      <c r="R219" s="219">
        <v>6</v>
      </c>
      <c r="S219" s="247">
        <v>14</v>
      </c>
      <c r="T219" s="219">
        <v>10</v>
      </c>
      <c r="U219" s="219">
        <v>0</v>
      </c>
      <c r="V219" s="246">
        <v>0</v>
      </c>
      <c r="W219" s="380">
        <v>0</v>
      </c>
      <c r="X219" s="4"/>
      <c r="Y219" s="4"/>
      <c r="Z219" s="4"/>
      <c r="AA219" s="4"/>
      <c r="AB219" s="4"/>
      <c r="AC219" s="4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4"/>
      <c r="AS219" s="1"/>
      <c r="AT219" s="1"/>
    </row>
    <row r="220" spans="1:46" ht="15" customHeight="1">
      <c r="A220" s="277"/>
      <c r="B220" s="375" t="s">
        <v>406</v>
      </c>
      <c r="C220" s="285" t="s">
        <v>763</v>
      </c>
      <c r="D220" s="381">
        <v>48</v>
      </c>
      <c r="E220" s="379"/>
      <c r="F220" s="219"/>
      <c r="G220" s="219"/>
      <c r="H220" s="219"/>
      <c r="I220" s="380"/>
      <c r="J220" s="379">
        <v>2</v>
      </c>
      <c r="K220" s="219">
        <v>20</v>
      </c>
      <c r="L220" s="219">
        <v>20</v>
      </c>
      <c r="M220" s="219">
        <v>0</v>
      </c>
      <c r="N220" s="380">
        <v>0</v>
      </c>
      <c r="O220" s="379">
        <v>0</v>
      </c>
      <c r="P220" s="380">
        <v>20</v>
      </c>
      <c r="Q220" s="379">
        <v>4</v>
      </c>
      <c r="R220" s="219">
        <v>6</v>
      </c>
      <c r="S220" s="247">
        <v>4</v>
      </c>
      <c r="T220" s="219">
        <v>6</v>
      </c>
      <c r="U220" s="219">
        <v>0</v>
      </c>
      <c r="V220" s="246">
        <v>0</v>
      </c>
      <c r="W220" s="380">
        <v>0</v>
      </c>
      <c r="X220" s="4"/>
      <c r="Y220" s="4"/>
      <c r="Z220" s="4"/>
      <c r="AA220" s="4"/>
      <c r="AB220" s="4"/>
      <c r="AC220" s="4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4"/>
      <c r="AS220" s="1"/>
      <c r="AT220" s="1"/>
    </row>
    <row r="221" spans="1:46" ht="15" customHeight="1">
      <c r="A221" s="277"/>
      <c r="B221" s="375" t="s">
        <v>406</v>
      </c>
      <c r="C221" s="285" t="s">
        <v>764</v>
      </c>
      <c r="D221" s="381">
        <v>417</v>
      </c>
      <c r="E221" s="379"/>
      <c r="F221" s="219"/>
      <c r="G221" s="219"/>
      <c r="H221" s="219"/>
      <c r="I221" s="380"/>
      <c r="J221" s="379">
        <v>14</v>
      </c>
      <c r="K221" s="219">
        <v>156</v>
      </c>
      <c r="L221" s="219">
        <v>155</v>
      </c>
      <c r="M221" s="219">
        <v>1</v>
      </c>
      <c r="N221" s="380">
        <v>0</v>
      </c>
      <c r="O221" s="379">
        <v>1</v>
      </c>
      <c r="P221" s="380">
        <v>155</v>
      </c>
      <c r="Q221" s="379">
        <v>25</v>
      </c>
      <c r="R221" s="219">
        <v>41</v>
      </c>
      <c r="S221" s="247">
        <v>55</v>
      </c>
      <c r="T221" s="219">
        <v>29</v>
      </c>
      <c r="U221" s="219">
        <v>4</v>
      </c>
      <c r="V221" s="246">
        <v>2</v>
      </c>
      <c r="W221" s="380">
        <v>0</v>
      </c>
      <c r="X221" s="4"/>
      <c r="Y221" s="4"/>
      <c r="Z221" s="4"/>
      <c r="AA221" s="4"/>
      <c r="AB221" s="4"/>
      <c r="AC221" s="4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4"/>
      <c r="AS221" s="1"/>
      <c r="AT221" s="1"/>
    </row>
    <row r="222" spans="1:46" ht="15" customHeight="1">
      <c r="A222" s="277"/>
      <c r="B222" s="375" t="s">
        <v>406</v>
      </c>
      <c r="C222" s="285" t="s">
        <v>765</v>
      </c>
      <c r="D222" s="381">
        <v>48</v>
      </c>
      <c r="E222" s="379"/>
      <c r="F222" s="219"/>
      <c r="G222" s="219"/>
      <c r="H222" s="219"/>
      <c r="I222" s="380"/>
      <c r="J222" s="379">
        <v>2</v>
      </c>
      <c r="K222" s="219">
        <v>19</v>
      </c>
      <c r="L222" s="219">
        <v>19</v>
      </c>
      <c r="M222" s="219">
        <v>0</v>
      </c>
      <c r="N222" s="380">
        <v>0</v>
      </c>
      <c r="O222" s="379">
        <v>0</v>
      </c>
      <c r="P222" s="380">
        <v>19</v>
      </c>
      <c r="Q222" s="379">
        <v>3</v>
      </c>
      <c r="R222" s="219">
        <v>4</v>
      </c>
      <c r="S222" s="247">
        <v>7</v>
      </c>
      <c r="T222" s="219">
        <v>5</v>
      </c>
      <c r="U222" s="219">
        <v>0</v>
      </c>
      <c r="V222" s="246">
        <v>0</v>
      </c>
      <c r="W222" s="380">
        <v>0</v>
      </c>
      <c r="X222" s="4"/>
      <c r="Y222" s="4"/>
      <c r="Z222" s="4"/>
      <c r="AA222" s="4"/>
      <c r="AB222" s="4"/>
      <c r="AC222" s="4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4"/>
      <c r="AS222" s="1"/>
      <c r="AT222" s="1"/>
    </row>
    <row r="223" spans="1:46" ht="15" customHeight="1">
      <c r="A223" s="277"/>
      <c r="B223" s="375" t="s">
        <v>406</v>
      </c>
      <c r="C223" s="285" t="s">
        <v>766</v>
      </c>
      <c r="D223" s="381">
        <v>78</v>
      </c>
      <c r="E223" s="379"/>
      <c r="F223" s="219"/>
      <c r="G223" s="219"/>
      <c r="H223" s="219"/>
      <c r="I223" s="380"/>
      <c r="J223" s="379">
        <v>3</v>
      </c>
      <c r="K223" s="219">
        <v>26</v>
      </c>
      <c r="L223" s="219">
        <v>26</v>
      </c>
      <c r="M223" s="219">
        <v>0</v>
      </c>
      <c r="N223" s="380">
        <v>0</v>
      </c>
      <c r="O223" s="379">
        <v>2</v>
      </c>
      <c r="P223" s="380">
        <v>24</v>
      </c>
      <c r="Q223" s="379">
        <v>4</v>
      </c>
      <c r="R223" s="219">
        <v>2</v>
      </c>
      <c r="S223" s="247">
        <v>10</v>
      </c>
      <c r="T223" s="219">
        <v>7</v>
      </c>
      <c r="U223" s="219">
        <v>2</v>
      </c>
      <c r="V223" s="246">
        <v>1</v>
      </c>
      <c r="W223" s="380">
        <v>0</v>
      </c>
      <c r="X223" s="4"/>
      <c r="Y223" s="4"/>
      <c r="Z223" s="4"/>
      <c r="AA223" s="4"/>
      <c r="AB223" s="4"/>
      <c r="AC223" s="4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4"/>
      <c r="AS223" s="1"/>
      <c r="AT223" s="1"/>
    </row>
    <row r="224" spans="1:46" ht="15" customHeight="1">
      <c r="A224" s="277"/>
      <c r="B224" s="375" t="s">
        <v>406</v>
      </c>
      <c r="C224" s="285" t="s">
        <v>767</v>
      </c>
      <c r="D224" s="381">
        <v>60</v>
      </c>
      <c r="E224" s="379"/>
      <c r="F224" s="219"/>
      <c r="G224" s="219"/>
      <c r="H224" s="219"/>
      <c r="I224" s="380"/>
      <c r="J224" s="379">
        <v>3</v>
      </c>
      <c r="K224" s="219">
        <v>30</v>
      </c>
      <c r="L224" s="219">
        <v>30</v>
      </c>
      <c r="M224" s="219">
        <v>0</v>
      </c>
      <c r="N224" s="380">
        <v>0</v>
      </c>
      <c r="O224" s="379">
        <v>1</v>
      </c>
      <c r="P224" s="380">
        <v>29</v>
      </c>
      <c r="Q224" s="379">
        <v>9</v>
      </c>
      <c r="R224" s="219">
        <v>6</v>
      </c>
      <c r="S224" s="247">
        <v>5</v>
      </c>
      <c r="T224" s="219">
        <v>9</v>
      </c>
      <c r="U224" s="219">
        <v>1</v>
      </c>
      <c r="V224" s="246">
        <v>0</v>
      </c>
      <c r="W224" s="380">
        <v>0</v>
      </c>
      <c r="X224" s="4"/>
      <c r="Y224" s="4"/>
      <c r="Z224" s="4"/>
      <c r="AA224" s="4"/>
      <c r="AB224" s="4"/>
      <c r="AC224" s="4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4"/>
      <c r="AS224" s="1"/>
      <c r="AT224" s="1"/>
    </row>
    <row r="225" spans="1:46" ht="15" customHeight="1">
      <c r="A225" s="277"/>
      <c r="B225" s="375" t="s">
        <v>406</v>
      </c>
      <c r="C225" s="285" t="s">
        <v>768</v>
      </c>
      <c r="D225" s="381">
        <v>27</v>
      </c>
      <c r="E225" s="379"/>
      <c r="F225" s="219"/>
      <c r="G225" s="219"/>
      <c r="H225" s="219"/>
      <c r="I225" s="380"/>
      <c r="J225" s="379">
        <v>1</v>
      </c>
      <c r="K225" s="219">
        <v>10</v>
      </c>
      <c r="L225" s="219">
        <v>10</v>
      </c>
      <c r="M225" s="219">
        <v>0</v>
      </c>
      <c r="N225" s="380">
        <v>0</v>
      </c>
      <c r="O225" s="379">
        <v>0</v>
      </c>
      <c r="P225" s="380">
        <v>10</v>
      </c>
      <c r="Q225" s="379">
        <v>4</v>
      </c>
      <c r="R225" s="219">
        <v>3</v>
      </c>
      <c r="S225" s="247">
        <v>2</v>
      </c>
      <c r="T225" s="219">
        <v>1</v>
      </c>
      <c r="U225" s="219">
        <v>0</v>
      </c>
      <c r="V225" s="246">
        <v>0</v>
      </c>
      <c r="W225" s="380">
        <v>0</v>
      </c>
      <c r="X225" s="4"/>
      <c r="Y225" s="4"/>
      <c r="Z225" s="4"/>
      <c r="AA225" s="4"/>
      <c r="AB225" s="4"/>
      <c r="AC225" s="4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4"/>
      <c r="AS225" s="1"/>
      <c r="AT225" s="1"/>
    </row>
    <row r="226" spans="1:46" ht="15" customHeight="1">
      <c r="A226" s="277"/>
      <c r="B226" s="375" t="s">
        <v>406</v>
      </c>
      <c r="C226" s="285" t="s">
        <v>703</v>
      </c>
      <c r="D226" s="381">
        <v>171</v>
      </c>
      <c r="E226" s="379"/>
      <c r="F226" s="219"/>
      <c r="G226" s="219"/>
      <c r="H226" s="219"/>
      <c r="I226" s="380"/>
      <c r="J226" s="379">
        <v>8</v>
      </c>
      <c r="K226" s="219">
        <v>76</v>
      </c>
      <c r="L226" s="219">
        <v>76</v>
      </c>
      <c r="M226" s="219">
        <v>0</v>
      </c>
      <c r="N226" s="380">
        <v>0</v>
      </c>
      <c r="O226" s="379">
        <v>0</v>
      </c>
      <c r="P226" s="380">
        <v>76</v>
      </c>
      <c r="Q226" s="379">
        <v>14</v>
      </c>
      <c r="R226" s="219">
        <v>20</v>
      </c>
      <c r="S226" s="247">
        <v>27</v>
      </c>
      <c r="T226" s="219">
        <v>15</v>
      </c>
      <c r="U226" s="219">
        <v>0</v>
      </c>
      <c r="V226" s="246">
        <v>0</v>
      </c>
      <c r="W226" s="380">
        <v>0</v>
      </c>
      <c r="X226" s="4"/>
      <c r="Y226" s="4"/>
      <c r="Z226" s="4"/>
      <c r="AA226" s="4"/>
      <c r="AB226" s="4"/>
      <c r="AC226" s="4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4"/>
      <c r="AS226" s="1"/>
      <c r="AT226" s="1"/>
    </row>
    <row r="227" spans="1:46" ht="15" customHeight="1">
      <c r="A227" s="277"/>
      <c r="B227" s="375" t="s">
        <v>406</v>
      </c>
      <c r="C227" s="285" t="s">
        <v>769</v>
      </c>
      <c r="D227" s="381">
        <v>84</v>
      </c>
      <c r="E227" s="379"/>
      <c r="F227" s="219"/>
      <c r="G227" s="219"/>
      <c r="H227" s="219"/>
      <c r="I227" s="380"/>
      <c r="J227" s="379">
        <v>4</v>
      </c>
      <c r="K227" s="219">
        <v>42</v>
      </c>
      <c r="L227" s="219">
        <v>42</v>
      </c>
      <c r="M227" s="219">
        <v>0</v>
      </c>
      <c r="N227" s="380">
        <v>0</v>
      </c>
      <c r="O227" s="379">
        <v>0</v>
      </c>
      <c r="P227" s="380">
        <v>42</v>
      </c>
      <c r="Q227" s="379">
        <v>6</v>
      </c>
      <c r="R227" s="219">
        <v>13</v>
      </c>
      <c r="S227" s="247">
        <v>12</v>
      </c>
      <c r="T227" s="219">
        <v>11</v>
      </c>
      <c r="U227" s="219">
        <v>0</v>
      </c>
      <c r="V227" s="246">
        <v>0</v>
      </c>
      <c r="W227" s="380">
        <v>0</v>
      </c>
      <c r="X227" s="4"/>
      <c r="Y227" s="4"/>
      <c r="Z227" s="4"/>
      <c r="AA227" s="4"/>
      <c r="AB227" s="4"/>
      <c r="AC227" s="4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4"/>
      <c r="AS227" s="1"/>
      <c r="AT227" s="1"/>
    </row>
    <row r="228" spans="1:46" ht="15" customHeight="1">
      <c r="A228" s="277"/>
      <c r="B228" s="375" t="s">
        <v>406</v>
      </c>
      <c r="C228" s="285" t="s">
        <v>724</v>
      </c>
      <c r="D228" s="381">
        <v>204</v>
      </c>
      <c r="E228" s="379"/>
      <c r="F228" s="219"/>
      <c r="G228" s="219"/>
      <c r="H228" s="219"/>
      <c r="I228" s="380"/>
      <c r="J228" s="379">
        <v>4</v>
      </c>
      <c r="K228" s="219">
        <v>45</v>
      </c>
      <c r="L228" s="219">
        <v>45</v>
      </c>
      <c r="M228" s="219">
        <v>0</v>
      </c>
      <c r="N228" s="380">
        <v>0</v>
      </c>
      <c r="O228" s="379">
        <v>0</v>
      </c>
      <c r="P228" s="380">
        <v>45</v>
      </c>
      <c r="Q228" s="379">
        <v>3</v>
      </c>
      <c r="R228" s="219">
        <v>11</v>
      </c>
      <c r="S228" s="247">
        <v>15</v>
      </c>
      <c r="T228" s="219">
        <v>15</v>
      </c>
      <c r="U228" s="219">
        <v>1</v>
      </c>
      <c r="V228" s="246">
        <v>0</v>
      </c>
      <c r="W228" s="380">
        <v>0</v>
      </c>
      <c r="X228" s="4"/>
      <c r="Y228" s="4"/>
      <c r="Z228" s="4"/>
      <c r="AA228" s="4"/>
      <c r="AB228" s="4"/>
      <c r="AC228" s="4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4"/>
      <c r="AS228" s="1"/>
      <c r="AT228" s="1"/>
    </row>
    <row r="229" spans="1:46" ht="15" customHeight="1">
      <c r="A229" s="277"/>
      <c r="B229" s="375" t="s">
        <v>406</v>
      </c>
      <c r="C229" s="285" t="s">
        <v>770</v>
      </c>
      <c r="D229" s="381">
        <v>48</v>
      </c>
      <c r="E229" s="379"/>
      <c r="F229" s="219"/>
      <c r="G229" s="219"/>
      <c r="H229" s="219"/>
      <c r="I229" s="380"/>
      <c r="J229" s="379">
        <v>1</v>
      </c>
      <c r="K229" s="219">
        <v>21</v>
      </c>
      <c r="L229" s="219">
        <v>21</v>
      </c>
      <c r="M229" s="219">
        <v>0</v>
      </c>
      <c r="N229" s="380">
        <v>0</v>
      </c>
      <c r="O229" s="379">
        <v>1</v>
      </c>
      <c r="P229" s="380">
        <v>20</v>
      </c>
      <c r="Q229" s="379">
        <v>2</v>
      </c>
      <c r="R229" s="219">
        <v>5</v>
      </c>
      <c r="S229" s="247">
        <v>6</v>
      </c>
      <c r="T229" s="219">
        <v>5</v>
      </c>
      <c r="U229" s="219">
        <v>3</v>
      </c>
      <c r="V229" s="246">
        <v>0</v>
      </c>
      <c r="W229" s="380">
        <v>0</v>
      </c>
      <c r="X229" s="4"/>
      <c r="Y229" s="4"/>
      <c r="Z229" s="4"/>
      <c r="AA229" s="4"/>
      <c r="AB229" s="4"/>
      <c r="AC229" s="4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4"/>
      <c r="AS229" s="1"/>
      <c r="AT229" s="1"/>
    </row>
    <row r="230" spans="1:46" ht="15" customHeight="1">
      <c r="A230" s="277"/>
      <c r="B230" s="375" t="s">
        <v>406</v>
      </c>
      <c r="C230" s="285" t="s">
        <v>771</v>
      </c>
      <c r="D230" s="381">
        <v>108</v>
      </c>
      <c r="E230" s="379"/>
      <c r="F230" s="219"/>
      <c r="G230" s="219"/>
      <c r="H230" s="219"/>
      <c r="I230" s="380"/>
      <c r="J230" s="379">
        <v>1</v>
      </c>
      <c r="K230" s="219">
        <v>19</v>
      </c>
      <c r="L230" s="219">
        <v>0</v>
      </c>
      <c r="M230" s="219">
        <v>0</v>
      </c>
      <c r="N230" s="380">
        <v>0</v>
      </c>
      <c r="O230" s="379">
        <v>1</v>
      </c>
      <c r="P230" s="380">
        <v>18</v>
      </c>
      <c r="Q230" s="379">
        <v>1</v>
      </c>
      <c r="R230" s="219">
        <v>6</v>
      </c>
      <c r="S230" s="247">
        <v>6</v>
      </c>
      <c r="T230" s="219">
        <v>4</v>
      </c>
      <c r="U230" s="219">
        <v>2</v>
      </c>
      <c r="V230" s="246">
        <v>0</v>
      </c>
      <c r="W230" s="380">
        <v>0</v>
      </c>
      <c r="X230" s="4"/>
      <c r="Y230" s="4"/>
      <c r="Z230" s="4"/>
      <c r="AA230" s="4"/>
      <c r="AB230" s="4"/>
      <c r="AC230" s="4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4"/>
      <c r="AS230" s="1"/>
      <c r="AT230" s="1"/>
    </row>
    <row r="231" spans="1:46" ht="15" customHeight="1">
      <c r="A231" s="277"/>
      <c r="B231" s="375" t="s">
        <v>406</v>
      </c>
      <c r="C231" s="285" t="s">
        <v>772</v>
      </c>
      <c r="D231" s="381">
        <v>129</v>
      </c>
      <c r="E231" s="379"/>
      <c r="F231" s="219"/>
      <c r="G231" s="219"/>
      <c r="H231" s="219"/>
      <c r="I231" s="380"/>
      <c r="J231" s="379">
        <v>1</v>
      </c>
      <c r="K231" s="219">
        <v>16</v>
      </c>
      <c r="L231" s="219">
        <v>0</v>
      </c>
      <c r="M231" s="219">
        <v>0</v>
      </c>
      <c r="N231" s="380">
        <v>0</v>
      </c>
      <c r="O231" s="379">
        <v>1</v>
      </c>
      <c r="P231" s="380">
        <v>15</v>
      </c>
      <c r="Q231" s="379">
        <v>5</v>
      </c>
      <c r="R231" s="219">
        <v>2</v>
      </c>
      <c r="S231" s="247">
        <v>8</v>
      </c>
      <c r="T231" s="219">
        <v>1</v>
      </c>
      <c r="U231" s="219">
        <v>0</v>
      </c>
      <c r="V231" s="246">
        <v>0</v>
      </c>
      <c r="W231" s="380">
        <v>0</v>
      </c>
      <c r="X231" s="4"/>
      <c r="Y231" s="4"/>
      <c r="Z231" s="4"/>
      <c r="AA231" s="4"/>
      <c r="AB231" s="4"/>
      <c r="AC231" s="4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4"/>
      <c r="AS231" s="1"/>
      <c r="AT231" s="1"/>
    </row>
    <row r="232" spans="1:46" ht="15" customHeight="1">
      <c r="A232" s="277"/>
      <c r="B232" s="375" t="s">
        <v>406</v>
      </c>
      <c r="C232" s="285" t="s">
        <v>773</v>
      </c>
      <c r="D232" s="381">
        <v>183</v>
      </c>
      <c r="E232" s="379"/>
      <c r="F232" s="219"/>
      <c r="G232" s="219"/>
      <c r="H232" s="219"/>
      <c r="I232" s="380"/>
      <c r="J232" s="379">
        <v>9</v>
      </c>
      <c r="K232" s="219">
        <v>92</v>
      </c>
      <c r="L232" s="219">
        <v>91</v>
      </c>
      <c r="M232" s="219">
        <v>1</v>
      </c>
      <c r="N232" s="380">
        <v>0</v>
      </c>
      <c r="O232" s="379">
        <v>1</v>
      </c>
      <c r="P232" s="380">
        <v>91</v>
      </c>
      <c r="Q232" s="379">
        <v>12</v>
      </c>
      <c r="R232" s="219">
        <v>22</v>
      </c>
      <c r="S232" s="247">
        <v>35</v>
      </c>
      <c r="T232" s="219">
        <v>18</v>
      </c>
      <c r="U232" s="219">
        <v>4</v>
      </c>
      <c r="V232" s="246">
        <v>1</v>
      </c>
      <c r="W232" s="380">
        <v>0</v>
      </c>
      <c r="X232" s="4"/>
      <c r="Y232" s="4"/>
      <c r="Z232" s="4"/>
      <c r="AA232" s="4"/>
      <c r="AB232" s="4"/>
      <c r="AC232" s="4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4"/>
      <c r="AS232" s="1"/>
      <c r="AT232" s="1"/>
    </row>
    <row r="233" spans="1:46" ht="15" customHeight="1">
      <c r="A233" s="277"/>
      <c r="B233" s="375" t="s">
        <v>339</v>
      </c>
      <c r="C233" s="285" t="s">
        <v>660</v>
      </c>
      <c r="D233" s="381">
        <v>24</v>
      </c>
      <c r="E233" s="379"/>
      <c r="F233" s="219"/>
      <c r="G233" s="219"/>
      <c r="H233" s="219"/>
      <c r="I233" s="380"/>
      <c r="J233" s="379">
        <v>1</v>
      </c>
      <c r="K233" s="219">
        <v>7</v>
      </c>
      <c r="L233" s="219">
        <v>7</v>
      </c>
      <c r="M233" s="219">
        <v>0</v>
      </c>
      <c r="N233" s="380">
        <v>0</v>
      </c>
      <c r="O233" s="379">
        <v>7</v>
      </c>
      <c r="P233" s="380">
        <v>0</v>
      </c>
      <c r="Q233" s="379">
        <v>1</v>
      </c>
      <c r="R233" s="219">
        <v>0</v>
      </c>
      <c r="S233" s="247">
        <v>2</v>
      </c>
      <c r="T233" s="219">
        <v>1</v>
      </c>
      <c r="U233" s="219">
        <v>2</v>
      </c>
      <c r="V233" s="246">
        <v>1</v>
      </c>
      <c r="W233" s="380">
        <v>0</v>
      </c>
      <c r="X233" s="4"/>
      <c r="Y233" s="4"/>
      <c r="Z233" s="4"/>
      <c r="AA233" s="4"/>
      <c r="AB233" s="4"/>
      <c r="AC233" s="4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4"/>
      <c r="AS233" s="1"/>
      <c r="AT233" s="1"/>
    </row>
    <row r="234" spans="1:46" ht="15" customHeight="1">
      <c r="A234" s="277"/>
      <c r="B234" s="375" t="s">
        <v>339</v>
      </c>
      <c r="C234" s="285" t="s">
        <v>774</v>
      </c>
      <c r="D234" s="381">
        <v>42</v>
      </c>
      <c r="E234" s="379"/>
      <c r="F234" s="219"/>
      <c r="G234" s="219"/>
      <c r="H234" s="219"/>
      <c r="I234" s="380"/>
      <c r="J234" s="379">
        <v>2</v>
      </c>
      <c r="K234" s="219">
        <v>16</v>
      </c>
      <c r="L234" s="219">
        <v>16</v>
      </c>
      <c r="M234" s="219">
        <v>0</v>
      </c>
      <c r="N234" s="380">
        <v>0</v>
      </c>
      <c r="O234" s="379">
        <v>14</v>
      </c>
      <c r="P234" s="380">
        <v>2</v>
      </c>
      <c r="Q234" s="379">
        <v>1</v>
      </c>
      <c r="R234" s="219">
        <v>8</v>
      </c>
      <c r="S234" s="247">
        <v>4</v>
      </c>
      <c r="T234" s="219">
        <v>1</v>
      </c>
      <c r="U234" s="219">
        <v>2</v>
      </c>
      <c r="V234" s="246">
        <v>0</v>
      </c>
      <c r="W234" s="380">
        <v>0</v>
      </c>
      <c r="X234" s="4"/>
      <c r="Y234" s="4"/>
      <c r="Z234" s="4"/>
      <c r="AA234" s="4"/>
      <c r="AB234" s="4"/>
      <c r="AC234" s="4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4"/>
      <c r="AS234" s="1"/>
      <c r="AT234" s="1"/>
    </row>
    <row r="235" spans="1:46" ht="15" customHeight="1">
      <c r="A235" s="277"/>
      <c r="B235" s="375" t="s">
        <v>339</v>
      </c>
      <c r="C235" s="285" t="s">
        <v>775</v>
      </c>
      <c r="D235" s="381">
        <v>66</v>
      </c>
      <c r="E235" s="379"/>
      <c r="F235" s="219"/>
      <c r="G235" s="219"/>
      <c r="H235" s="219"/>
      <c r="I235" s="380"/>
      <c r="J235" s="379">
        <v>3</v>
      </c>
      <c r="K235" s="219">
        <v>33</v>
      </c>
      <c r="L235" s="219">
        <v>33</v>
      </c>
      <c r="M235" s="219">
        <v>0</v>
      </c>
      <c r="N235" s="380">
        <v>0</v>
      </c>
      <c r="O235" s="379">
        <v>31</v>
      </c>
      <c r="P235" s="380">
        <v>2</v>
      </c>
      <c r="Q235" s="379">
        <v>4</v>
      </c>
      <c r="R235" s="219">
        <v>18</v>
      </c>
      <c r="S235" s="247">
        <v>6</v>
      </c>
      <c r="T235" s="219">
        <v>2</v>
      </c>
      <c r="U235" s="219">
        <v>3</v>
      </c>
      <c r="V235" s="246">
        <v>0</v>
      </c>
      <c r="W235" s="380">
        <v>0</v>
      </c>
      <c r="X235" s="4"/>
      <c r="Y235" s="4"/>
      <c r="Z235" s="4"/>
      <c r="AA235" s="4"/>
      <c r="AB235" s="4"/>
      <c r="AC235" s="4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4"/>
      <c r="AS235" s="1"/>
      <c r="AT235" s="1"/>
    </row>
    <row r="236" spans="1:46" ht="15" customHeight="1">
      <c r="A236" s="277"/>
      <c r="B236" s="375" t="s">
        <v>706</v>
      </c>
      <c r="C236" s="285" t="s">
        <v>776</v>
      </c>
      <c r="D236" s="381">
        <v>180</v>
      </c>
      <c r="E236" s="379"/>
      <c r="F236" s="219"/>
      <c r="G236" s="219"/>
      <c r="H236" s="219"/>
      <c r="I236" s="380"/>
      <c r="J236" s="379">
        <v>2</v>
      </c>
      <c r="K236" s="219">
        <v>29</v>
      </c>
      <c r="L236" s="219">
        <v>29</v>
      </c>
      <c r="M236" s="219">
        <v>0</v>
      </c>
      <c r="N236" s="380">
        <v>0</v>
      </c>
      <c r="O236" s="379">
        <v>14</v>
      </c>
      <c r="P236" s="380">
        <v>15</v>
      </c>
      <c r="Q236" s="379">
        <v>9</v>
      </c>
      <c r="R236" s="219">
        <v>8</v>
      </c>
      <c r="S236" s="247">
        <v>4</v>
      </c>
      <c r="T236" s="219">
        <v>5</v>
      </c>
      <c r="U236" s="219">
        <v>2</v>
      </c>
      <c r="V236" s="246">
        <v>1</v>
      </c>
      <c r="W236" s="380">
        <v>0</v>
      </c>
      <c r="X236" s="4"/>
      <c r="Y236" s="4"/>
      <c r="Z236" s="4"/>
      <c r="AA236" s="4"/>
      <c r="AB236" s="4"/>
      <c r="AC236" s="4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4"/>
      <c r="AS236" s="1"/>
      <c r="AT236" s="1"/>
    </row>
    <row r="237" spans="1:46" ht="15" customHeight="1">
      <c r="A237" s="277"/>
      <c r="B237" s="375" t="s">
        <v>706</v>
      </c>
      <c r="C237" s="285" t="s">
        <v>777</v>
      </c>
      <c r="D237" s="381">
        <v>18</v>
      </c>
      <c r="E237" s="379"/>
      <c r="F237" s="219"/>
      <c r="G237" s="219"/>
      <c r="H237" s="219"/>
      <c r="I237" s="380"/>
      <c r="J237" s="379">
        <v>1</v>
      </c>
      <c r="K237" s="219">
        <v>10</v>
      </c>
      <c r="L237" s="219">
        <v>10</v>
      </c>
      <c r="M237" s="219">
        <v>0</v>
      </c>
      <c r="N237" s="380">
        <v>0</v>
      </c>
      <c r="O237" s="379">
        <v>7</v>
      </c>
      <c r="P237" s="380">
        <v>3</v>
      </c>
      <c r="Q237" s="379">
        <v>8</v>
      </c>
      <c r="R237" s="219">
        <v>1</v>
      </c>
      <c r="S237" s="247">
        <v>0</v>
      </c>
      <c r="T237" s="219">
        <v>1</v>
      </c>
      <c r="U237" s="219">
        <v>0</v>
      </c>
      <c r="V237" s="246">
        <v>0</v>
      </c>
      <c r="W237" s="380">
        <v>0</v>
      </c>
      <c r="X237" s="4"/>
      <c r="Y237" s="4"/>
      <c r="Z237" s="4"/>
      <c r="AA237" s="4"/>
      <c r="AB237" s="4"/>
      <c r="AC237" s="4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4"/>
      <c r="AS237" s="1"/>
      <c r="AT237" s="1"/>
    </row>
    <row r="238" spans="1:46" ht="15" customHeight="1">
      <c r="A238" s="277"/>
      <c r="B238" s="375" t="s">
        <v>706</v>
      </c>
      <c r="C238" s="285" t="s">
        <v>778</v>
      </c>
      <c r="D238" s="381">
        <v>66</v>
      </c>
      <c r="E238" s="379"/>
      <c r="F238" s="219"/>
      <c r="G238" s="219"/>
      <c r="H238" s="219"/>
      <c r="I238" s="380"/>
      <c r="J238" s="379">
        <v>3</v>
      </c>
      <c r="K238" s="219">
        <v>30</v>
      </c>
      <c r="L238" s="219">
        <v>28</v>
      </c>
      <c r="M238" s="219">
        <v>2</v>
      </c>
      <c r="N238" s="380">
        <v>0</v>
      </c>
      <c r="O238" s="379">
        <v>16</v>
      </c>
      <c r="P238" s="380">
        <v>14</v>
      </c>
      <c r="Q238" s="379">
        <v>23</v>
      </c>
      <c r="R238" s="219">
        <v>2</v>
      </c>
      <c r="S238" s="247">
        <v>2</v>
      </c>
      <c r="T238" s="219">
        <v>2</v>
      </c>
      <c r="U238" s="219">
        <v>1</v>
      </c>
      <c r="V238" s="246">
        <v>0</v>
      </c>
      <c r="W238" s="380">
        <v>0</v>
      </c>
      <c r="X238" s="4"/>
      <c r="Y238" s="4"/>
      <c r="Z238" s="4"/>
      <c r="AA238" s="4"/>
      <c r="AB238" s="4"/>
      <c r="AC238" s="4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4"/>
      <c r="AS238" s="1"/>
      <c r="AT238" s="1"/>
    </row>
    <row r="239" spans="1:46" ht="15" customHeight="1">
      <c r="A239" s="277"/>
      <c r="B239" s="375" t="s">
        <v>706</v>
      </c>
      <c r="C239" s="285" t="s">
        <v>779</v>
      </c>
      <c r="D239" s="381">
        <v>72</v>
      </c>
      <c r="E239" s="379"/>
      <c r="F239" s="219"/>
      <c r="G239" s="219"/>
      <c r="H239" s="219"/>
      <c r="I239" s="380"/>
      <c r="J239" s="379">
        <v>3</v>
      </c>
      <c r="K239" s="219">
        <v>30</v>
      </c>
      <c r="L239" s="219">
        <v>27</v>
      </c>
      <c r="M239" s="219">
        <v>3</v>
      </c>
      <c r="N239" s="380">
        <v>0</v>
      </c>
      <c r="O239" s="379">
        <v>16</v>
      </c>
      <c r="P239" s="380">
        <v>14</v>
      </c>
      <c r="Q239" s="379">
        <v>22</v>
      </c>
      <c r="R239" s="219">
        <v>1</v>
      </c>
      <c r="S239" s="247">
        <v>3</v>
      </c>
      <c r="T239" s="219">
        <v>3</v>
      </c>
      <c r="U239" s="219">
        <v>1</v>
      </c>
      <c r="V239" s="246">
        <v>0</v>
      </c>
      <c r="W239" s="380">
        <v>0</v>
      </c>
      <c r="X239" s="4"/>
      <c r="Y239" s="4"/>
      <c r="Z239" s="4"/>
      <c r="AA239" s="4"/>
      <c r="AB239" s="4"/>
      <c r="AC239" s="4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4"/>
      <c r="AS239" s="1"/>
      <c r="AT239" s="1"/>
    </row>
    <row r="240" spans="1:46" ht="15" customHeight="1">
      <c r="A240" s="277"/>
      <c r="B240" s="375" t="s">
        <v>706</v>
      </c>
      <c r="C240" s="285" t="s">
        <v>780</v>
      </c>
      <c r="D240" s="381">
        <v>24</v>
      </c>
      <c r="E240" s="379"/>
      <c r="F240" s="219"/>
      <c r="G240" s="219"/>
      <c r="H240" s="219"/>
      <c r="I240" s="380"/>
      <c r="J240" s="379">
        <v>1</v>
      </c>
      <c r="K240" s="219">
        <v>10</v>
      </c>
      <c r="L240" s="219">
        <v>10</v>
      </c>
      <c r="M240" s="219">
        <v>0</v>
      </c>
      <c r="N240" s="380">
        <v>0</v>
      </c>
      <c r="O240" s="379">
        <v>7</v>
      </c>
      <c r="P240" s="380">
        <v>3</v>
      </c>
      <c r="Q240" s="379">
        <v>7</v>
      </c>
      <c r="R240" s="219">
        <v>0</v>
      </c>
      <c r="S240" s="247">
        <v>1</v>
      </c>
      <c r="T240" s="219">
        <v>2</v>
      </c>
      <c r="U240" s="219">
        <v>0</v>
      </c>
      <c r="V240" s="246">
        <v>0</v>
      </c>
      <c r="W240" s="380">
        <v>0</v>
      </c>
      <c r="X240" s="4"/>
      <c r="Y240" s="4"/>
      <c r="Z240" s="4"/>
      <c r="AA240" s="4"/>
      <c r="AB240" s="4"/>
      <c r="AC240" s="4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4"/>
      <c r="AS240" s="1"/>
      <c r="AT240" s="1"/>
    </row>
    <row r="241" spans="1:46" ht="15" customHeight="1">
      <c r="A241" s="277"/>
      <c r="B241" s="375" t="s">
        <v>706</v>
      </c>
      <c r="C241" s="285" t="s">
        <v>781</v>
      </c>
      <c r="D241" s="381">
        <v>72</v>
      </c>
      <c r="E241" s="379"/>
      <c r="F241" s="219"/>
      <c r="G241" s="219"/>
      <c r="H241" s="219"/>
      <c r="I241" s="380"/>
      <c r="J241" s="379">
        <v>3</v>
      </c>
      <c r="K241" s="219">
        <v>30</v>
      </c>
      <c r="L241" s="219">
        <v>30</v>
      </c>
      <c r="M241" s="219">
        <v>0</v>
      </c>
      <c r="N241" s="380">
        <v>0</v>
      </c>
      <c r="O241" s="379">
        <v>16</v>
      </c>
      <c r="P241" s="380">
        <v>14</v>
      </c>
      <c r="Q241" s="379">
        <v>22</v>
      </c>
      <c r="R241" s="219">
        <v>1</v>
      </c>
      <c r="S241" s="247">
        <v>3</v>
      </c>
      <c r="T241" s="219">
        <v>3</v>
      </c>
      <c r="U241" s="219">
        <v>1</v>
      </c>
      <c r="V241" s="246">
        <v>0</v>
      </c>
      <c r="W241" s="380">
        <v>0</v>
      </c>
      <c r="X241" s="4"/>
      <c r="Y241" s="4"/>
      <c r="Z241" s="4"/>
      <c r="AA241" s="4"/>
      <c r="AB241" s="4"/>
      <c r="AC241" s="4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4"/>
      <c r="AS241" s="1"/>
      <c r="AT241" s="1"/>
    </row>
    <row r="242" spans="1:46" ht="15" customHeight="1">
      <c r="A242" s="277"/>
      <c r="B242" s="375" t="s">
        <v>706</v>
      </c>
      <c r="C242" s="285" t="s">
        <v>782</v>
      </c>
      <c r="D242" s="381">
        <v>18</v>
      </c>
      <c r="E242" s="379"/>
      <c r="F242" s="219"/>
      <c r="G242" s="219"/>
      <c r="H242" s="219"/>
      <c r="I242" s="380"/>
      <c r="J242" s="379">
        <v>1</v>
      </c>
      <c r="K242" s="219">
        <v>10</v>
      </c>
      <c r="L242" s="219">
        <v>10</v>
      </c>
      <c r="M242" s="219">
        <v>0</v>
      </c>
      <c r="N242" s="380">
        <v>0</v>
      </c>
      <c r="O242" s="379">
        <v>7</v>
      </c>
      <c r="P242" s="380">
        <v>3</v>
      </c>
      <c r="Q242" s="379">
        <v>8</v>
      </c>
      <c r="R242" s="219">
        <v>1</v>
      </c>
      <c r="S242" s="247">
        <v>0</v>
      </c>
      <c r="T242" s="219">
        <v>1</v>
      </c>
      <c r="U242" s="219">
        <v>0</v>
      </c>
      <c r="V242" s="246">
        <v>0</v>
      </c>
      <c r="W242" s="380">
        <v>0</v>
      </c>
      <c r="X242" s="4"/>
      <c r="Y242" s="4"/>
      <c r="Z242" s="4"/>
      <c r="AA242" s="4"/>
      <c r="AB242" s="4"/>
      <c r="AC242" s="4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4"/>
      <c r="AS242" s="1"/>
      <c r="AT242" s="1"/>
    </row>
    <row r="243" spans="1:46" ht="15" customHeight="1">
      <c r="A243" s="277"/>
      <c r="B243" s="375" t="s">
        <v>706</v>
      </c>
      <c r="C243" s="285" t="s">
        <v>783</v>
      </c>
      <c r="D243" s="381">
        <v>25</v>
      </c>
      <c r="E243" s="379"/>
      <c r="F243" s="219"/>
      <c r="G243" s="219"/>
      <c r="H243" s="219"/>
      <c r="I243" s="380"/>
      <c r="J243" s="379">
        <v>1</v>
      </c>
      <c r="K243" s="219">
        <v>13</v>
      </c>
      <c r="L243" s="219">
        <v>13</v>
      </c>
      <c r="M243" s="219">
        <v>0</v>
      </c>
      <c r="N243" s="380">
        <v>0</v>
      </c>
      <c r="O243" s="379">
        <v>2</v>
      </c>
      <c r="P243" s="380">
        <v>11</v>
      </c>
      <c r="Q243" s="379">
        <v>5</v>
      </c>
      <c r="R243" s="219">
        <v>1</v>
      </c>
      <c r="S243" s="247">
        <v>1</v>
      </c>
      <c r="T243" s="219">
        <v>3</v>
      </c>
      <c r="U243" s="219">
        <v>0</v>
      </c>
      <c r="V243" s="246">
        <v>2</v>
      </c>
      <c r="W243" s="380">
        <v>1</v>
      </c>
      <c r="X243" s="4"/>
      <c r="Y243" s="4"/>
      <c r="Z243" s="4"/>
      <c r="AA243" s="4"/>
      <c r="AB243" s="4"/>
      <c r="AC243" s="4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4"/>
      <c r="AS243" s="1"/>
      <c r="AT243" s="1"/>
    </row>
    <row r="244" spans="1:46" ht="15" customHeight="1">
      <c r="A244" s="277"/>
      <c r="B244" s="375" t="s">
        <v>706</v>
      </c>
      <c r="C244" s="285" t="s">
        <v>784</v>
      </c>
      <c r="D244" s="381">
        <v>30</v>
      </c>
      <c r="E244" s="379"/>
      <c r="F244" s="219"/>
      <c r="G244" s="219"/>
      <c r="H244" s="219"/>
      <c r="I244" s="380"/>
      <c r="J244" s="379">
        <v>1</v>
      </c>
      <c r="K244" s="219">
        <v>10</v>
      </c>
      <c r="L244" s="219">
        <v>10</v>
      </c>
      <c r="M244" s="219">
        <v>0</v>
      </c>
      <c r="N244" s="380">
        <v>0</v>
      </c>
      <c r="O244" s="379">
        <v>7</v>
      </c>
      <c r="P244" s="380">
        <v>3</v>
      </c>
      <c r="Q244" s="379">
        <v>4</v>
      </c>
      <c r="R244" s="219">
        <v>1</v>
      </c>
      <c r="S244" s="247">
        <v>2</v>
      </c>
      <c r="T244" s="219">
        <v>1</v>
      </c>
      <c r="U244" s="219">
        <v>0</v>
      </c>
      <c r="V244" s="246">
        <v>1</v>
      </c>
      <c r="W244" s="380">
        <v>1</v>
      </c>
      <c r="X244" s="4"/>
      <c r="Y244" s="4"/>
      <c r="Z244" s="4"/>
      <c r="AA244" s="4"/>
      <c r="AB244" s="4"/>
      <c r="AC244" s="4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4"/>
      <c r="AS244" s="1"/>
      <c r="AT244" s="1"/>
    </row>
    <row r="245" spans="1:46" ht="15" customHeight="1">
      <c r="A245" s="277"/>
      <c r="B245" s="375" t="s">
        <v>706</v>
      </c>
      <c r="C245" s="285" t="s">
        <v>785</v>
      </c>
      <c r="D245" s="381">
        <v>75</v>
      </c>
      <c r="E245" s="379"/>
      <c r="F245" s="219"/>
      <c r="G245" s="219"/>
      <c r="H245" s="219"/>
      <c r="I245" s="380"/>
      <c r="J245" s="379">
        <v>4</v>
      </c>
      <c r="K245" s="219">
        <v>44</v>
      </c>
      <c r="L245" s="219">
        <v>43</v>
      </c>
      <c r="M245" s="219">
        <v>0</v>
      </c>
      <c r="N245" s="380">
        <v>1</v>
      </c>
      <c r="O245" s="379">
        <v>17</v>
      </c>
      <c r="P245" s="380">
        <v>27</v>
      </c>
      <c r="Q245" s="379">
        <v>19</v>
      </c>
      <c r="R245" s="219">
        <v>4</v>
      </c>
      <c r="S245" s="247">
        <v>7</v>
      </c>
      <c r="T245" s="219">
        <v>3</v>
      </c>
      <c r="U245" s="219">
        <v>3</v>
      </c>
      <c r="V245" s="246">
        <v>3</v>
      </c>
      <c r="W245" s="380">
        <v>5</v>
      </c>
      <c r="X245" s="4"/>
      <c r="Y245" s="4"/>
      <c r="Z245" s="4"/>
      <c r="AA245" s="4"/>
      <c r="AB245" s="4"/>
      <c r="AC245" s="4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4"/>
      <c r="AS245" s="1"/>
      <c r="AT245" s="1"/>
    </row>
    <row r="246" spans="1:46" ht="15" customHeight="1">
      <c r="A246" s="277"/>
      <c r="B246" s="375" t="s">
        <v>706</v>
      </c>
      <c r="C246" s="285" t="s">
        <v>674</v>
      </c>
      <c r="D246" s="381">
        <v>120</v>
      </c>
      <c r="E246" s="379"/>
      <c r="F246" s="219"/>
      <c r="G246" s="219"/>
      <c r="H246" s="219"/>
      <c r="I246" s="380"/>
      <c r="J246" s="379">
        <v>2</v>
      </c>
      <c r="K246" s="219">
        <v>28</v>
      </c>
      <c r="L246" s="219">
        <v>28</v>
      </c>
      <c r="M246" s="219">
        <v>0</v>
      </c>
      <c r="N246" s="380">
        <v>0</v>
      </c>
      <c r="O246" s="379">
        <v>14</v>
      </c>
      <c r="P246" s="380">
        <v>14</v>
      </c>
      <c r="Q246" s="379">
        <v>10</v>
      </c>
      <c r="R246" s="219">
        <v>6</v>
      </c>
      <c r="S246" s="247">
        <v>4</v>
      </c>
      <c r="T246" s="219">
        <v>5</v>
      </c>
      <c r="U246" s="219">
        <v>2</v>
      </c>
      <c r="V246" s="246">
        <v>1</v>
      </c>
      <c r="W246" s="380">
        <v>0</v>
      </c>
      <c r="X246" s="4"/>
      <c r="Y246" s="4"/>
      <c r="Z246" s="4"/>
      <c r="AA246" s="4"/>
      <c r="AB246" s="4"/>
      <c r="AC246" s="4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4"/>
      <c r="AS246" s="1"/>
      <c r="AT246" s="1"/>
    </row>
    <row r="247" spans="1:46" ht="15" customHeight="1">
      <c r="A247" s="277"/>
      <c r="B247" s="375" t="s">
        <v>706</v>
      </c>
      <c r="C247" s="285" t="s">
        <v>786</v>
      </c>
      <c r="D247" s="381">
        <v>120</v>
      </c>
      <c r="E247" s="379"/>
      <c r="F247" s="219"/>
      <c r="G247" s="219"/>
      <c r="H247" s="219"/>
      <c r="I247" s="380"/>
      <c r="J247" s="379">
        <v>2</v>
      </c>
      <c r="K247" s="219">
        <v>27</v>
      </c>
      <c r="L247" s="219">
        <v>0</v>
      </c>
      <c r="M247" s="219">
        <v>0</v>
      </c>
      <c r="N247" s="380">
        <v>0</v>
      </c>
      <c r="O247" s="379">
        <v>15</v>
      </c>
      <c r="P247" s="380">
        <v>12</v>
      </c>
      <c r="Q247" s="379">
        <v>12</v>
      </c>
      <c r="R247" s="219">
        <v>7</v>
      </c>
      <c r="S247" s="247">
        <v>3</v>
      </c>
      <c r="T247" s="219">
        <v>3</v>
      </c>
      <c r="U247" s="219">
        <v>1</v>
      </c>
      <c r="V247" s="246">
        <v>1</v>
      </c>
      <c r="W247" s="380">
        <v>0</v>
      </c>
      <c r="X247" s="4"/>
      <c r="Y247" s="4"/>
      <c r="Z247" s="4"/>
      <c r="AA247" s="4"/>
      <c r="AB247" s="4"/>
      <c r="AC247" s="4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4"/>
      <c r="AS247" s="1"/>
      <c r="AT247" s="1"/>
    </row>
    <row r="248" spans="1:46" ht="15" customHeight="1">
      <c r="A248" s="277"/>
      <c r="B248" s="375" t="s">
        <v>706</v>
      </c>
      <c r="C248" s="285" t="s">
        <v>731</v>
      </c>
      <c r="D248" s="381">
        <v>21</v>
      </c>
      <c r="E248" s="379"/>
      <c r="F248" s="219"/>
      <c r="G248" s="219"/>
      <c r="H248" s="219"/>
      <c r="I248" s="380"/>
      <c r="J248" s="379">
        <v>1</v>
      </c>
      <c r="K248" s="219">
        <v>11</v>
      </c>
      <c r="L248" s="219">
        <v>10</v>
      </c>
      <c r="M248" s="219">
        <v>0</v>
      </c>
      <c r="N248" s="380">
        <v>1</v>
      </c>
      <c r="O248" s="379">
        <v>7</v>
      </c>
      <c r="P248" s="380">
        <v>4</v>
      </c>
      <c r="Q248" s="379">
        <v>5</v>
      </c>
      <c r="R248" s="219">
        <v>2</v>
      </c>
      <c r="S248" s="247">
        <v>2</v>
      </c>
      <c r="T248" s="219">
        <v>1</v>
      </c>
      <c r="U248" s="219">
        <v>0</v>
      </c>
      <c r="V248" s="246">
        <v>1</v>
      </c>
      <c r="W248" s="380">
        <v>0</v>
      </c>
      <c r="X248" s="4"/>
      <c r="Y248" s="4"/>
      <c r="Z248" s="4"/>
      <c r="AA248" s="4"/>
      <c r="AB248" s="4"/>
      <c r="AC248" s="4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4"/>
      <c r="AS248" s="1"/>
      <c r="AT248" s="1"/>
    </row>
    <row r="249" spans="1:46" ht="15" customHeight="1">
      <c r="A249" s="277"/>
      <c r="B249" s="375" t="s">
        <v>706</v>
      </c>
      <c r="C249" s="285" t="s">
        <v>787</v>
      </c>
      <c r="D249" s="381">
        <v>38</v>
      </c>
      <c r="E249" s="379"/>
      <c r="F249" s="219"/>
      <c r="G249" s="219"/>
      <c r="H249" s="219"/>
      <c r="I249" s="380"/>
      <c r="J249" s="379">
        <v>2</v>
      </c>
      <c r="K249" s="219">
        <v>22</v>
      </c>
      <c r="L249" s="219">
        <v>22</v>
      </c>
      <c r="M249" s="219">
        <v>0</v>
      </c>
      <c r="N249" s="380">
        <v>0</v>
      </c>
      <c r="O249" s="379">
        <v>5</v>
      </c>
      <c r="P249" s="380">
        <v>17</v>
      </c>
      <c r="Q249" s="379">
        <v>8</v>
      </c>
      <c r="R249" s="219">
        <v>3</v>
      </c>
      <c r="S249" s="247">
        <v>3</v>
      </c>
      <c r="T249" s="219">
        <v>3</v>
      </c>
      <c r="U249" s="219">
        <v>2</v>
      </c>
      <c r="V249" s="246">
        <v>1</v>
      </c>
      <c r="W249" s="380">
        <v>2</v>
      </c>
      <c r="X249" s="4"/>
      <c r="Y249" s="4"/>
      <c r="Z249" s="4"/>
      <c r="AA249" s="4"/>
      <c r="AB249" s="4"/>
      <c r="AC249" s="4"/>
      <c r="AD249" s="1"/>
      <c r="AE249" s="1"/>
      <c r="AF249" s="1"/>
      <c r="AG249" s="1"/>
      <c r="AH249" s="1"/>
      <c r="AI249" s="1"/>
      <c r="AJ249" s="1"/>
      <c r="AK249" s="81"/>
      <c r="AL249" s="1"/>
      <c r="AM249" s="1"/>
      <c r="AN249" s="1"/>
      <c r="AO249" s="1"/>
      <c r="AP249" s="1"/>
      <c r="AQ249" s="1"/>
      <c r="AR249" s="4"/>
      <c r="AS249" s="1"/>
      <c r="AT249" s="1"/>
    </row>
    <row r="250" spans="1:46" ht="15" customHeight="1">
      <c r="A250" s="277"/>
      <c r="B250" s="375" t="s">
        <v>408</v>
      </c>
      <c r="C250" s="285" t="s">
        <v>677</v>
      </c>
      <c r="D250" s="381">
        <v>39</v>
      </c>
      <c r="E250" s="379"/>
      <c r="F250" s="219"/>
      <c r="G250" s="291"/>
      <c r="H250" s="219"/>
      <c r="I250" s="380"/>
      <c r="J250" s="379">
        <v>2</v>
      </c>
      <c r="K250" s="219">
        <v>21</v>
      </c>
      <c r="L250" s="219">
        <v>20</v>
      </c>
      <c r="M250" s="219">
        <v>0</v>
      </c>
      <c r="N250" s="380">
        <v>1</v>
      </c>
      <c r="O250" s="379">
        <v>0</v>
      </c>
      <c r="P250" s="380">
        <v>21</v>
      </c>
      <c r="Q250" s="379">
        <v>2</v>
      </c>
      <c r="R250" s="219">
        <v>4</v>
      </c>
      <c r="S250" s="247">
        <v>11</v>
      </c>
      <c r="T250" s="219">
        <v>3</v>
      </c>
      <c r="U250" s="219">
        <v>1</v>
      </c>
      <c r="V250" s="246">
        <v>0</v>
      </c>
      <c r="W250" s="380">
        <v>0</v>
      </c>
      <c r="X250" s="4"/>
      <c r="Y250" s="4"/>
      <c r="Z250" s="4"/>
      <c r="AA250" s="4"/>
      <c r="AB250" s="4"/>
      <c r="AC250" s="4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4"/>
      <c r="AS250" s="1"/>
      <c r="AT250" s="1"/>
    </row>
    <row r="251" spans="1:46" ht="15" customHeight="1">
      <c r="A251" s="277"/>
      <c r="B251" s="375" t="s">
        <v>408</v>
      </c>
      <c r="C251" s="285" t="s">
        <v>788</v>
      </c>
      <c r="D251" s="381">
        <v>170</v>
      </c>
      <c r="E251" s="379"/>
      <c r="F251" s="219"/>
      <c r="G251" s="219"/>
      <c r="H251" s="219"/>
      <c r="I251" s="380"/>
      <c r="J251" s="379">
        <v>6</v>
      </c>
      <c r="K251" s="219">
        <v>57</v>
      </c>
      <c r="L251" s="219">
        <v>47</v>
      </c>
      <c r="M251" s="219">
        <v>0</v>
      </c>
      <c r="N251" s="380">
        <v>10</v>
      </c>
      <c r="O251" s="379">
        <v>3</v>
      </c>
      <c r="P251" s="380">
        <v>54</v>
      </c>
      <c r="Q251" s="379">
        <v>4</v>
      </c>
      <c r="R251" s="219">
        <v>9</v>
      </c>
      <c r="S251" s="247">
        <v>15</v>
      </c>
      <c r="T251" s="219">
        <v>24</v>
      </c>
      <c r="U251" s="219">
        <v>5</v>
      </c>
      <c r="V251" s="246">
        <v>0</v>
      </c>
      <c r="W251" s="380">
        <v>0</v>
      </c>
      <c r="X251" s="4"/>
      <c r="Y251" s="4"/>
      <c r="Z251" s="4"/>
      <c r="AA251" s="4"/>
      <c r="AB251" s="4"/>
      <c r="AC251" s="4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4"/>
      <c r="AS251" s="1"/>
      <c r="AT251" s="1"/>
    </row>
    <row r="252" spans="1:46" ht="15" customHeight="1">
      <c r="A252" s="277"/>
      <c r="B252" s="375" t="s">
        <v>408</v>
      </c>
      <c r="C252" s="285" t="s">
        <v>789</v>
      </c>
      <c r="D252" s="381">
        <v>20</v>
      </c>
      <c r="E252" s="379"/>
      <c r="F252" s="219"/>
      <c r="G252" s="219"/>
      <c r="H252" s="219"/>
      <c r="I252" s="380"/>
      <c r="J252" s="379">
        <v>1</v>
      </c>
      <c r="K252" s="219">
        <v>10</v>
      </c>
      <c r="L252" s="219">
        <v>10</v>
      </c>
      <c r="M252" s="219">
        <v>0</v>
      </c>
      <c r="N252" s="380">
        <v>0</v>
      </c>
      <c r="O252" s="379">
        <v>0</v>
      </c>
      <c r="P252" s="380">
        <v>10</v>
      </c>
      <c r="Q252" s="379">
        <v>1</v>
      </c>
      <c r="R252" s="219">
        <v>3</v>
      </c>
      <c r="S252" s="247">
        <v>3</v>
      </c>
      <c r="T252" s="219">
        <v>3</v>
      </c>
      <c r="U252" s="219">
        <v>0</v>
      </c>
      <c r="V252" s="246">
        <v>0</v>
      </c>
      <c r="W252" s="380">
        <v>0</v>
      </c>
      <c r="X252" s="4"/>
      <c r="Y252" s="4"/>
      <c r="Z252" s="4"/>
      <c r="AA252" s="4"/>
      <c r="AB252" s="4"/>
      <c r="AC252" s="4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4"/>
      <c r="AS252" s="1"/>
      <c r="AT252" s="1"/>
    </row>
    <row r="253" spans="1:46" ht="15" customHeight="1">
      <c r="A253" s="277"/>
      <c r="B253" s="375" t="s">
        <v>408</v>
      </c>
      <c r="C253" s="285" t="s">
        <v>733</v>
      </c>
      <c r="D253" s="381">
        <v>84</v>
      </c>
      <c r="E253" s="379"/>
      <c r="F253" s="219"/>
      <c r="G253" s="219"/>
      <c r="H253" s="219"/>
      <c r="I253" s="380"/>
      <c r="J253" s="379">
        <v>4</v>
      </c>
      <c r="K253" s="219">
        <v>46</v>
      </c>
      <c r="L253" s="219">
        <v>45</v>
      </c>
      <c r="M253" s="219">
        <v>0</v>
      </c>
      <c r="N253" s="380">
        <v>1</v>
      </c>
      <c r="O253" s="379">
        <v>3</v>
      </c>
      <c r="P253" s="380">
        <v>43</v>
      </c>
      <c r="Q253" s="379">
        <v>9</v>
      </c>
      <c r="R253" s="219">
        <v>5</v>
      </c>
      <c r="S253" s="247">
        <v>10</v>
      </c>
      <c r="T253" s="219">
        <v>10</v>
      </c>
      <c r="U253" s="219">
        <v>8</v>
      </c>
      <c r="V253" s="246">
        <v>4</v>
      </c>
      <c r="W253" s="380">
        <v>0</v>
      </c>
      <c r="X253" s="4"/>
      <c r="Y253" s="4"/>
      <c r="Z253" s="4"/>
      <c r="AA253" s="4"/>
      <c r="AB253" s="4"/>
      <c r="AC253" s="4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4"/>
      <c r="AS253" s="1"/>
      <c r="AT253" s="1"/>
    </row>
    <row r="254" spans="1:46" ht="15" customHeight="1">
      <c r="A254" s="277"/>
      <c r="B254" s="375" t="s">
        <v>408</v>
      </c>
      <c r="C254" s="285" t="s">
        <v>790</v>
      </c>
      <c r="D254" s="381">
        <v>142</v>
      </c>
      <c r="E254" s="379"/>
      <c r="F254" s="219"/>
      <c r="G254" s="219"/>
      <c r="H254" s="219"/>
      <c r="I254" s="380"/>
      <c r="J254" s="379">
        <v>4</v>
      </c>
      <c r="K254" s="219">
        <v>45</v>
      </c>
      <c r="L254" s="219">
        <v>44</v>
      </c>
      <c r="M254" s="219">
        <v>0</v>
      </c>
      <c r="N254" s="380">
        <v>1</v>
      </c>
      <c r="O254" s="379">
        <v>4</v>
      </c>
      <c r="P254" s="380">
        <v>41</v>
      </c>
      <c r="Q254" s="379">
        <v>5</v>
      </c>
      <c r="R254" s="219">
        <v>4</v>
      </c>
      <c r="S254" s="247">
        <v>17</v>
      </c>
      <c r="T254" s="219">
        <v>10</v>
      </c>
      <c r="U254" s="219">
        <v>8</v>
      </c>
      <c r="V254" s="246">
        <v>1</v>
      </c>
      <c r="W254" s="380">
        <v>0</v>
      </c>
      <c r="X254" s="4"/>
      <c r="Y254" s="4"/>
      <c r="Z254" s="4"/>
      <c r="AA254" s="4"/>
      <c r="AB254" s="4"/>
      <c r="AC254" s="4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4"/>
      <c r="AS254" s="1"/>
      <c r="AT254" s="1"/>
    </row>
    <row r="255" spans="1:46" ht="15" customHeight="1">
      <c r="A255" s="277"/>
      <c r="B255" s="375" t="s">
        <v>408</v>
      </c>
      <c r="C255" s="285" t="s">
        <v>791</v>
      </c>
      <c r="D255" s="381">
        <v>56</v>
      </c>
      <c r="E255" s="379"/>
      <c r="F255" s="219"/>
      <c r="G255" s="219"/>
      <c r="H255" s="219"/>
      <c r="I255" s="380"/>
      <c r="J255" s="379">
        <v>3</v>
      </c>
      <c r="K255" s="219">
        <v>30</v>
      </c>
      <c r="L255" s="219">
        <v>30</v>
      </c>
      <c r="M255" s="219">
        <v>0</v>
      </c>
      <c r="N255" s="380">
        <v>0</v>
      </c>
      <c r="O255" s="379">
        <v>0</v>
      </c>
      <c r="P255" s="380">
        <v>30</v>
      </c>
      <c r="Q255" s="379">
        <v>2</v>
      </c>
      <c r="R255" s="219">
        <v>4</v>
      </c>
      <c r="S255" s="247">
        <v>8</v>
      </c>
      <c r="T255" s="219">
        <v>13</v>
      </c>
      <c r="U255" s="219">
        <v>2</v>
      </c>
      <c r="V255" s="246">
        <v>0</v>
      </c>
      <c r="W255" s="380">
        <v>0</v>
      </c>
      <c r="X255" s="4"/>
      <c r="Y255" s="4"/>
      <c r="Z255" s="4"/>
      <c r="AA255" s="4"/>
      <c r="AB255" s="4"/>
      <c r="AC255" s="4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4"/>
      <c r="AS255" s="1"/>
      <c r="AT255" s="1"/>
    </row>
    <row r="256" spans="1:46" ht="15" customHeight="1">
      <c r="A256" s="292"/>
      <c r="B256" s="375" t="s">
        <v>408</v>
      </c>
      <c r="C256" s="285" t="s">
        <v>792</v>
      </c>
      <c r="D256" s="381">
        <v>93</v>
      </c>
      <c r="E256" s="379"/>
      <c r="F256" s="219"/>
      <c r="G256" s="219"/>
      <c r="H256" s="219"/>
      <c r="I256" s="380"/>
      <c r="J256" s="379">
        <v>4</v>
      </c>
      <c r="K256" s="219">
        <v>41</v>
      </c>
      <c r="L256" s="219">
        <v>41</v>
      </c>
      <c r="M256" s="219">
        <v>0</v>
      </c>
      <c r="N256" s="380">
        <v>0</v>
      </c>
      <c r="O256" s="379">
        <v>1</v>
      </c>
      <c r="P256" s="380">
        <v>40</v>
      </c>
      <c r="Q256" s="379">
        <v>0</v>
      </c>
      <c r="R256" s="219">
        <v>7</v>
      </c>
      <c r="S256" s="247">
        <v>16</v>
      </c>
      <c r="T256" s="219">
        <v>11</v>
      </c>
      <c r="U256" s="219">
        <v>5</v>
      </c>
      <c r="V256" s="246">
        <v>2</v>
      </c>
      <c r="W256" s="380">
        <v>0</v>
      </c>
      <c r="X256" s="4"/>
      <c r="Y256" s="4"/>
      <c r="Z256" s="4"/>
      <c r="AA256" s="4"/>
      <c r="AB256" s="4"/>
      <c r="AC256" s="4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4"/>
      <c r="AS256" s="1"/>
      <c r="AT256" s="1"/>
    </row>
    <row r="257" spans="1:46" ht="15" customHeight="1">
      <c r="A257" s="292"/>
      <c r="B257" s="375" t="s">
        <v>408</v>
      </c>
      <c r="C257" s="285" t="s">
        <v>712</v>
      </c>
      <c r="D257" s="381">
        <v>120</v>
      </c>
      <c r="E257" s="379"/>
      <c r="F257" s="219"/>
      <c r="G257" s="219"/>
      <c r="H257" s="219"/>
      <c r="I257" s="380"/>
      <c r="J257" s="379">
        <v>5</v>
      </c>
      <c r="K257" s="219">
        <v>50</v>
      </c>
      <c r="L257" s="219">
        <v>49</v>
      </c>
      <c r="M257" s="219">
        <v>1</v>
      </c>
      <c r="N257" s="380">
        <v>0</v>
      </c>
      <c r="O257" s="379">
        <v>16</v>
      </c>
      <c r="P257" s="380">
        <v>34</v>
      </c>
      <c r="Q257" s="379">
        <v>2</v>
      </c>
      <c r="R257" s="219">
        <v>7</v>
      </c>
      <c r="S257" s="247">
        <v>14</v>
      </c>
      <c r="T257" s="219">
        <v>9</v>
      </c>
      <c r="U257" s="219">
        <v>14</v>
      </c>
      <c r="V257" s="246">
        <v>3</v>
      </c>
      <c r="W257" s="380">
        <v>1</v>
      </c>
      <c r="X257" s="4"/>
      <c r="Y257" s="4"/>
      <c r="Z257" s="4"/>
      <c r="AA257" s="4"/>
      <c r="AB257" s="4"/>
      <c r="AC257" s="4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4"/>
      <c r="AS257" s="1"/>
      <c r="AT257" s="1"/>
    </row>
    <row r="258" spans="1:46" ht="15" customHeight="1">
      <c r="A258" s="292"/>
      <c r="B258" s="375" t="s">
        <v>408</v>
      </c>
      <c r="C258" s="285" t="s">
        <v>737</v>
      </c>
      <c r="D258" s="381">
        <v>132</v>
      </c>
      <c r="E258" s="379"/>
      <c r="F258" s="219"/>
      <c r="G258" s="219"/>
      <c r="H258" s="219"/>
      <c r="I258" s="380"/>
      <c r="J258" s="379">
        <v>6</v>
      </c>
      <c r="K258" s="219">
        <v>61</v>
      </c>
      <c r="L258" s="219">
        <v>61</v>
      </c>
      <c r="M258" s="219">
        <v>0</v>
      </c>
      <c r="N258" s="380">
        <v>0</v>
      </c>
      <c r="O258" s="379">
        <v>8</v>
      </c>
      <c r="P258" s="380">
        <v>53</v>
      </c>
      <c r="Q258" s="379">
        <v>10</v>
      </c>
      <c r="R258" s="219">
        <v>9</v>
      </c>
      <c r="S258" s="247">
        <v>15</v>
      </c>
      <c r="T258" s="219">
        <v>12</v>
      </c>
      <c r="U258" s="219">
        <v>12</v>
      </c>
      <c r="V258" s="246">
        <v>3</v>
      </c>
      <c r="W258" s="380">
        <v>0</v>
      </c>
      <c r="X258" s="4"/>
      <c r="Y258" s="4"/>
      <c r="Z258" s="4"/>
      <c r="AA258" s="4"/>
      <c r="AB258" s="4"/>
      <c r="AC258" s="4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4"/>
      <c r="AS258" s="1"/>
      <c r="AT258" s="1"/>
    </row>
    <row r="259" spans="1:46" ht="15" customHeight="1">
      <c r="A259" s="292"/>
      <c r="B259" s="375" t="s">
        <v>408</v>
      </c>
      <c r="C259" s="285" t="s">
        <v>793</v>
      </c>
      <c r="D259" s="381">
        <v>144</v>
      </c>
      <c r="E259" s="379"/>
      <c r="F259" s="219"/>
      <c r="G259" s="219"/>
      <c r="H259" s="219"/>
      <c r="I259" s="380"/>
      <c r="J259" s="379">
        <v>6</v>
      </c>
      <c r="K259" s="219">
        <v>62</v>
      </c>
      <c r="L259" s="219">
        <v>62</v>
      </c>
      <c r="M259" s="219">
        <v>0</v>
      </c>
      <c r="N259" s="380">
        <v>0</v>
      </c>
      <c r="O259" s="379">
        <v>2</v>
      </c>
      <c r="P259" s="380">
        <v>60</v>
      </c>
      <c r="Q259" s="379">
        <v>4</v>
      </c>
      <c r="R259" s="219">
        <v>10</v>
      </c>
      <c r="S259" s="247">
        <v>17</v>
      </c>
      <c r="T259" s="219">
        <v>17</v>
      </c>
      <c r="U259" s="219">
        <v>8</v>
      </c>
      <c r="V259" s="246">
        <v>6</v>
      </c>
      <c r="W259" s="380">
        <v>0</v>
      </c>
      <c r="X259" s="4"/>
      <c r="Y259" s="4"/>
      <c r="Z259" s="4"/>
      <c r="AA259" s="4"/>
      <c r="AB259" s="4"/>
      <c r="AC259" s="4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4"/>
      <c r="AS259" s="1"/>
      <c r="AT259" s="1"/>
    </row>
    <row r="260" spans="1:46" ht="15" customHeight="1">
      <c r="A260" s="292"/>
      <c r="B260" s="375" t="s">
        <v>408</v>
      </c>
      <c r="C260" s="285" t="s">
        <v>794</v>
      </c>
      <c r="D260" s="381">
        <v>40</v>
      </c>
      <c r="E260" s="379"/>
      <c r="F260" s="219"/>
      <c r="G260" s="219"/>
      <c r="H260" s="219"/>
      <c r="I260" s="380"/>
      <c r="J260" s="379">
        <v>1</v>
      </c>
      <c r="K260" s="219">
        <v>17</v>
      </c>
      <c r="L260" s="219">
        <v>0</v>
      </c>
      <c r="M260" s="219">
        <v>0</v>
      </c>
      <c r="N260" s="380">
        <v>0</v>
      </c>
      <c r="O260" s="379">
        <v>7</v>
      </c>
      <c r="P260" s="380">
        <v>10</v>
      </c>
      <c r="Q260" s="379">
        <v>7</v>
      </c>
      <c r="R260" s="219">
        <v>2</v>
      </c>
      <c r="S260" s="247">
        <v>3</v>
      </c>
      <c r="T260" s="219">
        <v>2</v>
      </c>
      <c r="U260" s="219">
        <v>3</v>
      </c>
      <c r="V260" s="246">
        <v>0</v>
      </c>
      <c r="W260" s="380">
        <v>0</v>
      </c>
      <c r="X260" s="4"/>
      <c r="Y260" s="4"/>
      <c r="Z260" s="4"/>
      <c r="AA260" s="4"/>
      <c r="AB260" s="4"/>
      <c r="AC260" s="4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4"/>
      <c r="AS260" s="1"/>
      <c r="AT260" s="1"/>
    </row>
    <row r="261" spans="1:46" ht="15" customHeight="1">
      <c r="A261" s="292"/>
      <c r="B261" s="375" t="s">
        <v>408</v>
      </c>
      <c r="C261" s="285" t="s">
        <v>795</v>
      </c>
      <c r="D261" s="381">
        <v>164</v>
      </c>
      <c r="E261" s="379"/>
      <c r="F261" s="219"/>
      <c r="G261" s="219"/>
      <c r="H261" s="219"/>
      <c r="I261" s="380"/>
      <c r="J261" s="379">
        <v>6</v>
      </c>
      <c r="K261" s="219">
        <v>73</v>
      </c>
      <c r="L261" s="219">
        <v>73</v>
      </c>
      <c r="M261" s="219">
        <v>0</v>
      </c>
      <c r="N261" s="380">
        <v>0</v>
      </c>
      <c r="O261" s="379">
        <v>0</v>
      </c>
      <c r="P261" s="380">
        <v>73</v>
      </c>
      <c r="Q261" s="379">
        <v>3</v>
      </c>
      <c r="R261" s="219">
        <v>11</v>
      </c>
      <c r="S261" s="247">
        <v>23</v>
      </c>
      <c r="T261" s="219">
        <v>31</v>
      </c>
      <c r="U261" s="219">
        <v>5</v>
      </c>
      <c r="V261" s="246">
        <v>0</v>
      </c>
      <c r="W261" s="380">
        <v>0</v>
      </c>
      <c r="X261" s="4"/>
      <c r="Y261" s="4"/>
      <c r="Z261" s="4"/>
      <c r="AA261" s="4"/>
      <c r="AB261" s="4"/>
      <c r="AC261" s="4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4"/>
      <c r="AS261" s="1"/>
      <c r="AT261" s="1"/>
    </row>
    <row r="262" spans="1:46" ht="15" customHeight="1">
      <c r="A262" s="277"/>
      <c r="B262" s="375" t="s">
        <v>408</v>
      </c>
      <c r="C262" s="285" t="s">
        <v>740</v>
      </c>
      <c r="D262" s="376">
        <v>56</v>
      </c>
      <c r="E262" s="377"/>
      <c r="F262" s="243"/>
      <c r="G262" s="243"/>
      <c r="H262" s="243"/>
      <c r="I262" s="378"/>
      <c r="J262" s="377">
        <v>3</v>
      </c>
      <c r="K262" s="243">
        <v>31</v>
      </c>
      <c r="L262" s="243">
        <v>31</v>
      </c>
      <c r="M262" s="243">
        <v>0</v>
      </c>
      <c r="N262" s="378">
        <v>0</v>
      </c>
      <c r="O262" s="377">
        <v>1</v>
      </c>
      <c r="P262" s="378">
        <v>30</v>
      </c>
      <c r="Q262" s="379">
        <v>1</v>
      </c>
      <c r="R262" s="219">
        <v>6</v>
      </c>
      <c r="S262" s="247">
        <v>11</v>
      </c>
      <c r="T262" s="219">
        <v>9</v>
      </c>
      <c r="U262" s="219">
        <v>2</v>
      </c>
      <c r="V262" s="246">
        <v>2</v>
      </c>
      <c r="W262" s="380">
        <v>0</v>
      </c>
      <c r="X262" s="4"/>
      <c r="Y262" s="4"/>
      <c r="Z262" s="4"/>
      <c r="AA262" s="4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4"/>
    </row>
    <row r="263" spans="1:46" ht="15" customHeight="1">
      <c r="A263" s="277"/>
      <c r="B263" s="375" t="s">
        <v>408</v>
      </c>
      <c r="C263" s="285" t="s">
        <v>796</v>
      </c>
      <c r="D263" s="376">
        <v>207</v>
      </c>
      <c r="E263" s="377"/>
      <c r="F263" s="243"/>
      <c r="G263" s="243"/>
      <c r="H263" s="243"/>
      <c r="I263" s="378"/>
      <c r="J263" s="377">
        <v>9</v>
      </c>
      <c r="K263" s="243">
        <v>95</v>
      </c>
      <c r="L263" s="243">
        <v>95</v>
      </c>
      <c r="M263" s="243">
        <v>0</v>
      </c>
      <c r="N263" s="378">
        <v>0</v>
      </c>
      <c r="O263" s="377">
        <v>0</v>
      </c>
      <c r="P263" s="378">
        <v>95</v>
      </c>
      <c r="Q263" s="379">
        <v>8</v>
      </c>
      <c r="R263" s="219">
        <v>7</v>
      </c>
      <c r="S263" s="247">
        <v>27</v>
      </c>
      <c r="T263" s="219">
        <v>31</v>
      </c>
      <c r="U263" s="219">
        <v>15</v>
      </c>
      <c r="V263" s="246">
        <v>7</v>
      </c>
      <c r="W263" s="380">
        <v>0</v>
      </c>
      <c r="X263" s="4"/>
      <c r="Y263" s="4"/>
      <c r="Z263" s="4"/>
      <c r="AA263" s="4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4"/>
    </row>
    <row r="264" spans="1:46" ht="15" customHeight="1">
      <c r="A264" s="277"/>
      <c r="B264" s="375" t="s">
        <v>357</v>
      </c>
      <c r="C264" s="285" t="s">
        <v>684</v>
      </c>
      <c r="D264" s="376">
        <v>108</v>
      </c>
      <c r="E264" s="377"/>
      <c r="F264" s="243"/>
      <c r="G264" s="243"/>
      <c r="H264" s="243"/>
      <c r="I264" s="378"/>
      <c r="J264" s="377">
        <v>5</v>
      </c>
      <c r="K264" s="243">
        <v>55</v>
      </c>
      <c r="L264" s="243">
        <v>53</v>
      </c>
      <c r="M264" s="243">
        <v>0</v>
      </c>
      <c r="N264" s="378">
        <v>2</v>
      </c>
      <c r="O264" s="377">
        <v>3</v>
      </c>
      <c r="P264" s="378">
        <v>52</v>
      </c>
      <c r="Q264" s="379">
        <v>2</v>
      </c>
      <c r="R264" s="219">
        <v>5</v>
      </c>
      <c r="S264" s="247">
        <v>20</v>
      </c>
      <c r="T264" s="219">
        <v>11</v>
      </c>
      <c r="U264" s="219">
        <v>13</v>
      </c>
      <c r="V264" s="246">
        <v>4</v>
      </c>
      <c r="W264" s="380">
        <v>0</v>
      </c>
      <c r="X264" s="4"/>
      <c r="Y264" s="4"/>
      <c r="Z264" s="4"/>
      <c r="AA264" s="4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4"/>
    </row>
    <row r="265" spans="1:46" ht="15" customHeight="1">
      <c r="A265" s="277"/>
      <c r="B265" s="375" t="s">
        <v>357</v>
      </c>
      <c r="C265" s="285" t="s">
        <v>797</v>
      </c>
      <c r="D265" s="376">
        <v>27</v>
      </c>
      <c r="E265" s="377"/>
      <c r="F265" s="243"/>
      <c r="G265" s="243"/>
      <c r="H265" s="243"/>
      <c r="I265" s="378"/>
      <c r="J265" s="377">
        <v>1</v>
      </c>
      <c r="K265" s="243">
        <v>10</v>
      </c>
      <c r="L265" s="243">
        <v>9</v>
      </c>
      <c r="M265" s="243">
        <v>1</v>
      </c>
      <c r="N265" s="378">
        <v>0</v>
      </c>
      <c r="O265" s="377">
        <v>0</v>
      </c>
      <c r="P265" s="378">
        <v>10</v>
      </c>
      <c r="Q265" s="379">
        <v>1</v>
      </c>
      <c r="R265" s="219">
        <v>0</v>
      </c>
      <c r="S265" s="247">
        <v>6</v>
      </c>
      <c r="T265" s="219">
        <v>2</v>
      </c>
      <c r="U265" s="219">
        <v>1</v>
      </c>
      <c r="V265" s="246">
        <v>0</v>
      </c>
      <c r="W265" s="380">
        <v>0</v>
      </c>
      <c r="X265" s="4"/>
      <c r="Y265" s="4"/>
      <c r="Z265" s="4"/>
      <c r="AA265" s="4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4"/>
    </row>
    <row r="266" spans="1:46" ht="15" customHeight="1">
      <c r="A266" s="277"/>
      <c r="B266" s="375" t="s">
        <v>357</v>
      </c>
      <c r="C266" s="285" t="s">
        <v>798</v>
      </c>
      <c r="D266" s="376">
        <v>63</v>
      </c>
      <c r="E266" s="377"/>
      <c r="F266" s="243"/>
      <c r="G266" s="243"/>
      <c r="H266" s="243"/>
      <c r="I266" s="378"/>
      <c r="J266" s="377">
        <v>3</v>
      </c>
      <c r="K266" s="243">
        <v>32</v>
      </c>
      <c r="L266" s="243">
        <v>31</v>
      </c>
      <c r="M266" s="243">
        <v>0</v>
      </c>
      <c r="N266" s="378">
        <v>1</v>
      </c>
      <c r="O266" s="377">
        <v>1</v>
      </c>
      <c r="P266" s="378">
        <v>31</v>
      </c>
      <c r="Q266" s="379">
        <v>3</v>
      </c>
      <c r="R266" s="219">
        <v>1</v>
      </c>
      <c r="S266" s="247">
        <v>13</v>
      </c>
      <c r="T266" s="219">
        <v>10</v>
      </c>
      <c r="U266" s="219">
        <v>2</v>
      </c>
      <c r="V266" s="246">
        <v>2</v>
      </c>
      <c r="W266" s="380">
        <v>1</v>
      </c>
      <c r="X266" s="4"/>
      <c r="Y266" s="4"/>
      <c r="Z266" s="4"/>
      <c r="AA266" s="4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4"/>
    </row>
    <row r="267" spans="1:46" ht="15" customHeight="1">
      <c r="A267" s="277"/>
      <c r="B267" s="375" t="s">
        <v>357</v>
      </c>
      <c r="C267" s="285" t="s">
        <v>799</v>
      </c>
      <c r="D267" s="376">
        <v>39</v>
      </c>
      <c r="E267" s="377"/>
      <c r="F267" s="243"/>
      <c r="G267" s="243"/>
      <c r="H267" s="243"/>
      <c r="I267" s="378"/>
      <c r="J267" s="377">
        <v>2</v>
      </c>
      <c r="K267" s="243">
        <v>20</v>
      </c>
      <c r="L267" s="243">
        <v>20</v>
      </c>
      <c r="M267" s="243">
        <v>0</v>
      </c>
      <c r="N267" s="378">
        <v>0</v>
      </c>
      <c r="O267" s="377">
        <v>0</v>
      </c>
      <c r="P267" s="378">
        <v>20</v>
      </c>
      <c r="Q267" s="379">
        <v>1</v>
      </c>
      <c r="R267" s="219">
        <v>1</v>
      </c>
      <c r="S267" s="247">
        <v>5</v>
      </c>
      <c r="T267" s="219">
        <v>9</v>
      </c>
      <c r="U267" s="219">
        <v>2</v>
      </c>
      <c r="V267" s="246">
        <v>1</v>
      </c>
      <c r="W267" s="380">
        <v>1</v>
      </c>
      <c r="X267" s="4"/>
      <c r="Y267" s="4"/>
      <c r="Z267" s="4"/>
      <c r="AA267" s="4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4"/>
    </row>
    <row r="268" spans="1:46" ht="15" customHeight="1">
      <c r="A268" s="277"/>
      <c r="B268" s="375" t="s">
        <v>357</v>
      </c>
      <c r="C268" s="285" t="s">
        <v>800</v>
      </c>
      <c r="D268" s="381">
        <v>24</v>
      </c>
      <c r="E268" s="379"/>
      <c r="F268" s="219"/>
      <c r="G268" s="219"/>
      <c r="H268" s="219"/>
      <c r="I268" s="380"/>
      <c r="J268" s="379">
        <v>1</v>
      </c>
      <c r="K268" s="219">
        <v>10</v>
      </c>
      <c r="L268" s="219">
        <v>10</v>
      </c>
      <c r="M268" s="219">
        <v>0</v>
      </c>
      <c r="N268" s="380">
        <v>0</v>
      </c>
      <c r="O268" s="379">
        <v>2</v>
      </c>
      <c r="P268" s="380">
        <v>8</v>
      </c>
      <c r="Q268" s="379">
        <v>0</v>
      </c>
      <c r="R268" s="219">
        <v>1</v>
      </c>
      <c r="S268" s="247">
        <v>7</v>
      </c>
      <c r="T268" s="219">
        <v>1</v>
      </c>
      <c r="U268" s="219">
        <v>1</v>
      </c>
      <c r="V268" s="246">
        <v>0</v>
      </c>
      <c r="W268" s="380">
        <v>0</v>
      </c>
      <c r="X268" s="4"/>
      <c r="Y268" s="4"/>
      <c r="Z268" s="4"/>
      <c r="AA268" s="4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4"/>
    </row>
    <row r="269" spans="1:46" ht="15" customHeight="1">
      <c r="A269" s="277"/>
      <c r="B269" s="375" t="s">
        <v>357</v>
      </c>
      <c r="C269" s="285" t="s">
        <v>801</v>
      </c>
      <c r="D269" s="381">
        <v>78</v>
      </c>
      <c r="E269" s="379"/>
      <c r="F269" s="219"/>
      <c r="G269" s="219"/>
      <c r="H269" s="219"/>
      <c r="I269" s="380"/>
      <c r="J269" s="379">
        <v>4</v>
      </c>
      <c r="K269" s="219">
        <v>40</v>
      </c>
      <c r="L269" s="219">
        <v>39</v>
      </c>
      <c r="M269" s="219">
        <v>0</v>
      </c>
      <c r="N269" s="380">
        <v>1</v>
      </c>
      <c r="O269" s="379">
        <v>4</v>
      </c>
      <c r="P269" s="380">
        <v>36</v>
      </c>
      <c r="Q269" s="379">
        <v>2</v>
      </c>
      <c r="R269" s="219">
        <v>2</v>
      </c>
      <c r="S269" s="247">
        <v>20</v>
      </c>
      <c r="T269" s="219">
        <v>8</v>
      </c>
      <c r="U269" s="219">
        <v>6</v>
      </c>
      <c r="V269" s="246">
        <v>2</v>
      </c>
      <c r="W269" s="380">
        <v>0</v>
      </c>
      <c r="X269" s="4"/>
      <c r="Y269" s="4"/>
      <c r="Z269" s="4"/>
      <c r="AA269" s="4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4"/>
    </row>
    <row r="270" spans="1:46" ht="15" customHeight="1">
      <c r="A270" s="277"/>
      <c r="B270" s="375" t="s">
        <v>357</v>
      </c>
      <c r="C270" s="285" t="s">
        <v>747</v>
      </c>
      <c r="D270" s="381">
        <v>156</v>
      </c>
      <c r="E270" s="379"/>
      <c r="F270" s="219"/>
      <c r="G270" s="219"/>
      <c r="H270" s="219"/>
      <c r="I270" s="380"/>
      <c r="J270" s="379">
        <v>6</v>
      </c>
      <c r="K270" s="219">
        <v>62</v>
      </c>
      <c r="L270" s="219">
        <v>62</v>
      </c>
      <c r="M270" s="219">
        <v>0</v>
      </c>
      <c r="N270" s="380">
        <v>0</v>
      </c>
      <c r="O270" s="379">
        <v>3</v>
      </c>
      <c r="P270" s="380">
        <v>59</v>
      </c>
      <c r="Q270" s="379">
        <v>4</v>
      </c>
      <c r="R270" s="219">
        <v>7</v>
      </c>
      <c r="S270" s="247">
        <v>22</v>
      </c>
      <c r="T270" s="219">
        <v>19</v>
      </c>
      <c r="U270" s="219">
        <v>7</v>
      </c>
      <c r="V270" s="246">
        <v>2</v>
      </c>
      <c r="W270" s="380">
        <v>1</v>
      </c>
      <c r="X270" s="4"/>
      <c r="Y270" s="4"/>
      <c r="Z270" s="4"/>
      <c r="AA270" s="4"/>
      <c r="AB270" s="4"/>
      <c r="AC270" s="4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4"/>
      <c r="AS270" s="1"/>
      <c r="AT270" s="1"/>
    </row>
    <row r="271" spans="1:46" ht="15" customHeight="1">
      <c r="A271" s="277"/>
      <c r="B271" s="375" t="s">
        <v>357</v>
      </c>
      <c r="C271" s="285" t="s">
        <v>802</v>
      </c>
      <c r="D271" s="381">
        <v>168</v>
      </c>
      <c r="E271" s="379"/>
      <c r="F271" s="219"/>
      <c r="G271" s="219"/>
      <c r="H271" s="219"/>
      <c r="I271" s="380"/>
      <c r="J271" s="379">
        <v>8</v>
      </c>
      <c r="K271" s="219">
        <v>81</v>
      </c>
      <c r="L271" s="219">
        <v>79</v>
      </c>
      <c r="M271" s="219">
        <v>0</v>
      </c>
      <c r="N271" s="380">
        <v>2</v>
      </c>
      <c r="O271" s="379">
        <v>2</v>
      </c>
      <c r="P271" s="380">
        <v>79</v>
      </c>
      <c r="Q271" s="379">
        <v>2</v>
      </c>
      <c r="R271" s="219">
        <v>7</v>
      </c>
      <c r="S271" s="247">
        <v>30</v>
      </c>
      <c r="T271" s="219">
        <v>11</v>
      </c>
      <c r="U271" s="219">
        <v>23</v>
      </c>
      <c r="V271" s="246">
        <v>6</v>
      </c>
      <c r="W271" s="380">
        <v>2</v>
      </c>
      <c r="X271" s="4"/>
      <c r="Y271" s="4"/>
      <c r="Z271" s="4"/>
      <c r="AA271" s="4"/>
      <c r="AB271" s="4"/>
      <c r="AC271" s="4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4"/>
      <c r="AS271" s="1"/>
      <c r="AT271" s="1"/>
    </row>
    <row r="272" spans="1:46" ht="15" customHeight="1">
      <c r="A272" s="277"/>
      <c r="B272" s="375" t="s">
        <v>357</v>
      </c>
      <c r="C272" s="285" t="s">
        <v>803</v>
      </c>
      <c r="D272" s="381">
        <v>18</v>
      </c>
      <c r="E272" s="379"/>
      <c r="F272" s="219"/>
      <c r="G272" s="219"/>
      <c r="H272" s="219"/>
      <c r="I272" s="380"/>
      <c r="J272" s="379">
        <v>1</v>
      </c>
      <c r="K272" s="219">
        <v>10</v>
      </c>
      <c r="L272" s="219">
        <v>10</v>
      </c>
      <c r="M272" s="219">
        <v>0</v>
      </c>
      <c r="N272" s="380">
        <v>0</v>
      </c>
      <c r="O272" s="379">
        <v>0</v>
      </c>
      <c r="P272" s="380">
        <v>10</v>
      </c>
      <c r="Q272" s="379">
        <v>0</v>
      </c>
      <c r="R272" s="219">
        <v>1</v>
      </c>
      <c r="S272" s="247">
        <v>2</v>
      </c>
      <c r="T272" s="219">
        <v>3</v>
      </c>
      <c r="U272" s="219">
        <v>3</v>
      </c>
      <c r="V272" s="246">
        <v>1</v>
      </c>
      <c r="W272" s="380">
        <v>0</v>
      </c>
      <c r="X272" s="4"/>
      <c r="Y272" s="4"/>
      <c r="Z272" s="4"/>
      <c r="AA272" s="4"/>
      <c r="AB272" s="4"/>
      <c r="AC272" s="4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4"/>
      <c r="AS272" s="1"/>
      <c r="AT272" s="1"/>
    </row>
    <row r="273" spans="1:46" ht="15" customHeight="1">
      <c r="A273" s="277"/>
      <c r="B273" s="375" t="s">
        <v>357</v>
      </c>
      <c r="C273" s="285" t="s">
        <v>804</v>
      </c>
      <c r="D273" s="381">
        <v>39</v>
      </c>
      <c r="E273" s="379"/>
      <c r="F273" s="219"/>
      <c r="G273" s="219"/>
      <c r="H273" s="219"/>
      <c r="I273" s="380"/>
      <c r="J273" s="379">
        <v>2</v>
      </c>
      <c r="K273" s="219">
        <v>21</v>
      </c>
      <c r="L273" s="219">
        <v>19</v>
      </c>
      <c r="M273" s="219">
        <v>0</v>
      </c>
      <c r="N273" s="380">
        <v>2</v>
      </c>
      <c r="O273" s="379">
        <v>0</v>
      </c>
      <c r="P273" s="380">
        <v>21</v>
      </c>
      <c r="Q273" s="379">
        <v>0</v>
      </c>
      <c r="R273" s="219">
        <v>0</v>
      </c>
      <c r="S273" s="247">
        <v>9</v>
      </c>
      <c r="T273" s="219">
        <v>3</v>
      </c>
      <c r="U273" s="219">
        <v>6</v>
      </c>
      <c r="V273" s="246">
        <v>2</v>
      </c>
      <c r="W273" s="380">
        <v>1</v>
      </c>
      <c r="X273" s="4"/>
      <c r="Y273" s="4"/>
      <c r="Z273" s="4"/>
      <c r="AA273" s="4"/>
      <c r="AB273" s="4"/>
      <c r="AC273" s="4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4"/>
      <c r="AS273" s="1"/>
      <c r="AT273" s="1"/>
    </row>
    <row r="274" spans="1:46" ht="15" customHeight="1">
      <c r="A274" s="277"/>
      <c r="B274" s="375"/>
      <c r="C274" s="285"/>
      <c r="D274" s="381"/>
      <c r="E274" s="379"/>
      <c r="F274" s="219"/>
      <c r="G274" s="219"/>
      <c r="H274" s="219"/>
      <c r="I274" s="380"/>
      <c r="J274" s="379"/>
      <c r="K274" s="219"/>
      <c r="L274" s="219"/>
      <c r="M274" s="219"/>
      <c r="N274" s="380"/>
      <c r="O274" s="379"/>
      <c r="P274" s="380"/>
      <c r="Q274" s="379"/>
      <c r="R274" s="219"/>
      <c r="S274" s="247"/>
      <c r="T274" s="219"/>
      <c r="U274" s="219"/>
      <c r="V274" s="246"/>
      <c r="W274" s="380"/>
      <c r="X274" s="4"/>
      <c r="Y274" s="4"/>
      <c r="Z274" s="4"/>
      <c r="AA274" s="4"/>
      <c r="AB274" s="4"/>
      <c r="AC274" s="4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4"/>
      <c r="AS274" s="1"/>
      <c r="AT274" s="1"/>
    </row>
    <row r="275" spans="1:46" ht="15" customHeight="1">
      <c r="A275" s="277"/>
      <c r="B275" s="375"/>
      <c r="C275" s="285"/>
      <c r="D275" s="381"/>
      <c r="E275" s="379"/>
      <c r="F275" s="219"/>
      <c r="G275" s="219"/>
      <c r="H275" s="219"/>
      <c r="I275" s="380"/>
      <c r="J275" s="379"/>
      <c r="K275" s="219"/>
      <c r="L275" s="219"/>
      <c r="M275" s="219"/>
      <c r="N275" s="380"/>
      <c r="O275" s="379"/>
      <c r="P275" s="380"/>
      <c r="Q275" s="379"/>
      <c r="R275" s="219"/>
      <c r="S275" s="247"/>
      <c r="T275" s="219"/>
      <c r="U275" s="219"/>
      <c r="V275" s="246"/>
      <c r="W275" s="380"/>
      <c r="X275" s="4"/>
      <c r="Y275" s="4"/>
      <c r="Z275" s="4"/>
      <c r="AA275" s="4"/>
      <c r="AB275" s="4"/>
      <c r="AC275" s="4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4"/>
      <c r="AS275" s="1"/>
      <c r="AT275" s="1"/>
    </row>
    <row r="276" spans="1:46" ht="15" customHeight="1">
      <c r="A276" s="277"/>
      <c r="B276" s="375"/>
      <c r="C276" s="285"/>
      <c r="D276" s="381"/>
      <c r="E276" s="379"/>
      <c r="F276" s="219"/>
      <c r="G276" s="219"/>
      <c r="H276" s="219"/>
      <c r="I276" s="380"/>
      <c r="J276" s="379"/>
      <c r="K276" s="219"/>
      <c r="L276" s="219"/>
      <c r="M276" s="219"/>
      <c r="N276" s="380"/>
      <c r="O276" s="379"/>
      <c r="P276" s="380"/>
      <c r="Q276" s="379"/>
      <c r="R276" s="219"/>
      <c r="S276" s="247"/>
      <c r="T276" s="219"/>
      <c r="U276" s="219"/>
      <c r="V276" s="246"/>
      <c r="W276" s="380"/>
      <c r="X276" s="4"/>
      <c r="Y276" s="4"/>
      <c r="Z276" s="4"/>
      <c r="AA276" s="4"/>
      <c r="AB276" s="4"/>
      <c r="AC276" s="4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4"/>
      <c r="AS276" s="1"/>
      <c r="AT276" s="1"/>
    </row>
    <row r="277" spans="1:46" ht="15" customHeight="1">
      <c r="A277" s="277"/>
      <c r="B277" s="375"/>
      <c r="C277" s="285"/>
      <c r="D277" s="381"/>
      <c r="E277" s="379"/>
      <c r="F277" s="219"/>
      <c r="G277" s="219"/>
      <c r="H277" s="219"/>
      <c r="I277" s="380"/>
      <c r="J277" s="379"/>
      <c r="K277" s="219"/>
      <c r="L277" s="219"/>
      <c r="M277" s="219"/>
      <c r="N277" s="380"/>
      <c r="O277" s="379"/>
      <c r="P277" s="380"/>
      <c r="Q277" s="379"/>
      <c r="R277" s="219"/>
      <c r="S277" s="247"/>
      <c r="T277" s="219"/>
      <c r="U277" s="219"/>
      <c r="V277" s="246"/>
      <c r="W277" s="380"/>
      <c r="X277" s="4"/>
      <c r="Y277" s="4"/>
      <c r="Z277" s="4"/>
      <c r="AA277" s="4"/>
      <c r="AB277" s="4"/>
      <c r="AC277" s="4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4"/>
      <c r="AS277" s="1"/>
      <c r="AT277" s="1"/>
    </row>
    <row r="278" spans="1:46" ht="15" customHeight="1">
      <c r="A278" s="277"/>
      <c r="B278" s="375"/>
      <c r="C278" s="285"/>
      <c r="D278" s="381"/>
      <c r="E278" s="379"/>
      <c r="F278" s="219"/>
      <c r="G278" s="219"/>
      <c r="H278" s="219"/>
      <c r="I278" s="380"/>
      <c r="J278" s="379"/>
      <c r="K278" s="219"/>
      <c r="L278" s="219"/>
      <c r="M278" s="219"/>
      <c r="N278" s="380"/>
      <c r="O278" s="379"/>
      <c r="P278" s="380"/>
      <c r="Q278" s="379"/>
      <c r="R278" s="219"/>
      <c r="S278" s="247"/>
      <c r="T278" s="219"/>
      <c r="U278" s="219"/>
      <c r="V278" s="246"/>
      <c r="W278" s="380"/>
      <c r="X278" s="4"/>
      <c r="Y278" s="4"/>
      <c r="Z278" s="4"/>
      <c r="AA278" s="4"/>
      <c r="AB278" s="4"/>
      <c r="AC278" s="4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4"/>
      <c r="AS278" s="1"/>
      <c r="AT278" s="1"/>
    </row>
    <row r="279" spans="1:46" ht="15" customHeight="1">
      <c r="A279" s="277"/>
      <c r="B279" s="375"/>
      <c r="C279" s="285"/>
      <c r="D279" s="381"/>
      <c r="E279" s="379"/>
      <c r="F279" s="219"/>
      <c r="G279" s="219"/>
      <c r="H279" s="219"/>
      <c r="I279" s="380"/>
      <c r="J279" s="379"/>
      <c r="K279" s="219"/>
      <c r="L279" s="219"/>
      <c r="M279" s="219"/>
      <c r="N279" s="380"/>
      <c r="O279" s="379"/>
      <c r="P279" s="380"/>
      <c r="Q279" s="379"/>
      <c r="R279" s="219"/>
      <c r="S279" s="247"/>
      <c r="T279" s="219"/>
      <c r="U279" s="219"/>
      <c r="V279" s="246"/>
      <c r="W279" s="380"/>
      <c r="X279" s="4"/>
      <c r="Y279" s="4"/>
      <c r="Z279" s="4"/>
      <c r="AA279" s="4"/>
      <c r="AB279" s="4"/>
      <c r="AC279" s="4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4"/>
      <c r="AS279" s="1"/>
      <c r="AT279" s="1"/>
    </row>
    <row r="280" spans="1:46" ht="15" customHeight="1">
      <c r="A280" s="277"/>
      <c r="B280" s="375"/>
      <c r="C280" s="285"/>
      <c r="D280" s="381"/>
      <c r="E280" s="379"/>
      <c r="F280" s="219"/>
      <c r="G280" s="219"/>
      <c r="H280" s="219"/>
      <c r="I280" s="380"/>
      <c r="J280" s="379"/>
      <c r="K280" s="219"/>
      <c r="L280" s="219"/>
      <c r="M280" s="219"/>
      <c r="N280" s="380"/>
      <c r="O280" s="379"/>
      <c r="P280" s="380"/>
      <c r="Q280" s="379"/>
      <c r="R280" s="219"/>
      <c r="S280" s="247"/>
      <c r="T280" s="219"/>
      <c r="U280" s="219"/>
      <c r="V280" s="246"/>
      <c r="W280" s="380"/>
      <c r="X280" s="4"/>
      <c r="Y280" s="4"/>
      <c r="Z280" s="4"/>
      <c r="AA280" s="4"/>
      <c r="AB280" s="4"/>
      <c r="AC280" s="4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4"/>
      <c r="AS280" s="1"/>
      <c r="AT280" s="1"/>
    </row>
    <row r="281" spans="1:46" ht="15" customHeight="1">
      <c r="A281" s="277"/>
      <c r="B281" s="375"/>
      <c r="C281" s="285"/>
      <c r="D281" s="381"/>
      <c r="E281" s="379"/>
      <c r="F281" s="219"/>
      <c r="G281" s="219"/>
      <c r="H281" s="219"/>
      <c r="I281" s="380"/>
      <c r="J281" s="379"/>
      <c r="K281" s="219"/>
      <c r="L281" s="219"/>
      <c r="M281" s="219"/>
      <c r="N281" s="380"/>
      <c r="O281" s="379"/>
      <c r="P281" s="380"/>
      <c r="Q281" s="379"/>
      <c r="R281" s="219"/>
      <c r="S281" s="247"/>
      <c r="T281" s="219"/>
      <c r="U281" s="219"/>
      <c r="V281" s="246"/>
      <c r="W281" s="380"/>
      <c r="X281" s="4"/>
      <c r="Y281" s="4"/>
      <c r="Z281" s="4"/>
      <c r="AA281" s="4"/>
      <c r="AB281" s="4"/>
      <c r="AC281" s="4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4"/>
      <c r="AS281" s="1"/>
      <c r="AT281" s="1"/>
    </row>
    <row r="282" spans="1:46" ht="15" customHeight="1">
      <c r="A282" s="277"/>
      <c r="B282" s="375"/>
      <c r="C282" s="285"/>
      <c r="D282" s="381"/>
      <c r="E282" s="379"/>
      <c r="F282" s="219"/>
      <c r="G282" s="219"/>
      <c r="H282" s="219"/>
      <c r="I282" s="380"/>
      <c r="J282" s="379"/>
      <c r="K282" s="219"/>
      <c r="L282" s="219"/>
      <c r="M282" s="219"/>
      <c r="N282" s="380"/>
      <c r="O282" s="379"/>
      <c r="P282" s="380"/>
      <c r="Q282" s="379"/>
      <c r="R282" s="219"/>
      <c r="S282" s="247"/>
      <c r="T282" s="219"/>
      <c r="U282" s="219"/>
      <c r="V282" s="246"/>
      <c r="W282" s="380"/>
      <c r="X282" s="4"/>
      <c r="Y282" s="4"/>
      <c r="Z282" s="4"/>
      <c r="AA282" s="4"/>
      <c r="AB282" s="4"/>
      <c r="AC282" s="4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4"/>
      <c r="AS282" s="1"/>
      <c r="AT282" s="1"/>
    </row>
    <row r="283" spans="1:46" ht="15" customHeight="1">
      <c r="A283" s="277"/>
      <c r="B283" s="375"/>
      <c r="C283" s="285"/>
      <c r="D283" s="381"/>
      <c r="E283" s="379"/>
      <c r="F283" s="219"/>
      <c r="G283" s="219"/>
      <c r="H283" s="219"/>
      <c r="I283" s="380"/>
      <c r="J283" s="379"/>
      <c r="K283" s="219"/>
      <c r="L283" s="219"/>
      <c r="M283" s="219"/>
      <c r="N283" s="380"/>
      <c r="O283" s="379"/>
      <c r="P283" s="380"/>
      <c r="Q283" s="379"/>
      <c r="R283" s="219"/>
      <c r="S283" s="247"/>
      <c r="T283" s="219"/>
      <c r="U283" s="219"/>
      <c r="V283" s="246"/>
      <c r="W283" s="380"/>
      <c r="X283" s="4"/>
      <c r="Y283" s="4"/>
      <c r="Z283" s="4"/>
      <c r="AA283" s="4"/>
      <c r="AB283" s="4"/>
      <c r="AC283" s="4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4"/>
      <c r="AS283" s="1"/>
      <c r="AT283" s="1"/>
    </row>
    <row r="284" spans="1:46" ht="15" customHeight="1">
      <c r="A284" s="277"/>
      <c r="B284" s="375"/>
      <c r="C284" s="285"/>
      <c r="D284" s="381"/>
      <c r="E284" s="379"/>
      <c r="F284" s="219"/>
      <c r="G284" s="219"/>
      <c r="H284" s="219"/>
      <c r="I284" s="380"/>
      <c r="J284" s="379"/>
      <c r="K284" s="219"/>
      <c r="L284" s="219"/>
      <c r="M284" s="219"/>
      <c r="N284" s="380"/>
      <c r="O284" s="379"/>
      <c r="P284" s="380"/>
      <c r="Q284" s="379"/>
      <c r="R284" s="219"/>
      <c r="S284" s="247"/>
      <c r="T284" s="219"/>
      <c r="U284" s="219"/>
      <c r="V284" s="246"/>
      <c r="W284" s="380"/>
      <c r="X284" s="4"/>
      <c r="Y284" s="4"/>
      <c r="Z284" s="4"/>
      <c r="AA284" s="4"/>
      <c r="AB284" s="4"/>
      <c r="AC284" s="4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4"/>
      <c r="AS284" s="1"/>
      <c r="AT284" s="1"/>
    </row>
    <row r="285" spans="1:46" ht="15" customHeight="1">
      <c r="A285" s="277"/>
      <c r="B285" s="375"/>
      <c r="C285" s="285"/>
      <c r="D285" s="381"/>
      <c r="E285" s="379"/>
      <c r="F285" s="219"/>
      <c r="G285" s="219"/>
      <c r="H285" s="219"/>
      <c r="I285" s="380"/>
      <c r="J285" s="379"/>
      <c r="K285" s="219"/>
      <c r="L285" s="219"/>
      <c r="M285" s="219"/>
      <c r="N285" s="380"/>
      <c r="O285" s="379"/>
      <c r="P285" s="380"/>
      <c r="Q285" s="379"/>
      <c r="R285" s="219"/>
      <c r="S285" s="247"/>
      <c r="T285" s="219"/>
      <c r="U285" s="219"/>
      <c r="V285" s="246"/>
      <c r="W285" s="380"/>
      <c r="X285" s="4"/>
      <c r="Y285" s="4"/>
      <c r="Z285" s="4"/>
      <c r="AA285" s="4"/>
      <c r="AB285" s="4"/>
      <c r="AC285" s="4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4"/>
      <c r="AS285" s="1"/>
      <c r="AT285" s="1"/>
    </row>
    <row r="286" spans="1:46" ht="15" customHeight="1">
      <c r="A286" s="277"/>
      <c r="B286" s="375"/>
      <c r="C286" s="285"/>
      <c r="D286" s="381"/>
      <c r="E286" s="379"/>
      <c r="F286" s="219"/>
      <c r="G286" s="219"/>
      <c r="H286" s="219"/>
      <c r="I286" s="380"/>
      <c r="J286" s="379"/>
      <c r="K286" s="219"/>
      <c r="L286" s="219"/>
      <c r="M286" s="219"/>
      <c r="N286" s="380"/>
      <c r="O286" s="379"/>
      <c r="P286" s="380"/>
      <c r="Q286" s="379"/>
      <c r="R286" s="219"/>
      <c r="S286" s="247"/>
      <c r="T286" s="219"/>
      <c r="U286" s="219"/>
      <c r="V286" s="246"/>
      <c r="W286" s="380"/>
      <c r="X286" s="4"/>
      <c r="Y286" s="4"/>
      <c r="Z286" s="4"/>
      <c r="AA286" s="4"/>
      <c r="AB286" s="4"/>
      <c r="AC286" s="4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4"/>
      <c r="AS286" s="1"/>
      <c r="AT286" s="1"/>
    </row>
    <row r="287" spans="1:46" ht="15" customHeight="1">
      <c r="A287" s="277"/>
      <c r="B287" s="375"/>
      <c r="C287" s="285"/>
      <c r="D287" s="381"/>
      <c r="E287" s="379"/>
      <c r="F287" s="219"/>
      <c r="G287" s="219"/>
      <c r="H287" s="219"/>
      <c r="I287" s="380"/>
      <c r="J287" s="379"/>
      <c r="K287" s="219"/>
      <c r="L287" s="219"/>
      <c r="M287" s="219"/>
      <c r="N287" s="380"/>
      <c r="O287" s="379"/>
      <c r="P287" s="380"/>
      <c r="Q287" s="379"/>
      <c r="R287" s="219"/>
      <c r="S287" s="247"/>
      <c r="T287" s="219"/>
      <c r="U287" s="219"/>
      <c r="V287" s="246"/>
      <c r="W287" s="380"/>
      <c r="X287" s="4"/>
      <c r="Y287" s="4"/>
      <c r="Z287" s="4"/>
      <c r="AA287" s="4"/>
      <c r="AB287" s="4"/>
      <c r="AC287" s="4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4"/>
      <c r="AS287" s="1"/>
      <c r="AT287" s="1"/>
    </row>
    <row r="288" spans="1:46" ht="15" customHeight="1">
      <c r="A288" s="277"/>
      <c r="B288" s="375"/>
      <c r="C288" s="285"/>
      <c r="D288" s="381"/>
      <c r="E288" s="379"/>
      <c r="F288" s="219"/>
      <c r="G288" s="219"/>
      <c r="H288" s="219"/>
      <c r="I288" s="380"/>
      <c r="J288" s="379"/>
      <c r="K288" s="219"/>
      <c r="L288" s="219"/>
      <c r="M288" s="219"/>
      <c r="N288" s="380"/>
      <c r="O288" s="379"/>
      <c r="P288" s="380"/>
      <c r="Q288" s="379"/>
      <c r="R288" s="219"/>
      <c r="S288" s="247"/>
      <c r="T288" s="219"/>
      <c r="U288" s="219"/>
      <c r="V288" s="246"/>
      <c r="W288" s="380"/>
      <c r="X288" s="4"/>
      <c r="Y288" s="4"/>
      <c r="Z288" s="4"/>
      <c r="AA288" s="4"/>
      <c r="AB288" s="4"/>
      <c r="AC288" s="4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4"/>
      <c r="AS288" s="1"/>
      <c r="AT288" s="1"/>
    </row>
    <row r="289" spans="1:46" ht="15" customHeight="1">
      <c r="A289" s="277"/>
      <c r="B289" s="284"/>
      <c r="C289" s="285"/>
      <c r="D289" s="288"/>
      <c r="E289" s="218"/>
      <c r="F289" s="219"/>
      <c r="G289" s="219"/>
      <c r="H289" s="219"/>
      <c r="I289" s="220"/>
      <c r="J289" s="218"/>
      <c r="K289" s="219"/>
      <c r="L289" s="219"/>
      <c r="M289" s="219"/>
      <c r="N289" s="220"/>
      <c r="O289" s="218"/>
      <c r="P289" s="220"/>
      <c r="Q289" s="218"/>
      <c r="R289" s="219"/>
      <c r="S289" s="247"/>
      <c r="T289" s="219"/>
      <c r="U289" s="219"/>
      <c r="V289" s="246"/>
      <c r="W289" s="220"/>
      <c r="X289" s="4"/>
      <c r="Y289" s="4"/>
      <c r="Z289" s="4"/>
      <c r="AA289" s="4"/>
      <c r="AB289" s="4"/>
      <c r="AC289" s="4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4"/>
      <c r="AS289" s="1"/>
      <c r="AT289" s="1"/>
    </row>
    <row r="290" spans="1:46" ht="15" customHeight="1">
      <c r="A290" s="277"/>
      <c r="B290" s="284"/>
      <c r="C290" s="285"/>
      <c r="D290" s="288"/>
      <c r="E290" s="218"/>
      <c r="F290" s="219"/>
      <c r="G290" s="219"/>
      <c r="H290" s="219"/>
      <c r="I290" s="220"/>
      <c r="J290" s="218"/>
      <c r="K290" s="219"/>
      <c r="L290" s="219"/>
      <c r="M290" s="219"/>
      <c r="N290" s="220"/>
      <c r="O290" s="218"/>
      <c r="P290" s="220"/>
      <c r="Q290" s="218"/>
      <c r="R290" s="219"/>
      <c r="S290" s="247"/>
      <c r="T290" s="219"/>
      <c r="U290" s="219"/>
      <c r="V290" s="246"/>
      <c r="W290" s="220"/>
      <c r="X290" s="4"/>
      <c r="Y290" s="4"/>
      <c r="Z290" s="4"/>
      <c r="AA290" s="4"/>
      <c r="AB290" s="4"/>
      <c r="AC290" s="4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4"/>
      <c r="AS290" s="1"/>
      <c r="AT290" s="1"/>
    </row>
    <row r="291" spans="1:46" ht="15" customHeight="1">
      <c r="A291" s="277"/>
      <c r="B291" s="284"/>
      <c r="C291" s="285"/>
      <c r="D291" s="288"/>
      <c r="E291" s="218"/>
      <c r="F291" s="219"/>
      <c r="G291" s="219"/>
      <c r="H291" s="219"/>
      <c r="I291" s="220"/>
      <c r="J291" s="218"/>
      <c r="K291" s="219"/>
      <c r="L291" s="219"/>
      <c r="M291" s="219"/>
      <c r="N291" s="220"/>
      <c r="O291" s="218"/>
      <c r="P291" s="220"/>
      <c r="Q291" s="218"/>
      <c r="R291" s="219"/>
      <c r="S291" s="247"/>
      <c r="T291" s="219"/>
      <c r="U291" s="219"/>
      <c r="V291" s="246"/>
      <c r="W291" s="220"/>
      <c r="X291" s="4"/>
      <c r="Y291" s="4"/>
      <c r="Z291" s="4"/>
      <c r="AA291" s="4"/>
      <c r="AB291" s="4"/>
      <c r="AC291" s="4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4"/>
      <c r="AS291" s="1"/>
      <c r="AT291" s="1"/>
    </row>
    <row r="292" spans="1:46" ht="15" customHeight="1">
      <c r="A292" s="277"/>
      <c r="B292" s="284"/>
      <c r="C292" s="285"/>
      <c r="D292" s="288"/>
      <c r="E292" s="218"/>
      <c r="F292" s="219"/>
      <c r="G292" s="219"/>
      <c r="H292" s="219"/>
      <c r="I292" s="220"/>
      <c r="J292" s="218"/>
      <c r="K292" s="219"/>
      <c r="L292" s="219"/>
      <c r="M292" s="219"/>
      <c r="N292" s="220"/>
      <c r="O292" s="218"/>
      <c r="P292" s="220"/>
      <c r="Q292" s="218"/>
      <c r="R292" s="219"/>
      <c r="S292" s="247"/>
      <c r="T292" s="219"/>
      <c r="U292" s="219"/>
      <c r="V292" s="246"/>
      <c r="W292" s="220"/>
      <c r="X292" s="4"/>
      <c r="Y292" s="4"/>
      <c r="Z292" s="4"/>
      <c r="AA292" s="4"/>
      <c r="AB292" s="4"/>
      <c r="AC292" s="4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4"/>
      <c r="AS292" s="1"/>
      <c r="AT292" s="1"/>
    </row>
    <row r="293" spans="1:46" ht="15" customHeight="1">
      <c r="A293" s="277"/>
      <c r="B293" s="284"/>
      <c r="C293" s="285"/>
      <c r="D293" s="286"/>
      <c r="E293" s="245"/>
      <c r="F293" s="243"/>
      <c r="G293" s="243"/>
      <c r="H293" s="243"/>
      <c r="I293" s="287"/>
      <c r="J293" s="245"/>
      <c r="K293" s="243"/>
      <c r="L293" s="243"/>
      <c r="M293" s="243"/>
      <c r="N293" s="287"/>
      <c r="O293" s="245"/>
      <c r="P293" s="287"/>
      <c r="Q293" s="218"/>
      <c r="R293" s="219"/>
      <c r="S293" s="247"/>
      <c r="T293" s="219"/>
      <c r="U293" s="219"/>
      <c r="V293" s="246"/>
      <c r="W293" s="220"/>
      <c r="X293" s="4"/>
      <c r="Y293" s="4"/>
      <c r="Z293" s="4"/>
      <c r="AA293" s="4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4"/>
    </row>
    <row r="294" spans="1:46" ht="15" customHeight="1">
      <c r="A294" s="277"/>
      <c r="B294" s="284"/>
      <c r="C294" s="285"/>
      <c r="D294" s="286"/>
      <c r="E294" s="245"/>
      <c r="F294" s="243"/>
      <c r="G294" s="243"/>
      <c r="H294" s="243"/>
      <c r="I294" s="287"/>
      <c r="J294" s="245"/>
      <c r="K294" s="243"/>
      <c r="L294" s="243"/>
      <c r="M294" s="243"/>
      <c r="N294" s="287"/>
      <c r="O294" s="245"/>
      <c r="P294" s="287"/>
      <c r="Q294" s="218"/>
      <c r="R294" s="219"/>
      <c r="S294" s="247"/>
      <c r="T294" s="219"/>
      <c r="U294" s="219"/>
      <c r="V294" s="246"/>
      <c r="W294" s="220"/>
      <c r="X294" s="4"/>
      <c r="Y294" s="4"/>
      <c r="Z294" s="4"/>
      <c r="AA294" s="4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4"/>
    </row>
    <row r="295" spans="1:46" ht="15" customHeight="1">
      <c r="A295" s="277"/>
      <c r="B295" s="284"/>
      <c r="C295" s="285"/>
      <c r="D295" s="286"/>
      <c r="E295" s="245"/>
      <c r="F295" s="243"/>
      <c r="G295" s="243"/>
      <c r="H295" s="243"/>
      <c r="I295" s="287"/>
      <c r="J295" s="245"/>
      <c r="K295" s="243"/>
      <c r="L295" s="243"/>
      <c r="M295" s="243"/>
      <c r="N295" s="287"/>
      <c r="O295" s="245"/>
      <c r="P295" s="287"/>
      <c r="Q295" s="218"/>
      <c r="R295" s="219"/>
      <c r="S295" s="247"/>
      <c r="T295" s="219"/>
      <c r="U295" s="219"/>
      <c r="V295" s="246"/>
      <c r="W295" s="220"/>
      <c r="X295" s="4"/>
      <c r="Y295" s="4"/>
      <c r="Z295" s="4"/>
      <c r="AA295" s="4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4"/>
    </row>
    <row r="296" spans="1:46" ht="15" customHeight="1">
      <c r="A296" s="277"/>
      <c r="B296" s="284"/>
      <c r="C296" s="285"/>
      <c r="D296" s="286"/>
      <c r="E296" s="245"/>
      <c r="F296" s="243"/>
      <c r="G296" s="243"/>
      <c r="H296" s="243"/>
      <c r="I296" s="287"/>
      <c r="J296" s="245"/>
      <c r="K296" s="243"/>
      <c r="L296" s="243"/>
      <c r="M296" s="243"/>
      <c r="N296" s="287"/>
      <c r="O296" s="245"/>
      <c r="P296" s="287"/>
      <c r="Q296" s="218"/>
      <c r="R296" s="219"/>
      <c r="S296" s="247"/>
      <c r="T296" s="219"/>
      <c r="U296" s="219"/>
      <c r="V296" s="246"/>
      <c r="W296" s="220"/>
      <c r="X296" s="4"/>
      <c r="Y296" s="4"/>
      <c r="Z296" s="4"/>
      <c r="AA296" s="4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4"/>
    </row>
    <row r="297" spans="1:46" ht="15" customHeight="1">
      <c r="A297" s="277"/>
      <c r="B297" s="284"/>
      <c r="C297" s="285"/>
      <c r="D297" s="286"/>
      <c r="E297" s="245"/>
      <c r="F297" s="243"/>
      <c r="G297" s="243"/>
      <c r="H297" s="243"/>
      <c r="I297" s="287"/>
      <c r="J297" s="245"/>
      <c r="K297" s="243"/>
      <c r="L297" s="243"/>
      <c r="M297" s="243"/>
      <c r="N297" s="287"/>
      <c r="O297" s="245"/>
      <c r="P297" s="287"/>
      <c r="Q297" s="218"/>
      <c r="R297" s="219"/>
      <c r="S297" s="247"/>
      <c r="T297" s="219"/>
      <c r="U297" s="219"/>
      <c r="V297" s="246"/>
      <c r="W297" s="220"/>
      <c r="X297" s="4"/>
      <c r="Y297" s="4"/>
      <c r="Z297" s="4"/>
      <c r="AA297" s="4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4"/>
    </row>
    <row r="298" spans="1:46" ht="15" customHeight="1">
      <c r="A298" s="277"/>
      <c r="B298" s="284"/>
      <c r="C298" s="285"/>
      <c r="D298" s="286"/>
      <c r="E298" s="245"/>
      <c r="F298" s="243"/>
      <c r="G298" s="243"/>
      <c r="H298" s="243"/>
      <c r="I298" s="287"/>
      <c r="J298" s="245"/>
      <c r="K298" s="243"/>
      <c r="L298" s="243"/>
      <c r="M298" s="243"/>
      <c r="N298" s="287"/>
      <c r="O298" s="245"/>
      <c r="P298" s="287"/>
      <c r="Q298" s="218"/>
      <c r="R298" s="219"/>
      <c r="S298" s="247"/>
      <c r="T298" s="219"/>
      <c r="U298" s="219"/>
      <c r="V298" s="246"/>
      <c r="W298" s="220"/>
      <c r="X298" s="4"/>
      <c r="Y298" s="4"/>
      <c r="Z298" s="4"/>
      <c r="AA298" s="4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4"/>
    </row>
    <row r="299" spans="1:46" ht="15" customHeight="1">
      <c r="A299" s="277"/>
      <c r="B299" s="284"/>
      <c r="C299" s="285"/>
      <c r="D299" s="288"/>
      <c r="E299" s="218"/>
      <c r="F299" s="219"/>
      <c r="G299" s="219"/>
      <c r="H299" s="219"/>
      <c r="I299" s="220"/>
      <c r="J299" s="218"/>
      <c r="K299" s="219"/>
      <c r="L299" s="219"/>
      <c r="M299" s="219"/>
      <c r="N299" s="220"/>
      <c r="O299" s="218"/>
      <c r="P299" s="220"/>
      <c r="Q299" s="218"/>
      <c r="R299" s="219"/>
      <c r="S299" s="247"/>
      <c r="T299" s="219"/>
      <c r="U299" s="219"/>
      <c r="V299" s="246"/>
      <c r="W299" s="220"/>
      <c r="X299" s="4"/>
      <c r="Y299" s="4"/>
      <c r="Z299" s="4"/>
      <c r="AA299" s="4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4"/>
    </row>
    <row r="300" spans="1:46" ht="15" customHeight="1">
      <c r="A300" s="277"/>
      <c r="B300" s="284"/>
      <c r="C300" s="285"/>
      <c r="D300" s="288"/>
      <c r="E300" s="218"/>
      <c r="F300" s="219"/>
      <c r="G300" s="219"/>
      <c r="H300" s="219"/>
      <c r="I300" s="220"/>
      <c r="J300" s="218"/>
      <c r="K300" s="219"/>
      <c r="L300" s="219"/>
      <c r="M300" s="219"/>
      <c r="N300" s="220"/>
      <c r="O300" s="218"/>
      <c r="P300" s="220"/>
      <c r="Q300" s="218"/>
      <c r="R300" s="219"/>
      <c r="S300" s="247"/>
      <c r="T300" s="219"/>
      <c r="U300" s="219"/>
      <c r="V300" s="246"/>
      <c r="W300" s="220"/>
      <c r="X300" s="4"/>
      <c r="Y300" s="4"/>
      <c r="Z300" s="4"/>
      <c r="AA300" s="4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4"/>
    </row>
    <row r="301" spans="1:46" ht="15" customHeight="1">
      <c r="A301" s="277"/>
      <c r="B301" s="284"/>
      <c r="C301" s="285"/>
      <c r="D301" s="288"/>
      <c r="E301" s="218"/>
      <c r="F301" s="219"/>
      <c r="G301" s="219"/>
      <c r="H301" s="219"/>
      <c r="I301" s="220"/>
      <c r="J301" s="218"/>
      <c r="K301" s="219"/>
      <c r="L301" s="219"/>
      <c r="M301" s="219"/>
      <c r="N301" s="220"/>
      <c r="O301" s="218"/>
      <c r="P301" s="220"/>
      <c r="Q301" s="218"/>
      <c r="R301" s="219"/>
      <c r="S301" s="247"/>
      <c r="T301" s="219"/>
      <c r="U301" s="219"/>
      <c r="V301" s="246"/>
      <c r="W301" s="220"/>
      <c r="X301" s="4"/>
      <c r="Y301" s="4"/>
      <c r="Z301" s="4"/>
      <c r="AA301" s="4"/>
      <c r="AB301" s="4"/>
      <c r="AC301" s="4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4"/>
      <c r="AS301" s="1"/>
      <c r="AT301" s="1"/>
    </row>
    <row r="302" spans="1:46" ht="15" customHeight="1">
      <c r="A302" s="277"/>
      <c r="B302" s="284"/>
      <c r="C302" s="285"/>
      <c r="D302" s="288"/>
      <c r="E302" s="218"/>
      <c r="F302" s="219"/>
      <c r="G302" s="219"/>
      <c r="H302" s="219"/>
      <c r="I302" s="220"/>
      <c r="J302" s="218"/>
      <c r="K302" s="219"/>
      <c r="L302" s="219"/>
      <c r="M302" s="219"/>
      <c r="N302" s="220"/>
      <c r="O302" s="218"/>
      <c r="P302" s="220"/>
      <c r="Q302" s="218"/>
      <c r="R302" s="219"/>
      <c r="S302" s="247"/>
      <c r="T302" s="219"/>
      <c r="U302" s="219"/>
      <c r="V302" s="246"/>
      <c r="W302" s="220"/>
      <c r="X302" s="4"/>
      <c r="Y302" s="4"/>
      <c r="Z302" s="4"/>
      <c r="AA302" s="4"/>
      <c r="AB302" s="4"/>
      <c r="AC302" s="4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4"/>
      <c r="AS302" s="1"/>
      <c r="AT302" s="1"/>
    </row>
    <row r="303" spans="1:46" ht="15" customHeight="1">
      <c r="A303" s="277"/>
      <c r="B303" s="284"/>
      <c r="C303" s="285"/>
      <c r="D303" s="288"/>
      <c r="E303" s="218"/>
      <c r="F303" s="219"/>
      <c r="G303" s="219"/>
      <c r="H303" s="219"/>
      <c r="I303" s="220"/>
      <c r="J303" s="218"/>
      <c r="K303" s="219"/>
      <c r="L303" s="219"/>
      <c r="M303" s="219"/>
      <c r="N303" s="220"/>
      <c r="O303" s="218"/>
      <c r="P303" s="220"/>
      <c r="Q303" s="218"/>
      <c r="R303" s="219"/>
      <c r="S303" s="247"/>
      <c r="T303" s="219"/>
      <c r="U303" s="219"/>
      <c r="V303" s="246"/>
      <c r="W303" s="220"/>
      <c r="X303" s="4"/>
      <c r="Y303" s="4"/>
      <c r="Z303" s="4"/>
      <c r="AA303" s="4"/>
      <c r="AB303" s="4"/>
      <c r="AC303" s="4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4"/>
      <c r="AS303" s="1"/>
      <c r="AT303" s="1"/>
    </row>
    <row r="304" spans="1:46" ht="15" customHeight="1">
      <c r="A304" s="277"/>
      <c r="B304" s="284"/>
      <c r="C304" s="285"/>
      <c r="D304" s="288"/>
      <c r="E304" s="218"/>
      <c r="F304" s="219"/>
      <c r="G304" s="219"/>
      <c r="H304" s="219"/>
      <c r="I304" s="220"/>
      <c r="J304" s="218"/>
      <c r="K304" s="219"/>
      <c r="L304" s="219"/>
      <c r="M304" s="219"/>
      <c r="N304" s="220"/>
      <c r="O304" s="218"/>
      <c r="P304" s="220"/>
      <c r="Q304" s="218"/>
      <c r="R304" s="219"/>
      <c r="S304" s="247"/>
      <c r="T304" s="219"/>
      <c r="U304" s="219"/>
      <c r="V304" s="246"/>
      <c r="W304" s="220"/>
      <c r="X304" s="4"/>
      <c r="Y304" s="4"/>
      <c r="Z304" s="4"/>
      <c r="AA304" s="4"/>
      <c r="AB304" s="4"/>
      <c r="AC304" s="4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4"/>
      <c r="AS304" s="1"/>
      <c r="AT304" s="1"/>
    </row>
    <row r="305" spans="1:46" ht="15" customHeight="1">
      <c r="A305" s="277"/>
      <c r="B305" s="284"/>
      <c r="C305" s="285"/>
      <c r="D305" s="288"/>
      <c r="E305" s="218"/>
      <c r="F305" s="219"/>
      <c r="G305" s="219"/>
      <c r="H305" s="219"/>
      <c r="I305" s="220"/>
      <c r="J305" s="218"/>
      <c r="K305" s="219"/>
      <c r="L305" s="219"/>
      <c r="M305" s="219"/>
      <c r="N305" s="220"/>
      <c r="O305" s="218"/>
      <c r="P305" s="220"/>
      <c r="Q305" s="218"/>
      <c r="R305" s="219"/>
      <c r="S305" s="247"/>
      <c r="T305" s="219"/>
      <c r="U305" s="219"/>
      <c r="V305" s="246"/>
      <c r="W305" s="220"/>
      <c r="X305" s="4"/>
      <c r="Y305" s="4"/>
      <c r="Z305" s="4"/>
      <c r="AA305" s="4"/>
      <c r="AB305" s="4"/>
      <c r="AC305" s="4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4"/>
      <c r="AS305" s="1"/>
      <c r="AT305" s="1"/>
    </row>
    <row r="306" spans="1:46" ht="15" customHeight="1">
      <c r="A306" s="277"/>
      <c r="B306" s="284"/>
      <c r="C306" s="285"/>
      <c r="D306" s="288"/>
      <c r="E306" s="218"/>
      <c r="F306" s="219"/>
      <c r="G306" s="219"/>
      <c r="H306" s="219"/>
      <c r="I306" s="220"/>
      <c r="J306" s="218"/>
      <c r="K306" s="219"/>
      <c r="L306" s="219"/>
      <c r="M306" s="219"/>
      <c r="N306" s="220"/>
      <c r="O306" s="218"/>
      <c r="P306" s="220"/>
      <c r="Q306" s="218"/>
      <c r="R306" s="219"/>
      <c r="S306" s="247"/>
      <c r="T306" s="219"/>
      <c r="U306" s="219"/>
      <c r="V306" s="246"/>
      <c r="W306" s="220"/>
      <c r="X306" s="4"/>
      <c r="Y306" s="4"/>
      <c r="Z306" s="4"/>
      <c r="AA306" s="4"/>
      <c r="AB306" s="4"/>
      <c r="AC306" s="4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4"/>
      <c r="AS306" s="1"/>
      <c r="AT306" s="1"/>
    </row>
    <row r="307" spans="1:46" ht="15" customHeight="1">
      <c r="A307" s="277"/>
      <c r="B307" s="284"/>
      <c r="C307" s="285"/>
      <c r="D307" s="288"/>
      <c r="E307" s="218"/>
      <c r="F307" s="219"/>
      <c r="G307" s="219"/>
      <c r="H307" s="219"/>
      <c r="I307" s="220"/>
      <c r="J307" s="218"/>
      <c r="K307" s="219"/>
      <c r="L307" s="219"/>
      <c r="M307" s="219"/>
      <c r="N307" s="220"/>
      <c r="O307" s="218"/>
      <c r="P307" s="220"/>
      <c r="Q307" s="218"/>
      <c r="R307" s="219"/>
      <c r="S307" s="247"/>
      <c r="T307" s="219"/>
      <c r="U307" s="219"/>
      <c r="V307" s="246"/>
      <c r="W307" s="220"/>
      <c r="X307" s="4"/>
      <c r="Y307" s="4"/>
      <c r="Z307" s="4"/>
      <c r="AA307" s="4"/>
      <c r="AB307" s="4"/>
      <c r="AC307" s="4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4"/>
      <c r="AS307" s="1"/>
      <c r="AT307" s="1"/>
    </row>
    <row r="308" spans="1:46" ht="15" customHeight="1">
      <c r="A308" s="277"/>
      <c r="B308" s="284"/>
      <c r="C308" s="285"/>
      <c r="D308" s="288"/>
      <c r="E308" s="218"/>
      <c r="F308" s="219"/>
      <c r="G308" s="219"/>
      <c r="H308" s="219"/>
      <c r="I308" s="220"/>
      <c r="J308" s="218"/>
      <c r="K308" s="219"/>
      <c r="L308" s="219"/>
      <c r="M308" s="219"/>
      <c r="N308" s="220"/>
      <c r="O308" s="218"/>
      <c r="P308" s="220"/>
      <c r="Q308" s="218"/>
      <c r="R308" s="219"/>
      <c r="S308" s="247"/>
      <c r="T308" s="219"/>
      <c r="U308" s="219"/>
      <c r="V308" s="246"/>
      <c r="W308" s="220"/>
      <c r="X308" s="4"/>
      <c r="Y308" s="4"/>
      <c r="Z308" s="4"/>
      <c r="AA308" s="4"/>
      <c r="AB308" s="4"/>
      <c r="AC308" s="4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4"/>
      <c r="AS308" s="1"/>
      <c r="AT308" s="1"/>
    </row>
    <row r="309" spans="1:46" ht="15" customHeight="1">
      <c r="A309" s="277"/>
      <c r="B309" s="284"/>
      <c r="C309" s="285"/>
      <c r="D309" s="288"/>
      <c r="E309" s="218"/>
      <c r="F309" s="219"/>
      <c r="G309" s="219"/>
      <c r="H309" s="219"/>
      <c r="I309" s="220"/>
      <c r="J309" s="218"/>
      <c r="K309" s="219"/>
      <c r="L309" s="219"/>
      <c r="M309" s="219"/>
      <c r="N309" s="220"/>
      <c r="O309" s="218"/>
      <c r="P309" s="220"/>
      <c r="Q309" s="218"/>
      <c r="R309" s="219"/>
      <c r="S309" s="247"/>
      <c r="T309" s="219"/>
      <c r="U309" s="219"/>
      <c r="V309" s="246"/>
      <c r="W309" s="220"/>
      <c r="X309" s="4"/>
      <c r="Y309" s="4"/>
      <c r="Z309" s="4"/>
      <c r="AA309" s="4"/>
      <c r="AB309" s="4"/>
      <c r="AC309" s="4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4"/>
      <c r="AS309" s="1"/>
      <c r="AT309" s="1"/>
    </row>
    <row r="310" spans="1:46" ht="15" customHeight="1">
      <c r="A310" s="277"/>
      <c r="B310" s="284"/>
      <c r="C310" s="285"/>
      <c r="D310" s="288"/>
      <c r="E310" s="218"/>
      <c r="F310" s="219"/>
      <c r="G310" s="219"/>
      <c r="H310" s="219"/>
      <c r="I310" s="220"/>
      <c r="J310" s="218"/>
      <c r="K310" s="219"/>
      <c r="L310" s="219"/>
      <c r="M310" s="219"/>
      <c r="N310" s="220"/>
      <c r="O310" s="218"/>
      <c r="P310" s="220"/>
      <c r="Q310" s="218"/>
      <c r="R310" s="219"/>
      <c r="S310" s="247"/>
      <c r="T310" s="219"/>
      <c r="U310" s="219"/>
      <c r="V310" s="246"/>
      <c r="W310" s="220"/>
      <c r="X310" s="4"/>
      <c r="Y310" s="4"/>
      <c r="Z310" s="4"/>
      <c r="AA310" s="4"/>
      <c r="AB310" s="4"/>
      <c r="AC310" s="4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4"/>
      <c r="AS310" s="1"/>
      <c r="AT310" s="1"/>
    </row>
    <row r="311" spans="1:46" ht="15" customHeight="1">
      <c r="A311" s="277"/>
      <c r="B311" s="284"/>
      <c r="C311" s="285"/>
      <c r="D311" s="288"/>
      <c r="E311" s="218"/>
      <c r="F311" s="219"/>
      <c r="G311" s="219"/>
      <c r="H311" s="219"/>
      <c r="I311" s="220"/>
      <c r="J311" s="218"/>
      <c r="K311" s="219"/>
      <c r="L311" s="219"/>
      <c r="M311" s="219"/>
      <c r="N311" s="220"/>
      <c r="O311" s="218"/>
      <c r="P311" s="220"/>
      <c r="Q311" s="218"/>
      <c r="R311" s="219"/>
      <c r="S311" s="247"/>
      <c r="T311" s="219"/>
      <c r="U311" s="219"/>
      <c r="V311" s="246"/>
      <c r="W311" s="220"/>
      <c r="X311" s="4"/>
      <c r="Y311" s="4"/>
      <c r="Z311" s="4"/>
      <c r="AA311" s="4"/>
      <c r="AB311" s="4"/>
      <c r="AC311" s="4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4"/>
      <c r="AS311" s="1"/>
      <c r="AT311" s="1"/>
    </row>
    <row r="312" spans="1:46" ht="15" customHeight="1">
      <c r="A312" s="277"/>
      <c r="B312" s="284"/>
      <c r="C312" s="285"/>
      <c r="D312" s="288"/>
      <c r="E312" s="218"/>
      <c r="F312" s="219"/>
      <c r="G312" s="219"/>
      <c r="H312" s="219"/>
      <c r="I312" s="220"/>
      <c r="J312" s="218"/>
      <c r="K312" s="219"/>
      <c r="L312" s="219"/>
      <c r="M312" s="219"/>
      <c r="N312" s="220"/>
      <c r="O312" s="218"/>
      <c r="P312" s="220"/>
      <c r="Q312" s="218"/>
      <c r="R312" s="219"/>
      <c r="S312" s="247"/>
      <c r="T312" s="219"/>
      <c r="U312" s="219"/>
      <c r="V312" s="246"/>
      <c r="W312" s="220"/>
      <c r="X312" s="4"/>
      <c r="Y312" s="4"/>
      <c r="Z312" s="4"/>
      <c r="AA312" s="4"/>
      <c r="AB312" s="4"/>
      <c r="AC312" s="4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4"/>
      <c r="AS312" s="1"/>
      <c r="AT312" s="1"/>
    </row>
    <row r="313" spans="1:46" ht="15" customHeight="1">
      <c r="A313" s="277"/>
      <c r="B313" s="284"/>
      <c r="C313" s="285"/>
      <c r="D313" s="288"/>
      <c r="E313" s="218"/>
      <c r="F313" s="219"/>
      <c r="G313" s="219"/>
      <c r="H313" s="219"/>
      <c r="I313" s="220"/>
      <c r="J313" s="218"/>
      <c r="K313" s="219"/>
      <c r="L313" s="219"/>
      <c r="M313" s="219"/>
      <c r="N313" s="220"/>
      <c r="O313" s="218"/>
      <c r="P313" s="220"/>
      <c r="Q313" s="218"/>
      <c r="R313" s="219"/>
      <c r="S313" s="247"/>
      <c r="T313" s="219"/>
      <c r="U313" s="219"/>
      <c r="V313" s="246"/>
      <c r="W313" s="220"/>
      <c r="X313" s="4"/>
      <c r="Y313" s="4"/>
      <c r="Z313" s="4"/>
      <c r="AA313" s="4"/>
      <c r="AB313" s="4"/>
      <c r="AC313" s="4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4"/>
      <c r="AS313" s="1"/>
      <c r="AT313" s="1"/>
    </row>
    <row r="314" spans="1:46" ht="15" customHeight="1">
      <c r="A314" s="277"/>
      <c r="B314" s="284"/>
      <c r="C314" s="285"/>
      <c r="D314" s="288"/>
      <c r="E314" s="218"/>
      <c r="F314" s="219"/>
      <c r="G314" s="219"/>
      <c r="H314" s="219"/>
      <c r="I314" s="220"/>
      <c r="J314" s="218"/>
      <c r="K314" s="219"/>
      <c r="L314" s="219"/>
      <c r="M314" s="219"/>
      <c r="N314" s="220"/>
      <c r="O314" s="218"/>
      <c r="P314" s="220"/>
      <c r="Q314" s="218"/>
      <c r="R314" s="219"/>
      <c r="S314" s="247"/>
      <c r="T314" s="219"/>
      <c r="U314" s="219"/>
      <c r="V314" s="246"/>
      <c r="W314" s="220"/>
      <c r="X314" s="4"/>
      <c r="Y314" s="4"/>
      <c r="Z314" s="4"/>
      <c r="AA314" s="4"/>
      <c r="AB314" s="4"/>
      <c r="AC314" s="4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4"/>
      <c r="AS314" s="1"/>
      <c r="AT314" s="1"/>
    </row>
    <row r="315" spans="1:46" ht="15" customHeight="1">
      <c r="A315" s="277"/>
      <c r="B315" s="284"/>
      <c r="C315" s="285"/>
      <c r="D315" s="288"/>
      <c r="E315" s="218"/>
      <c r="F315" s="219"/>
      <c r="G315" s="219"/>
      <c r="H315" s="219"/>
      <c r="I315" s="220"/>
      <c r="J315" s="218"/>
      <c r="K315" s="219"/>
      <c r="L315" s="219"/>
      <c r="M315" s="219"/>
      <c r="N315" s="220"/>
      <c r="O315" s="218"/>
      <c r="P315" s="220"/>
      <c r="Q315" s="218"/>
      <c r="R315" s="219"/>
      <c r="S315" s="247"/>
      <c r="T315" s="219"/>
      <c r="U315" s="219"/>
      <c r="V315" s="246"/>
      <c r="W315" s="220"/>
      <c r="X315" s="4"/>
      <c r="Y315" s="4"/>
      <c r="Z315" s="4"/>
      <c r="AA315" s="4"/>
      <c r="AB315" s="4"/>
      <c r="AC315" s="4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4"/>
      <c r="AS315" s="1"/>
      <c r="AT315" s="1"/>
    </row>
    <row r="316" spans="1:46" ht="15" customHeight="1">
      <c r="A316" s="277"/>
      <c r="B316" s="284"/>
      <c r="C316" s="285"/>
      <c r="D316" s="288"/>
      <c r="E316" s="218"/>
      <c r="F316" s="219"/>
      <c r="G316" s="219"/>
      <c r="H316" s="219"/>
      <c r="I316" s="220"/>
      <c r="J316" s="218"/>
      <c r="K316" s="219"/>
      <c r="L316" s="219"/>
      <c r="M316" s="219"/>
      <c r="N316" s="220"/>
      <c r="O316" s="218"/>
      <c r="P316" s="220"/>
      <c r="Q316" s="218"/>
      <c r="R316" s="219"/>
      <c r="S316" s="247"/>
      <c r="T316" s="219"/>
      <c r="U316" s="219"/>
      <c r="V316" s="246"/>
      <c r="W316" s="220"/>
      <c r="X316" s="4"/>
      <c r="Y316" s="4"/>
      <c r="Z316" s="4"/>
      <c r="AA316" s="4"/>
      <c r="AB316" s="4"/>
      <c r="AC316" s="4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4"/>
      <c r="AS316" s="1"/>
      <c r="AT316" s="1"/>
    </row>
    <row r="317" spans="1:46" ht="15" customHeight="1">
      <c r="A317" s="277"/>
      <c r="B317" s="284"/>
      <c r="C317" s="285"/>
      <c r="D317" s="288"/>
      <c r="E317" s="218"/>
      <c r="F317" s="219"/>
      <c r="G317" s="219"/>
      <c r="H317" s="219"/>
      <c r="I317" s="220"/>
      <c r="J317" s="218"/>
      <c r="K317" s="219"/>
      <c r="L317" s="219"/>
      <c r="M317" s="219"/>
      <c r="N317" s="220"/>
      <c r="O317" s="218"/>
      <c r="P317" s="220"/>
      <c r="Q317" s="218"/>
      <c r="R317" s="219"/>
      <c r="S317" s="247"/>
      <c r="T317" s="219"/>
      <c r="U317" s="219"/>
      <c r="V317" s="246"/>
      <c r="W317" s="220"/>
      <c r="X317" s="4"/>
      <c r="Y317" s="4"/>
      <c r="Z317" s="4"/>
      <c r="AA317" s="4"/>
      <c r="AB317" s="4"/>
      <c r="AC317" s="4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4"/>
      <c r="AS317" s="1"/>
      <c r="AT317" s="1"/>
    </row>
    <row r="318" spans="1:46" ht="15" customHeight="1">
      <c r="A318" s="277"/>
      <c r="B318" s="284"/>
      <c r="C318" s="285"/>
      <c r="D318" s="288"/>
      <c r="E318" s="218"/>
      <c r="F318" s="219"/>
      <c r="G318" s="219"/>
      <c r="H318" s="219"/>
      <c r="I318" s="220"/>
      <c r="J318" s="218"/>
      <c r="K318" s="219"/>
      <c r="L318" s="219"/>
      <c r="M318" s="219"/>
      <c r="N318" s="220"/>
      <c r="O318" s="218"/>
      <c r="P318" s="220"/>
      <c r="Q318" s="218"/>
      <c r="R318" s="219"/>
      <c r="S318" s="247"/>
      <c r="T318" s="219"/>
      <c r="U318" s="219"/>
      <c r="V318" s="246"/>
      <c r="W318" s="220"/>
      <c r="X318" s="4"/>
      <c r="Y318" s="4"/>
      <c r="Z318" s="4"/>
      <c r="AA318" s="4"/>
      <c r="AB318" s="4"/>
      <c r="AC318" s="4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4"/>
      <c r="AS318" s="1"/>
      <c r="AT318" s="1"/>
    </row>
    <row r="319" spans="1:46" ht="15" customHeight="1">
      <c r="A319" s="277"/>
      <c r="B319" s="284"/>
      <c r="C319" s="285"/>
      <c r="D319" s="288"/>
      <c r="E319" s="218"/>
      <c r="F319" s="219"/>
      <c r="G319" s="219"/>
      <c r="H319" s="219"/>
      <c r="I319" s="220"/>
      <c r="J319" s="218"/>
      <c r="K319" s="219"/>
      <c r="L319" s="219"/>
      <c r="M319" s="219"/>
      <c r="N319" s="220"/>
      <c r="O319" s="218"/>
      <c r="P319" s="220"/>
      <c r="Q319" s="218"/>
      <c r="R319" s="219"/>
      <c r="S319" s="247"/>
      <c r="T319" s="219"/>
      <c r="U319" s="219"/>
      <c r="V319" s="246"/>
      <c r="W319" s="220"/>
      <c r="X319" s="4"/>
      <c r="Y319" s="4"/>
      <c r="Z319" s="4"/>
      <c r="AA319" s="4"/>
      <c r="AB319" s="4"/>
      <c r="AC319" s="4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4"/>
      <c r="AS319" s="1"/>
      <c r="AT319" s="1"/>
    </row>
    <row r="320" spans="1:46" ht="15" customHeight="1">
      <c r="A320" s="277"/>
      <c r="B320" s="284"/>
      <c r="C320" s="285"/>
      <c r="D320" s="288"/>
      <c r="E320" s="218"/>
      <c r="F320" s="219"/>
      <c r="G320" s="219"/>
      <c r="H320" s="219"/>
      <c r="I320" s="220"/>
      <c r="J320" s="218"/>
      <c r="K320" s="219"/>
      <c r="L320" s="219"/>
      <c r="M320" s="219"/>
      <c r="N320" s="220"/>
      <c r="O320" s="218"/>
      <c r="P320" s="220"/>
      <c r="Q320" s="218"/>
      <c r="R320" s="219"/>
      <c r="S320" s="247"/>
      <c r="T320" s="219"/>
      <c r="U320" s="219"/>
      <c r="V320" s="246"/>
      <c r="W320" s="220"/>
      <c r="X320" s="4"/>
      <c r="Y320" s="4"/>
      <c r="Z320" s="4"/>
      <c r="AA320" s="4"/>
      <c r="AB320" s="4"/>
      <c r="AC320" s="4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4"/>
      <c r="AS320" s="1"/>
      <c r="AT320" s="1"/>
    </row>
    <row r="321" spans="1:46" ht="15" customHeight="1">
      <c r="A321" s="277"/>
      <c r="B321" s="284"/>
      <c r="C321" s="285"/>
      <c r="D321" s="288"/>
      <c r="E321" s="218"/>
      <c r="F321" s="219"/>
      <c r="G321" s="219"/>
      <c r="H321" s="219"/>
      <c r="I321" s="220"/>
      <c r="J321" s="218"/>
      <c r="K321" s="219"/>
      <c r="L321" s="219"/>
      <c r="M321" s="219"/>
      <c r="N321" s="220"/>
      <c r="O321" s="218"/>
      <c r="P321" s="220"/>
      <c r="Q321" s="218"/>
      <c r="R321" s="219"/>
      <c r="S321" s="247"/>
      <c r="T321" s="219"/>
      <c r="U321" s="219"/>
      <c r="V321" s="246"/>
      <c r="W321" s="220"/>
      <c r="X321" s="4"/>
      <c r="Y321" s="4"/>
      <c r="Z321" s="4"/>
      <c r="AA321" s="4"/>
      <c r="AB321" s="4"/>
      <c r="AC321" s="4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4"/>
      <c r="AS321" s="1"/>
      <c r="AT321" s="1"/>
    </row>
    <row r="322" spans="1:46" ht="15" customHeight="1">
      <c r="A322" s="277"/>
      <c r="B322" s="284"/>
      <c r="C322" s="285"/>
      <c r="D322" s="288"/>
      <c r="E322" s="218"/>
      <c r="F322" s="219"/>
      <c r="G322" s="219"/>
      <c r="H322" s="219"/>
      <c r="I322" s="220"/>
      <c r="J322" s="218"/>
      <c r="K322" s="219"/>
      <c r="L322" s="219"/>
      <c r="M322" s="219"/>
      <c r="N322" s="220"/>
      <c r="O322" s="218"/>
      <c r="P322" s="220"/>
      <c r="Q322" s="218"/>
      <c r="R322" s="219"/>
      <c r="S322" s="247"/>
      <c r="T322" s="219"/>
      <c r="U322" s="219"/>
      <c r="V322" s="246"/>
      <c r="W322" s="220"/>
      <c r="X322" s="4"/>
      <c r="Y322" s="4"/>
      <c r="Z322" s="4"/>
      <c r="AA322" s="4"/>
      <c r="AB322" s="4"/>
      <c r="AC322" s="4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4"/>
      <c r="AS322" s="1"/>
      <c r="AT322" s="1"/>
    </row>
    <row r="323" spans="1:46" ht="15" customHeight="1">
      <c r="A323" s="277"/>
      <c r="B323" s="284"/>
      <c r="C323" s="285"/>
      <c r="D323" s="288"/>
      <c r="E323" s="218"/>
      <c r="F323" s="219"/>
      <c r="G323" s="219"/>
      <c r="H323" s="219"/>
      <c r="I323" s="220"/>
      <c r="J323" s="218"/>
      <c r="K323" s="219"/>
      <c r="L323" s="219"/>
      <c r="M323" s="219"/>
      <c r="N323" s="220"/>
      <c r="O323" s="218"/>
      <c r="P323" s="220"/>
      <c r="Q323" s="218"/>
      <c r="R323" s="219"/>
      <c r="S323" s="247"/>
      <c r="T323" s="219"/>
      <c r="U323" s="219"/>
      <c r="V323" s="246"/>
      <c r="W323" s="220"/>
      <c r="X323" s="4"/>
      <c r="Y323" s="4"/>
      <c r="Z323" s="4"/>
      <c r="AA323" s="4"/>
      <c r="AB323" s="4"/>
      <c r="AC323" s="4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4"/>
      <c r="AS323" s="1"/>
      <c r="AT323" s="1"/>
    </row>
    <row r="324" spans="1:46" ht="15" customHeight="1">
      <c r="A324" s="277"/>
      <c r="B324" s="284"/>
      <c r="C324" s="285"/>
      <c r="D324" s="288"/>
      <c r="E324" s="218"/>
      <c r="F324" s="219"/>
      <c r="G324" s="219"/>
      <c r="H324" s="219"/>
      <c r="I324" s="220"/>
      <c r="J324" s="218"/>
      <c r="K324" s="219"/>
      <c r="L324" s="219"/>
      <c r="M324" s="219"/>
      <c r="N324" s="220"/>
      <c r="O324" s="218"/>
      <c r="P324" s="220"/>
      <c r="Q324" s="218"/>
      <c r="R324" s="219"/>
      <c r="S324" s="247"/>
      <c r="T324" s="219"/>
      <c r="U324" s="219"/>
      <c r="V324" s="246"/>
      <c r="W324" s="220"/>
      <c r="X324" s="4"/>
      <c r="Y324" s="4"/>
      <c r="Z324" s="4"/>
      <c r="AA324" s="4"/>
      <c r="AB324" s="4"/>
      <c r="AC324" s="4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4"/>
      <c r="AS324" s="1"/>
      <c r="AT324" s="1"/>
    </row>
    <row r="325" spans="1:46" ht="15" customHeight="1">
      <c r="A325" s="277"/>
      <c r="B325" s="284"/>
      <c r="C325" s="285"/>
      <c r="D325" s="288"/>
      <c r="E325" s="218"/>
      <c r="F325" s="219"/>
      <c r="G325" s="219"/>
      <c r="H325" s="219"/>
      <c r="I325" s="220"/>
      <c r="J325" s="218"/>
      <c r="K325" s="219"/>
      <c r="L325" s="219"/>
      <c r="M325" s="219"/>
      <c r="N325" s="220"/>
      <c r="O325" s="218"/>
      <c r="P325" s="220"/>
      <c r="Q325" s="218"/>
      <c r="R325" s="219"/>
      <c r="S325" s="247"/>
      <c r="T325" s="219"/>
      <c r="U325" s="219"/>
      <c r="V325" s="246"/>
      <c r="W325" s="220"/>
      <c r="X325" s="4"/>
      <c r="Y325" s="4"/>
      <c r="Z325" s="4"/>
      <c r="AA325" s="4"/>
      <c r="AB325" s="4"/>
      <c r="AC325" s="4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4"/>
      <c r="AS325" s="1"/>
      <c r="AT325" s="1"/>
    </row>
    <row r="326" spans="1:46" ht="15" customHeight="1">
      <c r="A326" s="277"/>
      <c r="B326" s="284"/>
      <c r="C326" s="285"/>
      <c r="D326" s="288"/>
      <c r="E326" s="218"/>
      <c r="F326" s="219"/>
      <c r="G326" s="219"/>
      <c r="H326" s="219"/>
      <c r="I326" s="220"/>
      <c r="J326" s="218"/>
      <c r="K326" s="219"/>
      <c r="L326" s="219"/>
      <c r="M326" s="219"/>
      <c r="N326" s="220"/>
      <c r="O326" s="218"/>
      <c r="P326" s="220"/>
      <c r="Q326" s="218"/>
      <c r="R326" s="219"/>
      <c r="S326" s="247"/>
      <c r="T326" s="219"/>
      <c r="U326" s="219"/>
      <c r="V326" s="246"/>
      <c r="W326" s="220"/>
      <c r="X326" s="4"/>
      <c r="Y326" s="4"/>
      <c r="Z326" s="4"/>
      <c r="AA326" s="4"/>
      <c r="AB326" s="4"/>
      <c r="AC326" s="4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4"/>
      <c r="AS326" s="1"/>
      <c r="AT326" s="1"/>
    </row>
    <row r="327" spans="1:46" ht="15" customHeight="1">
      <c r="A327" s="277"/>
      <c r="B327" s="284"/>
      <c r="C327" s="285"/>
      <c r="D327" s="288"/>
      <c r="E327" s="218"/>
      <c r="F327" s="219"/>
      <c r="G327" s="219"/>
      <c r="H327" s="219"/>
      <c r="I327" s="220"/>
      <c r="J327" s="218"/>
      <c r="K327" s="219"/>
      <c r="L327" s="219"/>
      <c r="M327" s="219"/>
      <c r="N327" s="220"/>
      <c r="O327" s="218"/>
      <c r="P327" s="220"/>
      <c r="Q327" s="218"/>
      <c r="R327" s="219"/>
      <c r="S327" s="247"/>
      <c r="T327" s="219"/>
      <c r="U327" s="219"/>
      <c r="V327" s="246"/>
      <c r="W327" s="220"/>
      <c r="X327" s="4"/>
      <c r="Y327" s="4"/>
      <c r="Z327" s="4"/>
      <c r="AA327" s="4"/>
      <c r="AB327" s="4"/>
      <c r="AC327" s="4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4"/>
      <c r="AS327" s="1"/>
      <c r="AT327" s="1"/>
    </row>
    <row r="328" spans="1:46" ht="15" customHeight="1">
      <c r="A328" s="277"/>
      <c r="B328" s="284"/>
      <c r="C328" s="285"/>
      <c r="D328" s="288"/>
      <c r="E328" s="218"/>
      <c r="F328" s="219"/>
      <c r="G328" s="219"/>
      <c r="H328" s="219"/>
      <c r="I328" s="220"/>
      <c r="J328" s="218"/>
      <c r="K328" s="219"/>
      <c r="L328" s="219"/>
      <c r="M328" s="219"/>
      <c r="N328" s="220"/>
      <c r="O328" s="218"/>
      <c r="P328" s="220"/>
      <c r="Q328" s="218"/>
      <c r="R328" s="219"/>
      <c r="S328" s="247"/>
      <c r="T328" s="219"/>
      <c r="U328" s="219"/>
      <c r="V328" s="246"/>
      <c r="W328" s="220"/>
      <c r="X328" s="4"/>
      <c r="Y328" s="4"/>
      <c r="Z328" s="4"/>
      <c r="AA328" s="4"/>
      <c r="AB328" s="4"/>
      <c r="AC328" s="4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4"/>
      <c r="AS328" s="1"/>
      <c r="AT328" s="1"/>
    </row>
    <row r="329" spans="1:46" ht="15" customHeight="1">
      <c r="A329" s="277"/>
      <c r="B329" s="284"/>
      <c r="C329" s="285"/>
      <c r="D329" s="288"/>
      <c r="E329" s="218"/>
      <c r="F329" s="219"/>
      <c r="G329" s="219"/>
      <c r="H329" s="219"/>
      <c r="I329" s="220"/>
      <c r="J329" s="218"/>
      <c r="K329" s="219"/>
      <c r="L329" s="219"/>
      <c r="M329" s="219"/>
      <c r="N329" s="220"/>
      <c r="O329" s="218"/>
      <c r="P329" s="220"/>
      <c r="Q329" s="218"/>
      <c r="R329" s="219"/>
      <c r="S329" s="247"/>
      <c r="T329" s="219"/>
      <c r="U329" s="219"/>
      <c r="V329" s="246"/>
      <c r="W329" s="220"/>
      <c r="X329" s="4"/>
      <c r="Y329" s="4"/>
      <c r="Z329" s="4"/>
      <c r="AA329" s="4"/>
      <c r="AB329" s="4"/>
      <c r="AC329" s="4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4"/>
      <c r="AS329" s="1"/>
      <c r="AT329" s="1"/>
    </row>
    <row r="330" spans="1:46" ht="15" customHeight="1">
      <c r="A330" s="277"/>
      <c r="B330" s="284"/>
      <c r="C330" s="285"/>
      <c r="D330" s="288"/>
      <c r="E330" s="218"/>
      <c r="F330" s="219"/>
      <c r="G330" s="219"/>
      <c r="H330" s="219"/>
      <c r="I330" s="220"/>
      <c r="J330" s="218"/>
      <c r="K330" s="219"/>
      <c r="L330" s="219"/>
      <c r="M330" s="219"/>
      <c r="N330" s="220"/>
      <c r="O330" s="218"/>
      <c r="P330" s="220"/>
      <c r="Q330" s="218"/>
      <c r="R330" s="219"/>
      <c r="S330" s="247"/>
      <c r="T330" s="219"/>
      <c r="U330" s="219"/>
      <c r="V330" s="246"/>
      <c r="W330" s="220"/>
      <c r="X330" s="4"/>
      <c r="Y330" s="4"/>
      <c r="Z330" s="4"/>
      <c r="AA330" s="4"/>
      <c r="AB330" s="4"/>
      <c r="AC330" s="4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4"/>
      <c r="AS330" s="1"/>
      <c r="AT330" s="1"/>
    </row>
    <row r="331" spans="1:46" ht="15" customHeight="1">
      <c r="A331" s="277"/>
      <c r="B331" s="284"/>
      <c r="C331" s="285"/>
      <c r="D331" s="288"/>
      <c r="E331" s="218"/>
      <c r="F331" s="219"/>
      <c r="G331" s="219"/>
      <c r="H331" s="219"/>
      <c r="I331" s="220"/>
      <c r="J331" s="218"/>
      <c r="K331" s="219"/>
      <c r="L331" s="219"/>
      <c r="M331" s="219"/>
      <c r="N331" s="220"/>
      <c r="O331" s="218"/>
      <c r="P331" s="220"/>
      <c r="Q331" s="218"/>
      <c r="R331" s="219"/>
      <c r="S331" s="247"/>
      <c r="T331" s="219"/>
      <c r="U331" s="219"/>
      <c r="V331" s="246"/>
      <c r="W331" s="220"/>
      <c r="X331" s="4"/>
      <c r="Y331" s="4"/>
      <c r="Z331" s="4"/>
      <c r="AA331" s="4"/>
      <c r="AB331" s="4"/>
      <c r="AC331" s="4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4"/>
      <c r="AS331" s="1"/>
      <c r="AT331" s="1"/>
    </row>
    <row r="332" spans="1:46" ht="15" customHeight="1">
      <c r="A332" s="277"/>
      <c r="B332" s="284"/>
      <c r="C332" s="285"/>
      <c r="D332" s="288"/>
      <c r="E332" s="218"/>
      <c r="F332" s="219"/>
      <c r="G332" s="219"/>
      <c r="H332" s="219"/>
      <c r="I332" s="220"/>
      <c r="J332" s="218"/>
      <c r="K332" s="219"/>
      <c r="L332" s="219"/>
      <c r="M332" s="219"/>
      <c r="N332" s="220"/>
      <c r="O332" s="218"/>
      <c r="P332" s="220"/>
      <c r="Q332" s="218"/>
      <c r="R332" s="219"/>
      <c r="S332" s="247"/>
      <c r="T332" s="219"/>
      <c r="U332" s="219"/>
      <c r="V332" s="246"/>
      <c r="W332" s="220"/>
      <c r="X332" s="4"/>
      <c r="Y332" s="4"/>
      <c r="Z332" s="4"/>
      <c r="AA332" s="4"/>
      <c r="AB332" s="4"/>
      <c r="AC332" s="4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4"/>
      <c r="AS332" s="1"/>
      <c r="AT332" s="1"/>
    </row>
    <row r="333" spans="1:46" ht="15" customHeight="1">
      <c r="A333" s="277"/>
      <c r="B333" s="284"/>
      <c r="C333" s="285"/>
      <c r="D333" s="288"/>
      <c r="E333" s="218"/>
      <c r="F333" s="219"/>
      <c r="G333" s="219"/>
      <c r="H333" s="219"/>
      <c r="I333" s="220"/>
      <c r="J333" s="218"/>
      <c r="K333" s="219"/>
      <c r="L333" s="219"/>
      <c r="M333" s="219"/>
      <c r="N333" s="220"/>
      <c r="O333" s="218"/>
      <c r="P333" s="220"/>
      <c r="Q333" s="218"/>
      <c r="R333" s="219"/>
      <c r="S333" s="247"/>
      <c r="T333" s="219"/>
      <c r="U333" s="219"/>
      <c r="V333" s="246"/>
      <c r="W333" s="220"/>
      <c r="X333" s="4"/>
      <c r="Y333" s="4"/>
      <c r="Z333" s="4"/>
      <c r="AA333" s="4"/>
      <c r="AB333" s="4"/>
      <c r="AC333" s="4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4"/>
      <c r="AS333" s="1"/>
      <c r="AT333" s="1"/>
    </row>
    <row r="334" spans="1:46" ht="15" customHeight="1">
      <c r="A334" s="277"/>
      <c r="B334" s="284"/>
      <c r="C334" s="285"/>
      <c r="D334" s="288"/>
      <c r="E334" s="218"/>
      <c r="F334" s="219"/>
      <c r="G334" s="219"/>
      <c r="H334" s="219"/>
      <c r="I334" s="220"/>
      <c r="J334" s="218"/>
      <c r="K334" s="219"/>
      <c r="L334" s="219"/>
      <c r="M334" s="219"/>
      <c r="N334" s="220"/>
      <c r="O334" s="218"/>
      <c r="P334" s="220"/>
      <c r="Q334" s="218"/>
      <c r="R334" s="219"/>
      <c r="S334" s="247"/>
      <c r="T334" s="219"/>
      <c r="U334" s="219"/>
      <c r="V334" s="246"/>
      <c r="W334" s="220"/>
      <c r="X334" s="4"/>
      <c r="Y334" s="4"/>
      <c r="Z334" s="4"/>
      <c r="AA334" s="4"/>
      <c r="AB334" s="4"/>
      <c r="AC334" s="4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4"/>
      <c r="AS334" s="1"/>
      <c r="AT334" s="1"/>
    </row>
    <row r="335" spans="1:46" ht="15" customHeight="1">
      <c r="A335" s="277"/>
      <c r="B335" s="284"/>
      <c r="C335" s="285"/>
      <c r="D335" s="288"/>
      <c r="E335" s="218"/>
      <c r="F335" s="219"/>
      <c r="G335" s="219"/>
      <c r="H335" s="219"/>
      <c r="I335" s="220"/>
      <c r="J335" s="218"/>
      <c r="K335" s="219"/>
      <c r="L335" s="219"/>
      <c r="M335" s="219"/>
      <c r="N335" s="220"/>
      <c r="O335" s="218"/>
      <c r="P335" s="220"/>
      <c r="Q335" s="218"/>
      <c r="R335" s="219"/>
      <c r="S335" s="247"/>
      <c r="T335" s="219"/>
      <c r="U335" s="219"/>
      <c r="V335" s="246"/>
      <c r="W335" s="220"/>
      <c r="X335" s="4"/>
      <c r="Y335" s="4"/>
      <c r="Z335" s="4"/>
      <c r="AA335" s="4"/>
      <c r="AB335" s="4"/>
      <c r="AC335" s="4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4"/>
      <c r="AS335" s="1"/>
      <c r="AT335" s="1"/>
    </row>
    <row r="336" spans="1:46" ht="15" customHeight="1">
      <c r="A336" s="277"/>
      <c r="B336" s="284"/>
      <c r="C336" s="285"/>
      <c r="D336" s="288"/>
      <c r="E336" s="218"/>
      <c r="F336" s="219"/>
      <c r="G336" s="219"/>
      <c r="H336" s="219"/>
      <c r="I336" s="220"/>
      <c r="J336" s="218"/>
      <c r="K336" s="219"/>
      <c r="L336" s="219"/>
      <c r="M336" s="219"/>
      <c r="N336" s="220"/>
      <c r="O336" s="218"/>
      <c r="P336" s="220"/>
      <c r="Q336" s="218"/>
      <c r="R336" s="219"/>
      <c r="S336" s="247"/>
      <c r="T336" s="219"/>
      <c r="U336" s="219"/>
      <c r="V336" s="246"/>
      <c r="W336" s="220"/>
      <c r="X336" s="4"/>
      <c r="Y336" s="4"/>
      <c r="Z336" s="4"/>
      <c r="AA336" s="4"/>
      <c r="AB336" s="4"/>
      <c r="AC336" s="4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4"/>
      <c r="AS336" s="1"/>
      <c r="AT336" s="1"/>
    </row>
    <row r="337" spans="1:46" ht="15" customHeight="1">
      <c r="A337" s="277"/>
      <c r="B337" s="284"/>
      <c r="C337" s="285"/>
      <c r="D337" s="288"/>
      <c r="E337" s="218"/>
      <c r="F337" s="219"/>
      <c r="G337" s="219"/>
      <c r="H337" s="219"/>
      <c r="I337" s="220"/>
      <c r="J337" s="218"/>
      <c r="K337" s="219"/>
      <c r="L337" s="219"/>
      <c r="M337" s="219"/>
      <c r="N337" s="220"/>
      <c r="O337" s="218"/>
      <c r="P337" s="220"/>
      <c r="Q337" s="218"/>
      <c r="R337" s="219"/>
      <c r="S337" s="247"/>
      <c r="T337" s="219"/>
      <c r="U337" s="219"/>
      <c r="V337" s="246"/>
      <c r="W337" s="220"/>
      <c r="X337" s="4"/>
      <c r="Y337" s="4"/>
      <c r="Z337" s="4"/>
      <c r="AA337" s="4"/>
      <c r="AB337" s="4"/>
      <c r="AC337" s="4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4"/>
      <c r="AS337" s="1"/>
      <c r="AT337" s="1"/>
    </row>
    <row r="338" spans="1:46" ht="15" customHeight="1">
      <c r="A338" s="277"/>
      <c r="B338" s="289"/>
      <c r="C338" s="290"/>
      <c r="D338" s="288"/>
      <c r="E338" s="218"/>
      <c r="F338" s="219"/>
      <c r="G338" s="219"/>
      <c r="H338" s="219"/>
      <c r="I338" s="220"/>
      <c r="J338" s="218"/>
      <c r="K338" s="219"/>
      <c r="L338" s="219"/>
      <c r="M338" s="219"/>
      <c r="N338" s="220"/>
      <c r="O338" s="218"/>
      <c r="P338" s="220"/>
      <c r="Q338" s="218"/>
      <c r="R338" s="219"/>
      <c r="S338" s="247"/>
      <c r="T338" s="219"/>
      <c r="U338" s="219"/>
      <c r="V338" s="246"/>
      <c r="W338" s="220"/>
      <c r="X338" s="4"/>
      <c r="Y338" s="4"/>
      <c r="Z338" s="4"/>
      <c r="AA338" s="4"/>
      <c r="AB338" s="4"/>
      <c r="AC338" s="4"/>
      <c r="AD338" s="1"/>
      <c r="AE338" s="1"/>
      <c r="AF338" s="1"/>
      <c r="AG338" s="1"/>
      <c r="AH338" s="1"/>
      <c r="AI338" s="1"/>
      <c r="AJ338" s="1"/>
      <c r="AK338" s="81"/>
      <c r="AL338" s="1"/>
      <c r="AM338" s="1"/>
      <c r="AN338" s="1"/>
      <c r="AO338" s="1"/>
      <c r="AP338" s="1"/>
      <c r="AQ338" s="1"/>
      <c r="AR338" s="4"/>
      <c r="AS338" s="1"/>
      <c r="AT338" s="1"/>
    </row>
    <row r="339" spans="1:46" ht="15" customHeight="1">
      <c r="A339" s="277"/>
      <c r="B339" s="289"/>
      <c r="C339" s="290"/>
      <c r="D339" s="288"/>
      <c r="E339" s="218"/>
      <c r="F339" s="219"/>
      <c r="G339" s="291"/>
      <c r="H339" s="219"/>
      <c r="I339" s="220"/>
      <c r="J339" s="218"/>
      <c r="K339" s="219"/>
      <c r="L339" s="219"/>
      <c r="M339" s="219"/>
      <c r="N339" s="220"/>
      <c r="O339" s="218"/>
      <c r="P339" s="220"/>
      <c r="Q339" s="218"/>
      <c r="R339" s="219"/>
      <c r="S339" s="247"/>
      <c r="T339" s="219"/>
      <c r="U339" s="219"/>
      <c r="V339" s="246"/>
      <c r="W339" s="220"/>
      <c r="X339" s="4"/>
      <c r="Y339" s="4"/>
      <c r="Z339" s="4"/>
      <c r="AA339" s="4"/>
      <c r="AB339" s="4"/>
      <c r="AC339" s="4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4"/>
      <c r="AS339" s="1"/>
      <c r="AT339" s="1"/>
    </row>
    <row r="340" spans="1:46" ht="15" customHeight="1">
      <c r="A340" s="277"/>
      <c r="B340" s="289"/>
      <c r="C340" s="290"/>
      <c r="D340" s="288"/>
      <c r="E340" s="218"/>
      <c r="F340" s="219"/>
      <c r="G340" s="219"/>
      <c r="H340" s="219"/>
      <c r="I340" s="220"/>
      <c r="J340" s="218"/>
      <c r="K340" s="219"/>
      <c r="L340" s="219"/>
      <c r="M340" s="219"/>
      <c r="N340" s="220"/>
      <c r="O340" s="218"/>
      <c r="P340" s="220"/>
      <c r="Q340" s="218"/>
      <c r="R340" s="219"/>
      <c r="S340" s="247"/>
      <c r="T340" s="219"/>
      <c r="U340" s="219"/>
      <c r="V340" s="246"/>
      <c r="W340" s="220"/>
      <c r="X340" s="4"/>
      <c r="Y340" s="4"/>
      <c r="Z340" s="4"/>
      <c r="AA340" s="4"/>
      <c r="AB340" s="4"/>
      <c r="AC340" s="4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4"/>
      <c r="AS340" s="1"/>
      <c r="AT340" s="1"/>
    </row>
    <row r="341" spans="1:46" ht="15" customHeight="1">
      <c r="A341" s="277"/>
      <c r="B341" s="289"/>
      <c r="C341" s="290"/>
      <c r="D341" s="288"/>
      <c r="E341" s="218"/>
      <c r="F341" s="219"/>
      <c r="G341" s="219"/>
      <c r="H341" s="219"/>
      <c r="I341" s="220"/>
      <c r="J341" s="218"/>
      <c r="K341" s="219"/>
      <c r="L341" s="219"/>
      <c r="M341" s="219"/>
      <c r="N341" s="220"/>
      <c r="O341" s="218"/>
      <c r="P341" s="220"/>
      <c r="Q341" s="218"/>
      <c r="R341" s="219"/>
      <c r="S341" s="247"/>
      <c r="T341" s="219"/>
      <c r="U341" s="219"/>
      <c r="V341" s="246"/>
      <c r="W341" s="220"/>
      <c r="X341" s="4"/>
      <c r="Y341" s="4"/>
      <c r="Z341" s="4"/>
      <c r="AA341" s="4"/>
      <c r="AB341" s="4"/>
      <c r="AC341" s="4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4"/>
      <c r="AS341" s="1"/>
      <c r="AT341" s="1"/>
    </row>
    <row r="342" spans="1:46" ht="15" customHeight="1">
      <c r="A342" s="277"/>
      <c r="B342" s="289"/>
      <c r="C342" s="290"/>
      <c r="D342" s="288"/>
      <c r="E342" s="218"/>
      <c r="F342" s="219"/>
      <c r="G342" s="219"/>
      <c r="H342" s="219"/>
      <c r="I342" s="220"/>
      <c r="J342" s="218"/>
      <c r="K342" s="219"/>
      <c r="L342" s="219"/>
      <c r="M342" s="219"/>
      <c r="N342" s="220"/>
      <c r="O342" s="218"/>
      <c r="P342" s="220"/>
      <c r="Q342" s="218"/>
      <c r="R342" s="219"/>
      <c r="S342" s="247"/>
      <c r="T342" s="219"/>
      <c r="U342" s="219"/>
      <c r="V342" s="246"/>
      <c r="W342" s="220"/>
      <c r="X342" s="4"/>
      <c r="Y342" s="4"/>
      <c r="Z342" s="4"/>
      <c r="AA342" s="4"/>
      <c r="AB342" s="4"/>
      <c r="AC342" s="4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4"/>
      <c r="AS342" s="1"/>
      <c r="AT342" s="1"/>
    </row>
    <row r="343" spans="1:46" ht="15" customHeight="1">
      <c r="A343" s="277"/>
      <c r="B343" s="289"/>
      <c r="C343" s="290"/>
      <c r="D343" s="288"/>
      <c r="E343" s="218"/>
      <c r="F343" s="219"/>
      <c r="G343" s="219"/>
      <c r="H343" s="219"/>
      <c r="I343" s="220"/>
      <c r="J343" s="218"/>
      <c r="K343" s="219"/>
      <c r="L343" s="219"/>
      <c r="M343" s="219"/>
      <c r="N343" s="220"/>
      <c r="O343" s="218"/>
      <c r="P343" s="220"/>
      <c r="Q343" s="218"/>
      <c r="R343" s="219"/>
      <c r="S343" s="247"/>
      <c r="T343" s="219"/>
      <c r="U343" s="219"/>
      <c r="V343" s="246"/>
      <c r="W343" s="220"/>
      <c r="X343" s="4"/>
      <c r="Y343" s="4"/>
      <c r="Z343" s="4"/>
      <c r="AA343" s="4"/>
      <c r="AB343" s="4"/>
      <c r="AC343" s="4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4"/>
      <c r="AS343" s="1"/>
      <c r="AT343" s="1"/>
    </row>
    <row r="344" spans="1:46" ht="15" customHeight="1">
      <c r="A344" s="277"/>
      <c r="B344" s="289"/>
      <c r="C344" s="290"/>
      <c r="D344" s="288"/>
      <c r="E344" s="218"/>
      <c r="F344" s="219"/>
      <c r="G344" s="219"/>
      <c r="H344" s="219"/>
      <c r="I344" s="220"/>
      <c r="J344" s="218"/>
      <c r="K344" s="219"/>
      <c r="L344" s="219"/>
      <c r="M344" s="219"/>
      <c r="N344" s="220"/>
      <c r="O344" s="218"/>
      <c r="P344" s="220"/>
      <c r="Q344" s="218"/>
      <c r="R344" s="219"/>
      <c r="S344" s="247"/>
      <c r="T344" s="219"/>
      <c r="U344" s="219"/>
      <c r="V344" s="246"/>
      <c r="W344" s="220"/>
      <c r="X344" s="4"/>
      <c r="Y344" s="4"/>
      <c r="Z344" s="4"/>
      <c r="AA344" s="4"/>
      <c r="AB344" s="4"/>
      <c r="AC344" s="4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4"/>
      <c r="AS344" s="1"/>
      <c r="AT344" s="1"/>
    </row>
    <row r="345" spans="1:46" ht="15" customHeight="1">
      <c r="A345" s="292"/>
      <c r="B345" s="289"/>
      <c r="C345" s="290"/>
      <c r="D345" s="288"/>
      <c r="E345" s="218"/>
      <c r="F345" s="219"/>
      <c r="G345" s="219"/>
      <c r="H345" s="219"/>
      <c r="I345" s="220"/>
      <c r="J345" s="218"/>
      <c r="K345" s="219"/>
      <c r="L345" s="219"/>
      <c r="M345" s="219"/>
      <c r="N345" s="220"/>
      <c r="O345" s="218"/>
      <c r="P345" s="220"/>
      <c r="Q345" s="218"/>
      <c r="R345" s="219"/>
      <c r="S345" s="247"/>
      <c r="T345" s="219"/>
      <c r="U345" s="219"/>
      <c r="V345" s="246"/>
      <c r="W345" s="220"/>
      <c r="X345" s="4"/>
      <c r="Y345" s="4"/>
      <c r="Z345" s="4"/>
      <c r="AA345" s="4"/>
      <c r="AB345" s="4"/>
      <c r="AC345" s="4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4"/>
      <c r="AS345" s="1"/>
      <c r="AT345" s="1"/>
    </row>
    <row r="346" spans="1:46" ht="15" customHeight="1">
      <c r="A346" s="292"/>
      <c r="B346" s="289"/>
      <c r="C346" s="290"/>
      <c r="D346" s="288"/>
      <c r="E346" s="218"/>
      <c r="F346" s="219"/>
      <c r="G346" s="219"/>
      <c r="H346" s="219"/>
      <c r="I346" s="220"/>
      <c r="J346" s="218"/>
      <c r="K346" s="219"/>
      <c r="L346" s="219"/>
      <c r="M346" s="219"/>
      <c r="N346" s="220"/>
      <c r="O346" s="218"/>
      <c r="P346" s="220"/>
      <c r="Q346" s="218"/>
      <c r="R346" s="219"/>
      <c r="S346" s="247"/>
      <c r="T346" s="219"/>
      <c r="U346" s="219"/>
      <c r="V346" s="246"/>
      <c r="W346" s="220"/>
      <c r="X346" s="4"/>
      <c r="Y346" s="4"/>
      <c r="Z346" s="4"/>
      <c r="AA346" s="4"/>
      <c r="AB346" s="4"/>
      <c r="AC346" s="4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4"/>
      <c r="AS346" s="1"/>
      <c r="AT346" s="1"/>
    </row>
    <row r="347" spans="1:46" ht="15" customHeight="1">
      <c r="A347" s="292"/>
      <c r="B347" s="289"/>
      <c r="C347" s="290"/>
      <c r="D347" s="288"/>
      <c r="E347" s="218"/>
      <c r="F347" s="219"/>
      <c r="G347" s="219"/>
      <c r="H347" s="219"/>
      <c r="I347" s="220"/>
      <c r="J347" s="218"/>
      <c r="K347" s="219"/>
      <c r="L347" s="219"/>
      <c r="M347" s="219"/>
      <c r="N347" s="220"/>
      <c r="O347" s="218"/>
      <c r="P347" s="220"/>
      <c r="Q347" s="218"/>
      <c r="R347" s="219"/>
      <c r="S347" s="247"/>
      <c r="T347" s="219"/>
      <c r="U347" s="219"/>
      <c r="V347" s="246"/>
      <c r="W347" s="220"/>
      <c r="X347" s="4"/>
      <c r="Y347" s="4"/>
      <c r="Z347" s="4"/>
      <c r="AA347" s="4"/>
      <c r="AB347" s="4"/>
      <c r="AC347" s="4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4"/>
      <c r="AS347" s="1"/>
      <c r="AT347" s="1"/>
    </row>
    <row r="348" spans="1:46" ht="15" customHeight="1">
      <c r="A348" s="292"/>
      <c r="B348" s="289"/>
      <c r="C348" s="290"/>
      <c r="D348" s="288"/>
      <c r="E348" s="218"/>
      <c r="F348" s="219"/>
      <c r="G348" s="219"/>
      <c r="H348" s="219"/>
      <c r="I348" s="220"/>
      <c r="J348" s="218"/>
      <c r="K348" s="219"/>
      <c r="L348" s="219"/>
      <c r="M348" s="219"/>
      <c r="N348" s="220"/>
      <c r="O348" s="218"/>
      <c r="P348" s="220"/>
      <c r="Q348" s="218"/>
      <c r="R348" s="219"/>
      <c r="S348" s="247"/>
      <c r="T348" s="219"/>
      <c r="U348" s="219"/>
      <c r="V348" s="246"/>
      <c r="W348" s="220"/>
      <c r="X348" s="4"/>
      <c r="Y348" s="4"/>
      <c r="Z348" s="4"/>
      <c r="AA348" s="4"/>
      <c r="AB348" s="4"/>
      <c r="AC348" s="4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4"/>
      <c r="AS348" s="1"/>
      <c r="AT348" s="1"/>
    </row>
    <row r="349" spans="1:46" ht="15" customHeight="1">
      <c r="A349" s="292"/>
      <c r="B349" s="289"/>
      <c r="C349" s="290"/>
      <c r="D349" s="288"/>
      <c r="E349" s="218"/>
      <c r="F349" s="219"/>
      <c r="G349" s="219"/>
      <c r="H349" s="219"/>
      <c r="I349" s="220"/>
      <c r="J349" s="218"/>
      <c r="K349" s="219"/>
      <c r="L349" s="219"/>
      <c r="M349" s="219"/>
      <c r="N349" s="220"/>
      <c r="O349" s="218"/>
      <c r="P349" s="220"/>
      <c r="Q349" s="218"/>
      <c r="R349" s="219"/>
      <c r="S349" s="247"/>
      <c r="T349" s="219"/>
      <c r="U349" s="219"/>
      <c r="V349" s="246"/>
      <c r="W349" s="220"/>
      <c r="X349" s="4"/>
      <c r="Y349" s="4"/>
      <c r="Z349" s="4"/>
      <c r="AA349" s="4"/>
      <c r="AB349" s="4"/>
      <c r="AC349" s="4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4"/>
      <c r="AS349" s="1"/>
      <c r="AT349" s="1"/>
    </row>
    <row r="350" spans="1:46" ht="15" customHeight="1">
      <c r="A350" s="292"/>
      <c r="B350" s="289"/>
      <c r="C350" s="290"/>
      <c r="D350" s="288"/>
      <c r="E350" s="218"/>
      <c r="F350" s="219"/>
      <c r="G350" s="219"/>
      <c r="H350" s="219"/>
      <c r="I350" s="220"/>
      <c r="J350" s="218"/>
      <c r="K350" s="219"/>
      <c r="L350" s="219"/>
      <c r="M350" s="219"/>
      <c r="N350" s="220"/>
      <c r="O350" s="218"/>
      <c r="P350" s="220"/>
      <c r="Q350" s="218"/>
      <c r="R350" s="219"/>
      <c r="S350" s="247"/>
      <c r="T350" s="219"/>
      <c r="U350" s="219"/>
      <c r="V350" s="246"/>
      <c r="W350" s="220"/>
      <c r="X350" s="4"/>
      <c r="Y350" s="4"/>
      <c r="Z350" s="4"/>
      <c r="AA350" s="4"/>
      <c r="AB350" s="4"/>
      <c r="AC350" s="4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4"/>
      <c r="AS350" s="1"/>
      <c r="AT350" s="1"/>
    </row>
    <row r="351" spans="1:46" ht="14.25" customHeight="1" thickBot="1">
      <c r="A351" s="292"/>
      <c r="B351" s="293"/>
      <c r="C351" s="294"/>
      <c r="D351" s="295"/>
      <c r="E351" s="157"/>
      <c r="F351" s="221"/>
      <c r="G351" s="221"/>
      <c r="H351" s="221"/>
      <c r="I351" s="222"/>
      <c r="J351" s="157"/>
      <c r="K351" s="221"/>
      <c r="L351" s="221"/>
      <c r="M351" s="221"/>
      <c r="N351" s="222"/>
      <c r="O351" s="157"/>
      <c r="P351" s="222"/>
      <c r="Q351" s="157"/>
      <c r="R351" s="221"/>
      <c r="S351" s="239"/>
      <c r="T351" s="221"/>
      <c r="U351" s="221"/>
      <c r="V351" s="240"/>
      <c r="W351" s="222"/>
      <c r="X351" s="4"/>
      <c r="Y351" s="4"/>
      <c r="Z351" s="4"/>
      <c r="AA351" s="4"/>
      <c r="AB351" s="4"/>
      <c r="AC351" s="4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4"/>
      <c r="AS351" s="1"/>
      <c r="AT351" s="1"/>
    </row>
    <row r="352" spans="1:46">
      <c r="A352" s="146"/>
      <c r="B352" s="146"/>
      <c r="C352" s="146"/>
      <c r="D352" s="146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55">
        <f t="shared" ref="X352:X353" si="43">SUM(F352,K352)</f>
        <v>0</v>
      </c>
      <c r="Y352" s="155">
        <f t="shared" ref="Y352:Y353" si="44">SUM(O352:P352)</f>
        <v>0</v>
      </c>
      <c r="Z352" s="155">
        <f t="shared" ref="Z352:Z353" si="45">SUM(Q352:W352)</f>
        <v>0</v>
      </c>
      <c r="AA352" s="155"/>
      <c r="AB352" s="156"/>
      <c r="AC352" s="156"/>
    </row>
    <row r="353" spans="1:46" ht="19.5" customHeight="1">
      <c r="A353" s="146"/>
      <c r="B353" s="146"/>
      <c r="C353" s="146"/>
      <c r="D353" s="148" t="s">
        <v>74</v>
      </c>
      <c r="E353" s="151">
        <f t="shared" ref="E353:W353" si="46">SUM(E203:E351)</f>
        <v>0</v>
      </c>
      <c r="F353" s="151">
        <f t="shared" si="46"/>
        <v>0</v>
      </c>
      <c r="G353" s="151">
        <f t="shared" si="46"/>
        <v>0</v>
      </c>
      <c r="H353" s="151">
        <f t="shared" si="46"/>
        <v>0</v>
      </c>
      <c r="I353" s="151">
        <f t="shared" si="46"/>
        <v>0</v>
      </c>
      <c r="J353" s="151">
        <f t="shared" si="46"/>
        <v>271</v>
      </c>
      <c r="K353" s="151">
        <f t="shared" si="46"/>
        <v>2814</v>
      </c>
      <c r="L353" s="151">
        <f t="shared" si="46"/>
        <v>2681</v>
      </c>
      <c r="M353" s="151">
        <f t="shared" si="46"/>
        <v>26</v>
      </c>
      <c r="N353" s="151">
        <f t="shared" si="46"/>
        <v>28</v>
      </c>
      <c r="O353" s="151">
        <f t="shared" si="46"/>
        <v>390</v>
      </c>
      <c r="P353" s="151">
        <f t="shared" si="46"/>
        <v>2424</v>
      </c>
      <c r="Q353" s="151">
        <f t="shared" si="46"/>
        <v>381</v>
      </c>
      <c r="R353" s="151">
        <f t="shared" si="46"/>
        <v>459</v>
      </c>
      <c r="S353" s="151">
        <f t="shared" si="46"/>
        <v>802</v>
      </c>
      <c r="T353" s="151">
        <f t="shared" si="46"/>
        <v>621</v>
      </c>
      <c r="U353" s="151">
        <f t="shared" si="46"/>
        <v>350</v>
      </c>
      <c r="V353" s="151">
        <f t="shared" si="46"/>
        <v>132</v>
      </c>
      <c r="W353" s="151">
        <f t="shared" si="46"/>
        <v>69</v>
      </c>
      <c r="X353" s="155">
        <f t="shared" si="43"/>
        <v>2814</v>
      </c>
      <c r="Y353" s="155">
        <f t="shared" si="44"/>
        <v>2814</v>
      </c>
      <c r="Z353" s="155">
        <f t="shared" si="45"/>
        <v>2814</v>
      </c>
      <c r="AA353" s="155"/>
      <c r="AB353" s="156"/>
      <c r="AC353" s="156"/>
    </row>
    <row r="354" spans="1:46"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X354" s="156"/>
      <c r="Y354" s="156"/>
      <c r="Z354" s="156"/>
      <c r="AA354" s="156"/>
      <c r="AB354" s="156"/>
      <c r="AC354" s="156"/>
    </row>
    <row r="355" spans="1:46" ht="29.25" customHeight="1">
      <c r="A355" s="1"/>
      <c r="B355" s="1"/>
      <c r="C355" s="1"/>
      <c r="D355" s="771" t="s">
        <v>89</v>
      </c>
      <c r="E355" s="248" t="s">
        <v>92</v>
      </c>
      <c r="F355" s="248" t="s">
        <v>72</v>
      </c>
      <c r="G355" s="248" t="s">
        <v>93</v>
      </c>
      <c r="H355" s="248" t="s">
        <v>70</v>
      </c>
      <c r="I355" s="248" t="s">
        <v>71</v>
      </c>
      <c r="J355" s="248" t="s">
        <v>94</v>
      </c>
      <c r="K355" s="248" t="s">
        <v>95</v>
      </c>
      <c r="L355" s="250" t="s">
        <v>189</v>
      </c>
      <c r="M355" s="250" t="s">
        <v>190</v>
      </c>
      <c r="N355" s="250" t="s">
        <v>191</v>
      </c>
      <c r="O355" s="250" t="s">
        <v>192</v>
      </c>
      <c r="P355" s="250" t="s">
        <v>193</v>
      </c>
      <c r="Q355" s="251" t="s">
        <v>194</v>
      </c>
      <c r="R355" s="251" t="s">
        <v>195</v>
      </c>
      <c r="S355" s="149"/>
      <c r="T355" s="149"/>
      <c r="U355" s="149"/>
      <c r="V355" s="149"/>
      <c r="W355" s="149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 ht="22.5" customHeight="1">
      <c r="A356" s="1"/>
      <c r="B356" s="1"/>
      <c r="C356" s="1"/>
      <c r="D356" s="772"/>
      <c r="E356" s="241">
        <f>SUM(E179+J179+E353+J353+E198+J198)</f>
        <v>271</v>
      </c>
      <c r="F356" s="241">
        <f>SUM(F179+K179+O179+S179+F353+K353+AG179+F198+K198+O198+S198+AG198)</f>
        <v>2814</v>
      </c>
      <c r="G356" s="241">
        <f>SUM(G179+L179+P179+T179+G353+L353+AH179+G198+L198+P198+T198+AH198)</f>
        <v>2681</v>
      </c>
      <c r="H356" s="241">
        <f>SUM(H179+M179+Q179+U179+H353+M353+AI179+H198+M198+Q198+U198+AI198)</f>
        <v>26</v>
      </c>
      <c r="I356" s="241">
        <f>SUM(I179+N179+R179+V179+I353+N353+AJ179+I198+N198+R198+V198+AJ198)</f>
        <v>28</v>
      </c>
      <c r="J356" s="241">
        <f t="shared" ref="J356:R356" si="47">SUM(O353+W198+AK198)</f>
        <v>390</v>
      </c>
      <c r="K356" s="241">
        <f t="shared" si="47"/>
        <v>2424</v>
      </c>
      <c r="L356" s="241">
        <f t="shared" si="47"/>
        <v>381</v>
      </c>
      <c r="M356" s="241">
        <f t="shared" si="47"/>
        <v>459</v>
      </c>
      <c r="N356" s="241">
        <f t="shared" si="47"/>
        <v>802</v>
      </c>
      <c r="O356" s="241">
        <f t="shared" si="47"/>
        <v>621</v>
      </c>
      <c r="P356" s="241">
        <f t="shared" si="47"/>
        <v>350</v>
      </c>
      <c r="Q356" s="241">
        <f t="shared" si="47"/>
        <v>132</v>
      </c>
      <c r="R356" s="241">
        <f t="shared" si="47"/>
        <v>69</v>
      </c>
      <c r="S356" s="149"/>
      <c r="T356" s="149"/>
      <c r="U356" s="149"/>
      <c r="V356" s="149"/>
      <c r="W356" s="149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55"/>
      <c r="Y357" s="155"/>
      <c r="Z357" s="156"/>
      <c r="AA357" s="156"/>
      <c r="AB357" s="156"/>
      <c r="AC357" s="156"/>
    </row>
    <row r="358" spans="1:46"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</row>
    <row r="359" spans="1:46">
      <c r="A359" s="145" t="s">
        <v>211</v>
      </c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</row>
    <row r="360" spans="1:46"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</row>
    <row r="361" spans="1:46">
      <c r="A361" s="145" t="s">
        <v>98</v>
      </c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</row>
    <row r="362" spans="1:46"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</row>
    <row r="363" spans="1:46"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</row>
    <row r="364" spans="1:46"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</row>
  </sheetData>
  <sheetProtection algorithmName="SHA-512" hashValue="g/JHnpzOs4NTRHBYTi5D1CVNaf89BNHfQxVZsBmYcXTY3uqEvtUXP/+IW3w3xuE1qKdoCy6cdI958JzERcRPrg==" saltValue="QQLxDWjT9cnjFJTyhfOPrA==" spinCount="100000" sheet="1" formatCells="0" formatRows="0" selectLockedCells="1"/>
  <mergeCells count="369">
    <mergeCell ref="B200:B202"/>
    <mergeCell ref="C200:C202"/>
    <mergeCell ref="AO142:AO151"/>
    <mergeCell ref="AP142:AP151"/>
    <mergeCell ref="AQ142:AQ151"/>
    <mergeCell ref="AR142:AR151"/>
    <mergeCell ref="AS142:AS151"/>
    <mergeCell ref="A160:A171"/>
    <mergeCell ref="B160:B171"/>
    <mergeCell ref="C160:C171"/>
    <mergeCell ref="AG160:AG171"/>
    <mergeCell ref="AH160:AH171"/>
    <mergeCell ref="AI160:AI171"/>
    <mergeCell ref="AJ160:AJ171"/>
    <mergeCell ref="AK160:AK171"/>
    <mergeCell ref="AL160:AL171"/>
    <mergeCell ref="AM160:AM171"/>
    <mergeCell ref="AN160:AN171"/>
    <mergeCell ref="AO160:AO171"/>
    <mergeCell ref="AP160:AP171"/>
    <mergeCell ref="AQ160:AQ171"/>
    <mergeCell ref="AR160:AR171"/>
    <mergeCell ref="AS160:AS171"/>
    <mergeCell ref="A142:A151"/>
    <mergeCell ref="A125:A127"/>
    <mergeCell ref="AR125:AR127"/>
    <mergeCell ref="AS125:AS127"/>
    <mergeCell ref="A128:D128"/>
    <mergeCell ref="A130:A134"/>
    <mergeCell ref="B130:B134"/>
    <mergeCell ref="B142:B151"/>
    <mergeCell ref="C142:C151"/>
    <mergeCell ref="AG142:AG151"/>
    <mergeCell ref="AH142:AH151"/>
    <mergeCell ref="AI142:AI151"/>
    <mergeCell ref="AJ142:AJ151"/>
    <mergeCell ref="AK142:AK151"/>
    <mergeCell ref="AL142:AL151"/>
    <mergeCell ref="AL137:AL139"/>
    <mergeCell ref="AR137:AR139"/>
    <mergeCell ref="AS137:AS139"/>
    <mergeCell ref="A140:D140"/>
    <mergeCell ref="A135:D135"/>
    <mergeCell ref="A137:A139"/>
    <mergeCell ref="B137:B139"/>
    <mergeCell ref="C137:C139"/>
    <mergeCell ref="AG137:AG139"/>
    <mergeCell ref="AH137:AH139"/>
    <mergeCell ref="AI137:AI139"/>
    <mergeCell ref="AJ137:AJ139"/>
    <mergeCell ref="AK137:AK139"/>
    <mergeCell ref="AR130:AR134"/>
    <mergeCell ref="AS130:AS134"/>
    <mergeCell ref="AG125:AG127"/>
    <mergeCell ref="AH125:AH127"/>
    <mergeCell ref="AI125:AI127"/>
    <mergeCell ref="AJ125:AJ127"/>
    <mergeCell ref="AK125:AK127"/>
    <mergeCell ref="C130:C134"/>
    <mergeCell ref="AG130:AG134"/>
    <mergeCell ref="AH130:AH134"/>
    <mergeCell ref="AI130:AI134"/>
    <mergeCell ref="AJ130:AJ134"/>
    <mergeCell ref="AK130:AK134"/>
    <mergeCell ref="AL130:AL134"/>
    <mergeCell ref="AM130:AM134"/>
    <mergeCell ref="AN130:AN134"/>
    <mergeCell ref="AR105:AR115"/>
    <mergeCell ref="AS105:AS115"/>
    <mergeCell ref="A116:D116"/>
    <mergeCell ref="A118:A122"/>
    <mergeCell ref="B118:B122"/>
    <mergeCell ref="C118:C122"/>
    <mergeCell ref="AG118:AG122"/>
    <mergeCell ref="AH118:AH122"/>
    <mergeCell ref="AI118:AI122"/>
    <mergeCell ref="AJ118:AJ122"/>
    <mergeCell ref="AK118:AK122"/>
    <mergeCell ref="AL118:AL122"/>
    <mergeCell ref="AM118:AM122"/>
    <mergeCell ref="AN118:AN122"/>
    <mergeCell ref="AO118:AO122"/>
    <mergeCell ref="AP118:AP122"/>
    <mergeCell ref="AQ118:AQ122"/>
    <mergeCell ref="AR118:AR122"/>
    <mergeCell ref="AS118:AS122"/>
    <mergeCell ref="AR76:AR81"/>
    <mergeCell ref="AS76:AS81"/>
    <mergeCell ref="A82:D82"/>
    <mergeCell ref="A84:A91"/>
    <mergeCell ref="B84:B91"/>
    <mergeCell ref="C84:C91"/>
    <mergeCell ref="AG84:AG91"/>
    <mergeCell ref="AH84:AH91"/>
    <mergeCell ref="AI84:AI91"/>
    <mergeCell ref="AJ84:AJ91"/>
    <mergeCell ref="AK84:AK91"/>
    <mergeCell ref="AL84:AL91"/>
    <mergeCell ref="AM84:AM91"/>
    <mergeCell ref="AN84:AN91"/>
    <mergeCell ref="AO84:AO91"/>
    <mergeCell ref="AP84:AP91"/>
    <mergeCell ref="AQ84:AQ91"/>
    <mergeCell ref="AR84:AR91"/>
    <mergeCell ref="AS84:AS91"/>
    <mergeCell ref="AQ76:AQ81"/>
    <mergeCell ref="AM70:AM73"/>
    <mergeCell ref="AN70:AN73"/>
    <mergeCell ref="AO70:AO73"/>
    <mergeCell ref="AP70:AP73"/>
    <mergeCell ref="AQ70:AQ73"/>
    <mergeCell ref="AR70:AR73"/>
    <mergeCell ref="AS70:AS73"/>
    <mergeCell ref="AI64:AI67"/>
    <mergeCell ref="AJ64:AJ67"/>
    <mergeCell ref="AK64:AK67"/>
    <mergeCell ref="AL64:AL67"/>
    <mergeCell ref="AM64:AM67"/>
    <mergeCell ref="A70:A73"/>
    <mergeCell ref="B70:B73"/>
    <mergeCell ref="C70:C73"/>
    <mergeCell ref="AG70:AG73"/>
    <mergeCell ref="AH70:AH73"/>
    <mergeCell ref="AI70:AI73"/>
    <mergeCell ref="AJ70:AJ73"/>
    <mergeCell ref="AK70:AK73"/>
    <mergeCell ref="AL70:AL73"/>
    <mergeCell ref="AR94:AR102"/>
    <mergeCell ref="AS94:AS102"/>
    <mergeCell ref="A103:D103"/>
    <mergeCell ref="A123:D123"/>
    <mergeCell ref="A154:A157"/>
    <mergeCell ref="B154:B157"/>
    <mergeCell ref="C154:C157"/>
    <mergeCell ref="AG154:AG157"/>
    <mergeCell ref="AH154:AH157"/>
    <mergeCell ref="AI154:AI157"/>
    <mergeCell ref="AJ154:AJ157"/>
    <mergeCell ref="AK154:AK157"/>
    <mergeCell ref="AL154:AL157"/>
    <mergeCell ref="AM154:AM157"/>
    <mergeCell ref="AN154:AN157"/>
    <mergeCell ref="AO154:AO157"/>
    <mergeCell ref="AP154:AP157"/>
    <mergeCell ref="AQ154:AQ157"/>
    <mergeCell ref="AR154:AR157"/>
    <mergeCell ref="AS154:AS157"/>
    <mergeCell ref="A105:A115"/>
    <mergeCell ref="B105:B115"/>
    <mergeCell ref="C105:C115"/>
    <mergeCell ref="AG105:AG115"/>
    <mergeCell ref="AG94:AG102"/>
    <mergeCell ref="AH94:AH102"/>
    <mergeCell ref="AI94:AI102"/>
    <mergeCell ref="AJ94:AJ102"/>
    <mergeCell ref="AK94:AK102"/>
    <mergeCell ref="AL94:AL102"/>
    <mergeCell ref="AL190:AL195"/>
    <mergeCell ref="AM190:AM195"/>
    <mergeCell ref="AN190:AN195"/>
    <mergeCell ref="AH105:AH115"/>
    <mergeCell ref="AI105:AI115"/>
    <mergeCell ref="AJ105:AJ115"/>
    <mergeCell ref="AK105:AK115"/>
    <mergeCell ref="AL105:AL115"/>
    <mergeCell ref="AG190:AG195"/>
    <mergeCell ref="AH190:AH195"/>
    <mergeCell ref="AI190:AI195"/>
    <mergeCell ref="AJ190:AJ195"/>
    <mergeCell ref="AG174:AG187"/>
    <mergeCell ref="AH174:AH187"/>
    <mergeCell ref="AI174:AI187"/>
    <mergeCell ref="AJ174:AJ187"/>
    <mergeCell ref="AL125:AL127"/>
    <mergeCell ref="AM125:AM127"/>
    <mergeCell ref="AO190:AO195"/>
    <mergeCell ref="AP190:AP195"/>
    <mergeCell ref="AQ190:AQ195"/>
    <mergeCell ref="AR190:AR195"/>
    <mergeCell ref="AS190:AS195"/>
    <mergeCell ref="AK190:AK195"/>
    <mergeCell ref="A196:D196"/>
    <mergeCell ref="AK174:AK187"/>
    <mergeCell ref="AL174:AL187"/>
    <mergeCell ref="AM174:AM187"/>
    <mergeCell ref="AN174:AN187"/>
    <mergeCell ref="AO174:AO187"/>
    <mergeCell ref="AP174:AP187"/>
    <mergeCell ref="AQ174:AQ187"/>
    <mergeCell ref="AR174:AR187"/>
    <mergeCell ref="AS174:AS187"/>
    <mergeCell ref="A188:D188"/>
    <mergeCell ref="A190:A195"/>
    <mergeCell ref="B190:B195"/>
    <mergeCell ref="C190:C195"/>
    <mergeCell ref="A174:A187"/>
    <mergeCell ref="B174:B187"/>
    <mergeCell ref="C174:C187"/>
    <mergeCell ref="AL41:AL54"/>
    <mergeCell ref="AK60:AK61"/>
    <mergeCell ref="AL60:AL61"/>
    <mergeCell ref="B125:B127"/>
    <mergeCell ref="C125:C127"/>
    <mergeCell ref="AM94:AM102"/>
    <mergeCell ref="AN94:AN102"/>
    <mergeCell ref="AO94:AO102"/>
    <mergeCell ref="AP94:AP102"/>
    <mergeCell ref="A92:D92"/>
    <mergeCell ref="A74:D74"/>
    <mergeCell ref="A76:A81"/>
    <mergeCell ref="B76:B81"/>
    <mergeCell ref="C76:C81"/>
    <mergeCell ref="AG76:AG81"/>
    <mergeCell ref="AH76:AH81"/>
    <mergeCell ref="AI76:AI81"/>
    <mergeCell ref="AJ76:AJ81"/>
    <mergeCell ref="AK76:AK81"/>
    <mergeCell ref="AL76:AL81"/>
    <mergeCell ref="AM76:AM81"/>
    <mergeCell ref="AN76:AN81"/>
    <mergeCell ref="AO76:AO81"/>
    <mergeCell ref="AP76:AP81"/>
    <mergeCell ref="AM41:AM54"/>
    <mergeCell ref="AN41:AN54"/>
    <mergeCell ref="AO41:AO54"/>
    <mergeCell ref="AP41:AP54"/>
    <mergeCell ref="AQ41:AQ54"/>
    <mergeCell ref="AR41:AR54"/>
    <mergeCell ref="AS41:AS54"/>
    <mergeCell ref="A55:D55"/>
    <mergeCell ref="A25:D25"/>
    <mergeCell ref="A41:A54"/>
    <mergeCell ref="B41:B54"/>
    <mergeCell ref="C41:C54"/>
    <mergeCell ref="AG41:AG54"/>
    <mergeCell ref="AH41:AH54"/>
    <mergeCell ref="AI41:AI54"/>
    <mergeCell ref="AJ41:AJ54"/>
    <mergeCell ref="AK41:AK54"/>
    <mergeCell ref="A27:A38"/>
    <mergeCell ref="B27:B38"/>
    <mergeCell ref="C27:C38"/>
    <mergeCell ref="AG27:AG38"/>
    <mergeCell ref="AH27:AH38"/>
    <mergeCell ref="AI27:AI38"/>
    <mergeCell ref="AJ27:AJ38"/>
    <mergeCell ref="AJ16:AJ24"/>
    <mergeCell ref="AK16:AK24"/>
    <mergeCell ref="AL16:AL24"/>
    <mergeCell ref="AM16:AM24"/>
    <mergeCell ref="AN16:AN24"/>
    <mergeCell ref="AO16:AO24"/>
    <mergeCell ref="AP16:AP24"/>
    <mergeCell ref="AQ16:AQ24"/>
    <mergeCell ref="AR16:AR24"/>
    <mergeCell ref="AS16:AS24"/>
    <mergeCell ref="A11:A13"/>
    <mergeCell ref="B11:B13"/>
    <mergeCell ref="C11:C13"/>
    <mergeCell ref="AG11:AG13"/>
    <mergeCell ref="AH11:AH13"/>
    <mergeCell ref="AI11:AI13"/>
    <mergeCell ref="AJ11:AJ13"/>
    <mergeCell ref="AK11:AK13"/>
    <mergeCell ref="AL11:AL13"/>
    <mergeCell ref="AM11:AM13"/>
    <mergeCell ref="AN11:AN13"/>
    <mergeCell ref="AO11:AO13"/>
    <mergeCell ref="AP11:AP13"/>
    <mergeCell ref="AQ11:AQ13"/>
    <mergeCell ref="AR11:AR13"/>
    <mergeCell ref="AS11:AS13"/>
    <mergeCell ref="A14:D14"/>
    <mergeCell ref="A16:A24"/>
    <mergeCell ref="B16:B24"/>
    <mergeCell ref="C16:C24"/>
    <mergeCell ref="AG16:AG24"/>
    <mergeCell ref="AH16:AH24"/>
    <mergeCell ref="AI16:AI24"/>
    <mergeCell ref="AQ94:AQ102"/>
    <mergeCell ref="AM105:AM115"/>
    <mergeCell ref="AN105:AN115"/>
    <mergeCell ref="AO105:AO115"/>
    <mergeCell ref="AP105:AP115"/>
    <mergeCell ref="AQ105:AQ115"/>
    <mergeCell ref="AP125:AP127"/>
    <mergeCell ref="AQ125:AQ127"/>
    <mergeCell ref="AM142:AM151"/>
    <mergeCell ref="AN142:AN151"/>
    <mergeCell ref="AN125:AN127"/>
    <mergeCell ref="AO125:AO127"/>
    <mergeCell ref="AO130:AO134"/>
    <mergeCell ref="AP130:AP134"/>
    <mergeCell ref="AQ130:AQ134"/>
    <mergeCell ref="AM137:AM139"/>
    <mergeCell ref="AN137:AN139"/>
    <mergeCell ref="AO137:AO139"/>
    <mergeCell ref="AP137:AP139"/>
    <mergeCell ref="AQ137:AQ139"/>
    <mergeCell ref="E200:W200"/>
    <mergeCell ref="Q201:W201"/>
    <mergeCell ref="A200:A202"/>
    <mergeCell ref="D355:D356"/>
    <mergeCell ref="E8:I8"/>
    <mergeCell ref="J8:N8"/>
    <mergeCell ref="O8:R8"/>
    <mergeCell ref="S8:V8"/>
    <mergeCell ref="W8:X8"/>
    <mergeCell ref="E201:I201"/>
    <mergeCell ref="J201:N201"/>
    <mergeCell ref="O201:P201"/>
    <mergeCell ref="D200:D202"/>
    <mergeCell ref="A152:D152"/>
    <mergeCell ref="A58:D58"/>
    <mergeCell ref="A60:A61"/>
    <mergeCell ref="B60:B61"/>
    <mergeCell ref="C60:C61"/>
    <mergeCell ref="A158:D158"/>
    <mergeCell ref="A172:D172"/>
    <mergeCell ref="A94:A102"/>
    <mergeCell ref="B94:B102"/>
    <mergeCell ref="C94:C102"/>
    <mergeCell ref="A68:D68"/>
    <mergeCell ref="A3:AL3"/>
    <mergeCell ref="A2:AL2"/>
    <mergeCell ref="A1:AL1"/>
    <mergeCell ref="AG8:AJ8"/>
    <mergeCell ref="AK8:AL8"/>
    <mergeCell ref="A7:A9"/>
    <mergeCell ref="B7:B9"/>
    <mergeCell ref="C7:C9"/>
    <mergeCell ref="E7:AE7"/>
    <mergeCell ref="AG7:AS7"/>
    <mergeCell ref="Y8:AE8"/>
    <mergeCell ref="AM8:AS8"/>
    <mergeCell ref="D7:D9"/>
    <mergeCell ref="AL27:AL38"/>
    <mergeCell ref="AM27:AM38"/>
    <mergeCell ref="AN27:AN38"/>
    <mergeCell ref="AO27:AO38"/>
    <mergeCell ref="AP27:AP38"/>
    <mergeCell ref="AQ27:AQ38"/>
    <mergeCell ref="AR27:AR38"/>
    <mergeCell ref="AS27:AS38"/>
    <mergeCell ref="A39:D39"/>
    <mergeCell ref="AK27:AK38"/>
    <mergeCell ref="AM60:AM61"/>
    <mergeCell ref="AN60:AN61"/>
    <mergeCell ref="AO60:AO61"/>
    <mergeCell ref="AP60:AP61"/>
    <mergeCell ref="AQ60:AQ61"/>
    <mergeCell ref="AR60:AR61"/>
    <mergeCell ref="AS60:AS61"/>
    <mergeCell ref="A62:D62"/>
    <mergeCell ref="A64:A67"/>
    <mergeCell ref="B64:B67"/>
    <mergeCell ref="C64:C67"/>
    <mergeCell ref="AG64:AG67"/>
    <mergeCell ref="AH64:AH67"/>
    <mergeCell ref="AG60:AG61"/>
    <mergeCell ref="AH60:AH61"/>
    <mergeCell ref="AI60:AI61"/>
    <mergeCell ref="AJ60:AJ61"/>
    <mergeCell ref="AN64:AN67"/>
    <mergeCell ref="AO64:AO67"/>
    <mergeCell ref="AP64:AP67"/>
    <mergeCell ref="AQ64:AQ67"/>
    <mergeCell ref="AR64:AR67"/>
    <mergeCell ref="AS64:AS67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Encabezados</vt:lpstr>
      <vt:lpstr>CAMPO DE FORMACIÓN PROFESIONAL</vt:lpstr>
      <vt:lpstr>CONVENIOS</vt:lpstr>
      <vt:lpstr>CAMP.</vt:lpstr>
      <vt:lpstr>DIRECCIÓN GENERAL</vt:lpstr>
      <vt:lpstr>CALKINI</vt:lpstr>
      <vt:lpstr>CALAKMUL</vt:lpstr>
      <vt:lpstr>CANDELARIA</vt:lpstr>
      <vt:lpstr>CHAMPOTON</vt:lpstr>
      <vt:lpstr>CIUDAD DEL CARMEN</vt:lpstr>
      <vt:lpstr>ESCARCEGA</vt:lpstr>
      <vt:lpstr>A.M. HECELCHAKÁN</vt:lpstr>
      <vt:lpstr>A.M. HOPELCHÉN</vt:lpstr>
      <vt:lpstr>A.M. PALIZADA</vt:lpstr>
      <vt:lpstr>A.M. SEYBAPLAYA</vt:lpstr>
      <vt:lpstr>A.M. TENABO</vt:lpstr>
      <vt:lpstr>CAMP.!Área_de_impresión</vt:lpstr>
      <vt:lpstr>'CAMPO DE FORMACIÓN PROFESIONAL'!Área_de_impresión</vt:lpstr>
      <vt:lpstr>CONVENIOS!Área_de_impresión</vt:lpstr>
    </vt:vector>
  </TitlesOfParts>
  <Company>SDES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 LOPEZ OLMEDO</dc:creator>
  <cp:lastModifiedBy>Noé López Olmedo</cp:lastModifiedBy>
  <cp:lastPrinted>2011-12-08T21:18:37Z</cp:lastPrinted>
  <dcterms:created xsi:type="dcterms:W3CDTF">2010-06-03T22:17:01Z</dcterms:created>
  <dcterms:modified xsi:type="dcterms:W3CDTF">2023-10-30T21:14:43Z</dcterms:modified>
</cp:coreProperties>
</file>