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CESO 2023\REVISADOS ESTADISTICA 2° TRIMESTRE 2023\"/>
    </mc:Choice>
  </mc:AlternateContent>
  <xr:revisionPtr revIDLastSave="0" documentId="8_{FD922146-41BA-4B47-B029-21BF73509CE8}" xr6:coauthVersionLast="47" xr6:coauthVersionMax="47" xr10:uidLastSave="{00000000-0000-0000-0000-000000000000}"/>
  <bookViews>
    <workbookView xWindow="-120" yWindow="-120" windowWidth="29040" windowHeight="15840" tabRatio="787" firstSheet="1" activeTab="3" xr2:uid="{00000000-000D-0000-FFFF-FFFF00000000}"/>
  </bookViews>
  <sheets>
    <sheet name="Encabezados" sheetId="16" state="hidden" r:id="rId1"/>
    <sheet name="CAMPO DE FORMACIÓN PROFESIONAL" sheetId="33" r:id="rId2"/>
    <sheet name="CONVENIOS" sheetId="31" r:id="rId3"/>
    <sheet name="CAMP." sheetId="7" r:id="rId4"/>
    <sheet name="DIRECCIÓN GENERAL" sheetId="32" r:id="rId5"/>
    <sheet name="CALKINI" sheetId="3" r:id="rId6"/>
    <sheet name="CALAKMUL" sheetId="10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PROFESIONAL'!$A$8:$B$80</definedName>
    <definedName name="Administración">#REF!</definedName>
    <definedName name="_xlnm.Extract">'[1]DIR. U.C. A.M.'!#REF!</definedName>
    <definedName name="_xlnm.Print_Area" localSheetId="3">'CAMP.'!$A:$EB</definedName>
    <definedName name="_xlnm.Print_Area" localSheetId="1">'CAMPO DE FORMACIÓN PROFESIONAL'!$A$1:$B$80</definedName>
    <definedName name="_xlnm.Print_Area" localSheetId="2">CONVENIOS!$A$1:$AC$38</definedName>
    <definedName name="_xlnm.Criteria">'[1]DIR. U.C. A.M.'!#REF!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4" i="9" l="1"/>
  <c r="Y44" i="9"/>
  <c r="Z44" i="9"/>
  <c r="X45" i="9"/>
  <c r="Y45" i="9"/>
  <c r="Z45" i="9"/>
  <c r="X46" i="9"/>
  <c r="Y46" i="9"/>
  <c r="Z46" i="9"/>
  <c r="X47" i="9"/>
  <c r="Y47" i="9"/>
  <c r="Z47" i="9"/>
  <c r="X48" i="9"/>
  <c r="Y48" i="9"/>
  <c r="Z48" i="9"/>
  <c r="X49" i="9"/>
  <c r="Y49" i="9"/>
  <c r="Z49" i="9"/>
  <c r="X50" i="9"/>
  <c r="Y50" i="9"/>
  <c r="Z50" i="9"/>
  <c r="X51" i="9"/>
  <c r="Y51" i="9"/>
  <c r="Z51" i="9"/>
  <c r="X52" i="9"/>
  <c r="Y52" i="9"/>
  <c r="Z52" i="9"/>
  <c r="X53" i="9"/>
  <c r="Y53" i="9"/>
  <c r="Z53" i="9"/>
  <c r="X54" i="9"/>
  <c r="Y54" i="9"/>
  <c r="Z54" i="9"/>
  <c r="X55" i="9"/>
  <c r="Y55" i="9"/>
  <c r="Z55" i="9"/>
  <c r="X56" i="9"/>
  <c r="Y56" i="9"/>
  <c r="Z56" i="9"/>
  <c r="X57" i="9"/>
  <c r="Y57" i="9"/>
  <c r="Z57" i="9"/>
  <c r="X58" i="9"/>
  <c r="Y58" i="9"/>
  <c r="Z58" i="9"/>
  <c r="X59" i="9"/>
  <c r="Y59" i="9"/>
  <c r="Z59" i="9"/>
  <c r="X60" i="9"/>
  <c r="Y60" i="9"/>
  <c r="Z60" i="9"/>
  <c r="X61" i="9"/>
  <c r="Y61" i="9"/>
  <c r="Z61" i="9"/>
  <c r="X62" i="9"/>
  <c r="Y62" i="9"/>
  <c r="Z62" i="9"/>
  <c r="X63" i="9"/>
  <c r="Y63" i="9"/>
  <c r="Z63" i="9"/>
  <c r="X64" i="9"/>
  <c r="Y64" i="9"/>
  <c r="Z64" i="9"/>
  <c r="X65" i="9"/>
  <c r="Y65" i="9"/>
  <c r="Z65" i="9"/>
  <c r="X66" i="9"/>
  <c r="Y66" i="9"/>
  <c r="Z66" i="9"/>
  <c r="X67" i="9"/>
  <c r="Y67" i="9"/>
  <c r="Z67" i="9"/>
  <c r="X68" i="9"/>
  <c r="Y68" i="9"/>
  <c r="Z68" i="9"/>
  <c r="X69" i="9"/>
  <c r="Y69" i="9"/>
  <c r="Z69" i="9"/>
  <c r="X70" i="9"/>
  <c r="Y70" i="9"/>
  <c r="Z70" i="9"/>
  <c r="X71" i="9"/>
  <c r="Y71" i="9"/>
  <c r="Z71" i="9"/>
  <c r="X72" i="9"/>
  <c r="Y72" i="9"/>
  <c r="Z72" i="9"/>
  <c r="X73" i="9"/>
  <c r="Y73" i="9"/>
  <c r="Z73" i="9"/>
  <c r="X74" i="9"/>
  <c r="Y74" i="9"/>
  <c r="Z74" i="9"/>
  <c r="X75" i="9"/>
  <c r="Y75" i="9"/>
  <c r="Z75" i="9"/>
  <c r="X76" i="9"/>
  <c r="Y76" i="9"/>
  <c r="Z76" i="9"/>
  <c r="X77" i="9"/>
  <c r="Y77" i="9"/>
  <c r="Z77" i="9"/>
  <c r="X78" i="9"/>
  <c r="Y78" i="9"/>
  <c r="Z78" i="9"/>
  <c r="X79" i="9"/>
  <c r="Y79" i="9"/>
  <c r="Z79" i="9"/>
  <c r="X80" i="9"/>
  <c r="Y80" i="9"/>
  <c r="Z80" i="9"/>
  <c r="Z43" i="9"/>
  <c r="Y43" i="9"/>
  <c r="X43" i="9"/>
  <c r="X204" i="4"/>
  <c r="Y204" i="4"/>
  <c r="Z204" i="4"/>
  <c r="X205" i="4"/>
  <c r="Y205" i="4"/>
  <c r="Z205" i="4"/>
  <c r="X206" i="4"/>
  <c r="Y206" i="4"/>
  <c r="Z206" i="4"/>
  <c r="X207" i="4"/>
  <c r="Y207" i="4"/>
  <c r="Z207" i="4"/>
  <c r="X208" i="4"/>
  <c r="Y208" i="4"/>
  <c r="Z208" i="4"/>
  <c r="X209" i="4"/>
  <c r="Y209" i="4"/>
  <c r="Z209" i="4"/>
  <c r="X210" i="4"/>
  <c r="Y210" i="4"/>
  <c r="Z210" i="4"/>
  <c r="X211" i="4"/>
  <c r="Y211" i="4"/>
  <c r="Z211" i="4"/>
  <c r="X212" i="4"/>
  <c r="Y212" i="4"/>
  <c r="Z212" i="4"/>
  <c r="X213" i="4"/>
  <c r="Y213" i="4"/>
  <c r="Z213" i="4"/>
  <c r="X214" i="4"/>
  <c r="Y214" i="4"/>
  <c r="Z214" i="4"/>
  <c r="X215" i="4"/>
  <c r="Y215" i="4"/>
  <c r="AA215" i="4" s="1"/>
  <c r="Z215" i="4"/>
  <c r="X216" i="4"/>
  <c r="Y216" i="4"/>
  <c r="Z216" i="4"/>
  <c r="X217" i="4"/>
  <c r="Y217" i="4"/>
  <c r="Z217" i="4"/>
  <c r="X218" i="4"/>
  <c r="Y218" i="4"/>
  <c r="Z218" i="4"/>
  <c r="X219" i="4"/>
  <c r="Y219" i="4"/>
  <c r="Z219" i="4"/>
  <c r="X220" i="4"/>
  <c r="Y220" i="4"/>
  <c r="Z220" i="4"/>
  <c r="X221" i="4"/>
  <c r="Y221" i="4"/>
  <c r="Z221" i="4"/>
  <c r="X222" i="4"/>
  <c r="Y222" i="4"/>
  <c r="Z222" i="4"/>
  <c r="X223" i="4"/>
  <c r="Y223" i="4"/>
  <c r="Z223" i="4"/>
  <c r="X224" i="4"/>
  <c r="Y224" i="4"/>
  <c r="Z224" i="4"/>
  <c r="X225" i="4"/>
  <c r="Y225" i="4"/>
  <c r="Z225" i="4"/>
  <c r="X226" i="4"/>
  <c r="Y226" i="4"/>
  <c r="Z226" i="4"/>
  <c r="X227" i="4"/>
  <c r="Y227" i="4"/>
  <c r="Z227" i="4"/>
  <c r="X228" i="4"/>
  <c r="Y228" i="4"/>
  <c r="Z228" i="4"/>
  <c r="X229" i="4"/>
  <c r="Y229" i="4"/>
  <c r="Z229" i="4"/>
  <c r="X230" i="4"/>
  <c r="Y230" i="4"/>
  <c r="AA230" i="4" s="1"/>
  <c r="Z230" i="4"/>
  <c r="X231" i="4"/>
  <c r="Y231" i="4"/>
  <c r="Z231" i="4"/>
  <c r="X232" i="4"/>
  <c r="Y232" i="4"/>
  <c r="Z232" i="4"/>
  <c r="X233" i="4"/>
  <c r="Y233" i="4"/>
  <c r="Z233" i="4"/>
  <c r="X234" i="4"/>
  <c r="Y234" i="4"/>
  <c r="Z234" i="4"/>
  <c r="X235" i="4"/>
  <c r="Y235" i="4"/>
  <c r="Z235" i="4"/>
  <c r="Z203" i="4"/>
  <c r="Y203" i="4"/>
  <c r="X203" i="4"/>
  <c r="M9" i="31"/>
  <c r="W10" i="31"/>
  <c r="X10" i="31"/>
  <c r="Y10" i="31"/>
  <c r="Z10" i="31"/>
  <c r="AA10" i="31"/>
  <c r="AB10" i="31"/>
  <c r="W11" i="31"/>
  <c r="X11" i="31"/>
  <c r="Y11" i="31"/>
  <c r="Z11" i="31"/>
  <c r="AA11" i="31"/>
  <c r="AB11" i="31"/>
  <c r="W12" i="31"/>
  <c r="X12" i="31"/>
  <c r="Y12" i="31"/>
  <c r="Z12" i="31"/>
  <c r="AA12" i="31"/>
  <c r="AB12" i="31"/>
  <c r="W13" i="31"/>
  <c r="X13" i="31"/>
  <c r="Y13" i="31"/>
  <c r="Z13" i="31"/>
  <c r="AA13" i="31"/>
  <c r="AB13" i="31"/>
  <c r="AS36" i="11"/>
  <c r="AR36" i="11"/>
  <c r="AQ36" i="11"/>
  <c r="AP36" i="11"/>
  <c r="AO36" i="11"/>
  <c r="AN36" i="11"/>
  <c r="AM36" i="11"/>
  <c r="AL36" i="11"/>
  <c r="AK36" i="11"/>
  <c r="AJ36" i="11"/>
  <c r="AI36" i="11"/>
  <c r="AH36" i="11"/>
  <c r="AH38" i="11" s="1"/>
  <c r="BC24" i="7" s="1"/>
  <c r="AG36" i="11"/>
  <c r="AE36" i="11"/>
  <c r="AD36" i="11"/>
  <c r="AC36" i="11"/>
  <c r="AB36" i="11"/>
  <c r="AA36" i="11"/>
  <c r="Z36" i="11"/>
  <c r="Y36" i="11"/>
  <c r="X36" i="11"/>
  <c r="W36" i="11"/>
  <c r="V36" i="11"/>
  <c r="V38" i="11" s="1"/>
  <c r="W24" i="7" s="1"/>
  <c r="U36" i="11"/>
  <c r="T36" i="11"/>
  <c r="S36" i="11"/>
  <c r="R36" i="11"/>
  <c r="Q36" i="11"/>
  <c r="P36" i="11"/>
  <c r="O36" i="11"/>
  <c r="N36" i="11"/>
  <c r="N38" i="11" s="1"/>
  <c r="O24" i="7" s="1"/>
  <c r="M36" i="11"/>
  <c r="L36" i="11"/>
  <c r="K36" i="11"/>
  <c r="J36" i="11"/>
  <c r="I36" i="11"/>
  <c r="H36" i="11"/>
  <c r="G36" i="11"/>
  <c r="F36" i="11"/>
  <c r="E36" i="11"/>
  <c r="AS29" i="11"/>
  <c r="AR29" i="11"/>
  <c r="AQ29" i="11"/>
  <c r="AP29" i="11"/>
  <c r="AO29" i="11"/>
  <c r="AN29" i="11"/>
  <c r="AM29" i="11"/>
  <c r="AL29" i="11"/>
  <c r="AK29" i="11"/>
  <c r="AJ29" i="11"/>
  <c r="AI29" i="11"/>
  <c r="AI38" i="11" s="1"/>
  <c r="BD24" i="7" s="1"/>
  <c r="AH29" i="11"/>
  <c r="AG29" i="11"/>
  <c r="AE29" i="11"/>
  <c r="AD29" i="11"/>
  <c r="AC29" i="11"/>
  <c r="AB29" i="11"/>
  <c r="AA29" i="11"/>
  <c r="Z29" i="11"/>
  <c r="Z38" i="11" s="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AS36" i="14"/>
  <c r="AR36" i="14"/>
  <c r="AQ36" i="14"/>
  <c r="AQ38" i="14" s="1"/>
  <c r="BL23" i="7" s="1"/>
  <c r="AP36" i="14"/>
  <c r="AO36" i="14"/>
  <c r="AN36" i="14"/>
  <c r="AM36" i="14"/>
  <c r="AL36" i="14"/>
  <c r="AK36" i="14"/>
  <c r="AJ36" i="14"/>
  <c r="AI36" i="14"/>
  <c r="AH36" i="14"/>
  <c r="AG36" i="14"/>
  <c r="AE36" i="14"/>
  <c r="AE38" i="14" s="1"/>
  <c r="AF23" i="7" s="1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O36" i="14"/>
  <c r="O38" i="14" s="1"/>
  <c r="P23" i="7" s="1"/>
  <c r="N36" i="14"/>
  <c r="M36" i="14"/>
  <c r="L36" i="14"/>
  <c r="K36" i="14"/>
  <c r="J36" i="14"/>
  <c r="I36" i="14"/>
  <c r="H36" i="14"/>
  <c r="G36" i="14"/>
  <c r="F36" i="14"/>
  <c r="E36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AS36" i="13"/>
  <c r="AR36" i="13"/>
  <c r="AQ36" i="13"/>
  <c r="AP36" i="13"/>
  <c r="AP38" i="13" s="1"/>
  <c r="AO36" i="13"/>
  <c r="AN36" i="13"/>
  <c r="AM36" i="13"/>
  <c r="AL36" i="13"/>
  <c r="AK36" i="13"/>
  <c r="AK38" i="13" s="1"/>
  <c r="BF22" i="7" s="1"/>
  <c r="AJ36" i="13"/>
  <c r="AI36" i="13"/>
  <c r="AH36" i="13"/>
  <c r="AG36" i="13"/>
  <c r="AE36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AS29" i="13"/>
  <c r="AR29" i="13"/>
  <c r="AQ29" i="13"/>
  <c r="AP29" i="13"/>
  <c r="AO29" i="13"/>
  <c r="AN29" i="13"/>
  <c r="AM29" i="13"/>
  <c r="AL29" i="13"/>
  <c r="AK29" i="13"/>
  <c r="AJ29" i="13"/>
  <c r="AJ38" i="13" s="1"/>
  <c r="BE22" i="7" s="1"/>
  <c r="AI29" i="13"/>
  <c r="AH29" i="13"/>
  <c r="AG29" i="13"/>
  <c r="AE29" i="13"/>
  <c r="AD29" i="13"/>
  <c r="AC29" i="13"/>
  <c r="AB29" i="13"/>
  <c r="AA29" i="13"/>
  <c r="Z29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AS22" i="13"/>
  <c r="AR22" i="13"/>
  <c r="AQ22" i="13"/>
  <c r="AP22" i="13"/>
  <c r="AO22" i="13"/>
  <c r="AN22" i="13"/>
  <c r="AM22" i="13"/>
  <c r="AL22" i="13"/>
  <c r="AK22" i="13"/>
  <c r="AJ22" i="13"/>
  <c r="AI22" i="13"/>
  <c r="AH22" i="13"/>
  <c r="AG22" i="13"/>
  <c r="AE22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AS36" i="12"/>
  <c r="AR36" i="12"/>
  <c r="AQ36" i="12"/>
  <c r="AQ38" i="12" s="1"/>
  <c r="BL21" i="7" s="1"/>
  <c r="AP36" i="12"/>
  <c r="AP38" i="12" s="1"/>
  <c r="BK21" i="7" s="1"/>
  <c r="AO36" i="12"/>
  <c r="AN36" i="12"/>
  <c r="AM36" i="12"/>
  <c r="AL36" i="12"/>
  <c r="AK36" i="12"/>
  <c r="AJ36" i="12"/>
  <c r="AI36" i="12"/>
  <c r="AI38" i="12" s="1"/>
  <c r="BD21" i="7" s="1"/>
  <c r="AH36" i="12"/>
  <c r="AG36" i="12"/>
  <c r="AE36" i="12"/>
  <c r="AD36" i="12"/>
  <c r="AC36" i="12"/>
  <c r="AB36" i="12"/>
  <c r="AA36" i="12"/>
  <c r="Z36" i="12"/>
  <c r="Z38" i="12" s="1"/>
  <c r="AA21" i="7" s="1"/>
  <c r="Y36" i="12"/>
  <c r="Y38" i="12" s="1"/>
  <c r="Z21" i="7" s="1"/>
  <c r="X36" i="12"/>
  <c r="W36" i="12"/>
  <c r="V36" i="12"/>
  <c r="U36" i="12"/>
  <c r="T36" i="12"/>
  <c r="S36" i="12"/>
  <c r="S38" i="12" s="1"/>
  <c r="T21" i="7" s="1"/>
  <c r="R36" i="12"/>
  <c r="Q36" i="12"/>
  <c r="P36" i="12"/>
  <c r="O36" i="12"/>
  <c r="N36" i="12"/>
  <c r="M36" i="12"/>
  <c r="L36" i="12"/>
  <c r="K36" i="12"/>
  <c r="K38" i="12" s="1"/>
  <c r="L21" i="7" s="1"/>
  <c r="J36" i="12"/>
  <c r="I36" i="12"/>
  <c r="I38" i="12" s="1"/>
  <c r="J21" i="7" s="1"/>
  <c r="H36" i="12"/>
  <c r="G36" i="12"/>
  <c r="F36" i="12"/>
  <c r="E36" i="12"/>
  <c r="AS29" i="12"/>
  <c r="AR29" i="12"/>
  <c r="AQ29" i="12"/>
  <c r="AP29" i="12"/>
  <c r="AO29" i="12"/>
  <c r="AN29" i="12"/>
  <c r="AM29" i="12"/>
  <c r="AL29" i="12"/>
  <c r="AK29" i="12"/>
  <c r="AJ29" i="12"/>
  <c r="AI29" i="12"/>
  <c r="AH29" i="12"/>
  <c r="AG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G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AS36" i="15"/>
  <c r="AR36" i="15"/>
  <c r="AR38" i="15" s="1"/>
  <c r="BM20" i="7" s="1"/>
  <c r="AQ36" i="15"/>
  <c r="AP36" i="15"/>
  <c r="AO36" i="15"/>
  <c r="AN36" i="15"/>
  <c r="AM36" i="15"/>
  <c r="AL36" i="15"/>
  <c r="AK36" i="15"/>
  <c r="AJ36" i="15"/>
  <c r="AI36" i="15"/>
  <c r="AH36" i="15"/>
  <c r="AG36" i="15"/>
  <c r="AE36" i="15"/>
  <c r="AD36" i="15"/>
  <c r="AD38" i="15" s="1"/>
  <c r="AE20" i="7" s="1"/>
  <c r="AC36" i="15"/>
  <c r="AB36" i="15"/>
  <c r="AA36" i="15"/>
  <c r="AA38" i="15" s="1"/>
  <c r="AB20" i="7" s="1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H38" i="15" s="1"/>
  <c r="BC20" i="7" s="1"/>
  <c r="AG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AS22" i="15"/>
  <c r="AR22" i="15"/>
  <c r="AQ22" i="15"/>
  <c r="AP22" i="15"/>
  <c r="AO22" i="15"/>
  <c r="AN22" i="15"/>
  <c r="AM22" i="15"/>
  <c r="AL22" i="15"/>
  <c r="AK22" i="15"/>
  <c r="AJ22" i="15"/>
  <c r="AI22" i="15"/>
  <c r="AH22" i="15"/>
  <c r="AG22" i="15"/>
  <c r="AE22" i="15"/>
  <c r="AD22" i="15"/>
  <c r="AC22" i="15"/>
  <c r="AB22" i="15"/>
  <c r="AA22" i="15"/>
  <c r="Z22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AS128" i="4"/>
  <c r="AR128" i="4"/>
  <c r="AQ128" i="4"/>
  <c r="AP128" i="4"/>
  <c r="AO128" i="4"/>
  <c r="AN128" i="4"/>
  <c r="AM128" i="4"/>
  <c r="AL128" i="4"/>
  <c r="AK128" i="4"/>
  <c r="AJ128" i="4"/>
  <c r="AI128" i="4"/>
  <c r="AH128" i="4"/>
  <c r="AG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AS20" i="5"/>
  <c r="AR20" i="5"/>
  <c r="AQ20" i="5"/>
  <c r="AP20" i="5"/>
  <c r="AO20" i="5"/>
  <c r="AO129" i="5" s="1"/>
  <c r="BJ19" i="7"/>
  <c r="AN20" i="5"/>
  <c r="AM20" i="5"/>
  <c r="AL20" i="5"/>
  <c r="AK20" i="5"/>
  <c r="AJ20" i="5"/>
  <c r="AI20" i="5"/>
  <c r="AI129" i="5" s="1"/>
  <c r="BD19" i="7" s="1"/>
  <c r="AH20" i="5"/>
  <c r="AG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AS29" i="9"/>
  <c r="AR29" i="9"/>
  <c r="AQ29" i="9"/>
  <c r="AP29" i="9"/>
  <c r="AO29" i="9"/>
  <c r="AN29" i="9"/>
  <c r="AM29" i="9"/>
  <c r="AL29" i="9"/>
  <c r="AK29" i="9"/>
  <c r="AJ29" i="9"/>
  <c r="AI29" i="9"/>
  <c r="AI38" i="9" s="1"/>
  <c r="BD18" i="7" s="1"/>
  <c r="AH29" i="9"/>
  <c r="AH38" i="9" s="1"/>
  <c r="BC18" i="7" s="1"/>
  <c r="AG29" i="9"/>
  <c r="AE29" i="9"/>
  <c r="AD29" i="9"/>
  <c r="AC29" i="9"/>
  <c r="AB29" i="9"/>
  <c r="AA29" i="9"/>
  <c r="Z29" i="9"/>
  <c r="Z38" i="9" s="1"/>
  <c r="AA18" i="7" s="1"/>
  <c r="Y29" i="9"/>
  <c r="X29" i="9"/>
  <c r="W29" i="9"/>
  <c r="V29" i="9"/>
  <c r="U29" i="9"/>
  <c r="T29" i="9"/>
  <c r="S29" i="9"/>
  <c r="R29" i="9"/>
  <c r="R38" i="9" s="1"/>
  <c r="S18" i="7" s="1"/>
  <c r="Q29" i="9"/>
  <c r="Q38" i="9" s="1"/>
  <c r="R18" i="7" s="1"/>
  <c r="P29" i="9"/>
  <c r="O29" i="9"/>
  <c r="N29" i="9"/>
  <c r="M29" i="9"/>
  <c r="L29" i="9"/>
  <c r="K29" i="9"/>
  <c r="J29" i="9"/>
  <c r="J38" i="9" s="1"/>
  <c r="K18" i="7" s="1"/>
  <c r="I29" i="9"/>
  <c r="I38" i="9" s="1"/>
  <c r="J18" i="7" s="1"/>
  <c r="H29" i="9"/>
  <c r="G29" i="9"/>
  <c r="F29" i="9"/>
  <c r="E29" i="9"/>
  <c r="AS22" i="9"/>
  <c r="AR22" i="9"/>
  <c r="AQ22" i="9"/>
  <c r="AQ38" i="9" s="1"/>
  <c r="BL18" i="7" s="1"/>
  <c r="AP22" i="9"/>
  <c r="AP38" i="9" s="1"/>
  <c r="BK18" i="7" s="1"/>
  <c r="AO22" i="9"/>
  <c r="AO38" i="9"/>
  <c r="BJ18" i="7" s="1"/>
  <c r="AN22" i="9"/>
  <c r="AM22" i="9"/>
  <c r="AL22" i="9"/>
  <c r="AL38" i="9" s="1"/>
  <c r="BG18" i="7"/>
  <c r="AK22" i="9"/>
  <c r="AK38" i="9" s="1"/>
  <c r="BF18" i="7" s="1"/>
  <c r="AJ22" i="9"/>
  <c r="AJ38" i="9" s="1"/>
  <c r="BE18" i="7" s="1"/>
  <c r="AI22" i="9"/>
  <c r="AH22" i="9"/>
  <c r="AG22" i="9"/>
  <c r="AG38" i="9"/>
  <c r="BB18" i="7" s="1"/>
  <c r="AE22" i="9"/>
  <c r="AE38" i="9" s="1"/>
  <c r="AD22" i="9"/>
  <c r="AC22" i="9"/>
  <c r="AC38" i="9" s="1"/>
  <c r="AD18" i="7" s="1"/>
  <c r="AB22" i="9"/>
  <c r="AA22" i="9"/>
  <c r="Z22" i="9"/>
  <c r="Y22" i="9"/>
  <c r="X22" i="9"/>
  <c r="X38" i="9" s="1"/>
  <c r="Y18" i="7" s="1"/>
  <c r="W22" i="9"/>
  <c r="W38" i="9" s="1"/>
  <c r="V22" i="9"/>
  <c r="V38" i="9" s="1"/>
  <c r="W18" i="7" s="1"/>
  <c r="U22" i="9"/>
  <c r="U38" i="9" s="1"/>
  <c r="V18" i="7" s="1"/>
  <c r="T22" i="9"/>
  <c r="T38" i="9" s="1"/>
  <c r="U18" i="7" s="1"/>
  <c r="S22" i="9"/>
  <c r="R22" i="9"/>
  <c r="Q22" i="9"/>
  <c r="P22" i="9"/>
  <c r="P38" i="9" s="1"/>
  <c r="Q18" i="7" s="1"/>
  <c r="O22" i="9"/>
  <c r="O38" i="9" s="1"/>
  <c r="P18" i="7" s="1"/>
  <c r="N22" i="9"/>
  <c r="N38" i="9" s="1"/>
  <c r="O18" i="7" s="1"/>
  <c r="M22" i="9"/>
  <c r="M38" i="9" s="1"/>
  <c r="N18" i="7" s="1"/>
  <c r="L22" i="9"/>
  <c r="K22" i="9"/>
  <c r="J22" i="9"/>
  <c r="I22" i="9"/>
  <c r="H22" i="9"/>
  <c r="H38" i="9" s="1"/>
  <c r="I18" i="7" s="1"/>
  <c r="G22" i="9"/>
  <c r="G38" i="9" s="1"/>
  <c r="H18" i="7" s="1"/>
  <c r="F22" i="9"/>
  <c r="F38" i="9" s="1"/>
  <c r="G18" i="7" s="1"/>
  <c r="E22" i="9"/>
  <c r="E38" i="9" s="1"/>
  <c r="F18" i="7" s="1"/>
  <c r="AS196" i="4"/>
  <c r="AR196" i="4"/>
  <c r="AQ196" i="4"/>
  <c r="AP196" i="4"/>
  <c r="AO196" i="4"/>
  <c r="AN196" i="4"/>
  <c r="AM196" i="4"/>
  <c r="AL196" i="4"/>
  <c r="AK196" i="4"/>
  <c r="AJ196" i="4"/>
  <c r="AI196" i="4"/>
  <c r="AH196" i="4"/>
  <c r="AG196" i="4"/>
  <c r="AE196" i="4"/>
  <c r="AD196" i="4"/>
  <c r="AC196" i="4"/>
  <c r="AB196" i="4"/>
  <c r="AA196" i="4"/>
  <c r="Z196" i="4"/>
  <c r="Y196" i="4"/>
  <c r="X196" i="4"/>
  <c r="W196" i="4"/>
  <c r="V196" i="4"/>
  <c r="U196" i="4"/>
  <c r="T196" i="4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AS188" i="4"/>
  <c r="AR188" i="4"/>
  <c r="AQ188" i="4"/>
  <c r="AP188" i="4"/>
  <c r="AO188" i="4"/>
  <c r="AN188" i="4"/>
  <c r="AM188" i="4"/>
  <c r="AL188" i="4"/>
  <c r="AK188" i="4"/>
  <c r="AJ188" i="4"/>
  <c r="AI188" i="4"/>
  <c r="AH188" i="4"/>
  <c r="AG188" i="4"/>
  <c r="AE188" i="4"/>
  <c r="AD188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AS172" i="4"/>
  <c r="AR172" i="4"/>
  <c r="AQ172" i="4"/>
  <c r="AP172" i="4"/>
  <c r="AO172" i="4"/>
  <c r="AN172" i="4"/>
  <c r="AM172" i="4"/>
  <c r="AL172" i="4"/>
  <c r="AK172" i="4"/>
  <c r="AJ172" i="4"/>
  <c r="AI172" i="4"/>
  <c r="AH172" i="4"/>
  <c r="AG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AS158" i="4"/>
  <c r="AR158" i="4"/>
  <c r="AQ158" i="4"/>
  <c r="AP158" i="4"/>
  <c r="AO158" i="4"/>
  <c r="AN158" i="4"/>
  <c r="AM158" i="4"/>
  <c r="AL158" i="4"/>
  <c r="AK158" i="4"/>
  <c r="AJ158" i="4"/>
  <c r="AI158" i="4"/>
  <c r="AH158" i="4"/>
  <c r="AG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AS152" i="4"/>
  <c r="AR152" i="4"/>
  <c r="AQ152" i="4"/>
  <c r="AP152" i="4"/>
  <c r="AO152" i="4"/>
  <c r="AN152" i="4"/>
  <c r="AM152" i="4"/>
  <c r="AL152" i="4"/>
  <c r="AK152" i="4"/>
  <c r="AJ152" i="4"/>
  <c r="AI152" i="4"/>
  <c r="AH152" i="4"/>
  <c r="AG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AS140" i="4"/>
  <c r="AR140" i="4"/>
  <c r="AQ140" i="4"/>
  <c r="AP140" i="4"/>
  <c r="AO140" i="4"/>
  <c r="AN140" i="4"/>
  <c r="AM140" i="4"/>
  <c r="AL140" i="4"/>
  <c r="AK140" i="4"/>
  <c r="AJ140" i="4"/>
  <c r="AI140" i="4"/>
  <c r="AH140" i="4"/>
  <c r="AG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AS135" i="4"/>
  <c r="AR135" i="4"/>
  <c r="AQ135" i="4"/>
  <c r="AP135" i="4"/>
  <c r="AO135" i="4"/>
  <c r="AN135" i="4"/>
  <c r="AM135" i="4"/>
  <c r="AL135" i="4"/>
  <c r="AK135" i="4"/>
  <c r="AJ135" i="4"/>
  <c r="AI135" i="4"/>
  <c r="AH135" i="4"/>
  <c r="AG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AS123" i="4"/>
  <c r="AR123" i="4"/>
  <c r="AQ123" i="4"/>
  <c r="AP123" i="4"/>
  <c r="AO123" i="4"/>
  <c r="AN123" i="4"/>
  <c r="AM123" i="4"/>
  <c r="AL123" i="4"/>
  <c r="AK123" i="4"/>
  <c r="AJ123" i="4"/>
  <c r="AI123" i="4"/>
  <c r="AH123" i="4"/>
  <c r="AG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AS116" i="4"/>
  <c r="AR116" i="4"/>
  <c r="AQ116" i="4"/>
  <c r="AP116" i="4"/>
  <c r="AO116" i="4"/>
  <c r="AN116" i="4"/>
  <c r="AM116" i="4"/>
  <c r="AL116" i="4"/>
  <c r="AK116" i="4"/>
  <c r="AJ116" i="4"/>
  <c r="AI116" i="4"/>
  <c r="AH116" i="4"/>
  <c r="AG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AS103" i="4"/>
  <c r="AR103" i="4"/>
  <c r="AQ103" i="4"/>
  <c r="AP103" i="4"/>
  <c r="AO103" i="4"/>
  <c r="AN103" i="4"/>
  <c r="AM103" i="4"/>
  <c r="AL103" i="4"/>
  <c r="AK103" i="4"/>
  <c r="AJ103" i="4"/>
  <c r="AI103" i="4"/>
  <c r="AH103" i="4"/>
  <c r="AG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N198" i="4" s="1"/>
  <c r="O17" i="7" s="1"/>
  <c r="M39" i="4"/>
  <c r="L39" i="4"/>
  <c r="K39" i="4"/>
  <c r="J39" i="4"/>
  <c r="I39" i="4"/>
  <c r="H39" i="4"/>
  <c r="G39" i="4"/>
  <c r="F39" i="4"/>
  <c r="E39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AS14" i="4"/>
  <c r="AR14" i="4"/>
  <c r="AQ14" i="4"/>
  <c r="AP14" i="4"/>
  <c r="AO14" i="4"/>
  <c r="AO198" i="4" s="1"/>
  <c r="BJ17" i="7" s="1"/>
  <c r="AN14" i="4"/>
  <c r="AM14" i="4"/>
  <c r="AL14" i="4"/>
  <c r="AL198" i="4" s="1"/>
  <c r="AK14" i="4"/>
  <c r="AJ14" i="4"/>
  <c r="AJ198" i="4" s="1"/>
  <c r="BE17" i="7" s="1"/>
  <c r="AI14" i="4"/>
  <c r="AH14" i="4"/>
  <c r="AG14" i="4"/>
  <c r="AG198" i="4" s="1"/>
  <c r="BB17" i="7" s="1"/>
  <c r="AE14" i="4"/>
  <c r="AD14" i="4"/>
  <c r="AC14" i="4"/>
  <c r="AC198" i="4" s="1"/>
  <c r="AB14" i="4"/>
  <c r="AA14" i="4"/>
  <c r="Z14" i="4"/>
  <c r="Y14" i="4"/>
  <c r="X14" i="4"/>
  <c r="X198" i="4" s="1"/>
  <c r="W14" i="4"/>
  <c r="V14" i="4"/>
  <c r="U14" i="4"/>
  <c r="U198" i="4" s="1"/>
  <c r="T14" i="4"/>
  <c r="S14" i="4"/>
  <c r="S198" i="4" s="1"/>
  <c r="T17" i="7" s="1"/>
  <c r="R14" i="4"/>
  <c r="Q14" i="4"/>
  <c r="P14" i="4"/>
  <c r="O14" i="4"/>
  <c r="N14" i="4"/>
  <c r="M14" i="4"/>
  <c r="M198" i="4" s="1"/>
  <c r="N17" i="7" s="1"/>
  <c r="L14" i="4"/>
  <c r="K14" i="4"/>
  <c r="K198" i="4" s="1"/>
  <c r="L17" i="7" s="1"/>
  <c r="J14" i="4"/>
  <c r="I14" i="4"/>
  <c r="I198" i="4" s="1"/>
  <c r="J17" i="7" s="1"/>
  <c r="H14" i="4"/>
  <c r="G14" i="4"/>
  <c r="F14" i="4"/>
  <c r="E14" i="4"/>
  <c r="E198" i="4" s="1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AS93" i="6"/>
  <c r="AR93" i="6"/>
  <c r="AQ93" i="6"/>
  <c r="AP93" i="6"/>
  <c r="AO93" i="6"/>
  <c r="AN93" i="6"/>
  <c r="AM93" i="6"/>
  <c r="AL93" i="6"/>
  <c r="AK93" i="6"/>
  <c r="AJ93" i="6"/>
  <c r="AI93" i="6"/>
  <c r="AH93" i="6"/>
  <c r="AG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AS20" i="6"/>
  <c r="AR20" i="6"/>
  <c r="AQ20" i="6"/>
  <c r="AP20" i="6"/>
  <c r="AO20" i="6"/>
  <c r="AN20" i="6"/>
  <c r="AM20" i="6"/>
  <c r="AL20" i="6"/>
  <c r="AK20" i="6"/>
  <c r="AJ20" i="6"/>
  <c r="AI20" i="6"/>
  <c r="AI119" i="6" s="1"/>
  <c r="BD16" i="7" s="1"/>
  <c r="AH20" i="6"/>
  <c r="AG20" i="6"/>
  <c r="AE20" i="6"/>
  <c r="AD20" i="6"/>
  <c r="AC20" i="6"/>
  <c r="AB20" i="6"/>
  <c r="AA20" i="6"/>
  <c r="Z20" i="6"/>
  <c r="Z119" i="6" s="1"/>
  <c r="AA16" i="7" s="1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AS15" i="6"/>
  <c r="AS119" i="6" s="1"/>
  <c r="BN16" i="7" s="1"/>
  <c r="AR15" i="6"/>
  <c r="AR119" i="6" s="1"/>
  <c r="AQ15" i="6"/>
  <c r="AP15" i="6"/>
  <c r="AO15" i="6"/>
  <c r="AO119" i="6" s="1"/>
  <c r="BJ16" i="7" s="1"/>
  <c r="AN15" i="6"/>
  <c r="AN119" i="6" s="1"/>
  <c r="BI16" i="7" s="1"/>
  <c r="AM15" i="6"/>
  <c r="AM119" i="6"/>
  <c r="BH16" i="7" s="1"/>
  <c r="AL15" i="6"/>
  <c r="AL119" i="6" s="1"/>
  <c r="AK15" i="6"/>
  <c r="AJ15" i="6"/>
  <c r="AJ119" i="6" s="1"/>
  <c r="BE16" i="7" s="1"/>
  <c r="AI15" i="6"/>
  <c r="AH15" i="6"/>
  <c r="AH119" i="6" s="1"/>
  <c r="BC16" i="7" s="1"/>
  <c r="AG15" i="6"/>
  <c r="AG119" i="6" s="1"/>
  <c r="BB16" i="7" s="1"/>
  <c r="AE15" i="6"/>
  <c r="AE119" i="6" s="1"/>
  <c r="AD15" i="6"/>
  <c r="AD119" i="6" s="1"/>
  <c r="AE16" i="7" s="1"/>
  <c r="AC15" i="6"/>
  <c r="AC119" i="6" s="1"/>
  <c r="AD16" i="7" s="1"/>
  <c r="AB15" i="6"/>
  <c r="AB119" i="6" s="1"/>
  <c r="AC16" i="7" s="1"/>
  <c r="AA15" i="6"/>
  <c r="AA119" i="6"/>
  <c r="AB16" i="7" s="1"/>
  <c r="Z15" i="6"/>
  <c r="Y15" i="6"/>
  <c r="X15" i="6"/>
  <c r="X119" i="6" s="1"/>
  <c r="Y16" i="7" s="1"/>
  <c r="W15" i="6"/>
  <c r="W119" i="6"/>
  <c r="V15" i="6"/>
  <c r="V119" i="6" s="1"/>
  <c r="W16" i="7" s="1"/>
  <c r="U15" i="6"/>
  <c r="U119" i="6" s="1"/>
  <c r="V16" i="7" s="1"/>
  <c r="T15" i="6"/>
  <c r="S15" i="6"/>
  <c r="S119" i="6" s="1"/>
  <c r="T16" i="7" s="1"/>
  <c r="R15" i="6"/>
  <c r="Q15" i="6"/>
  <c r="P15" i="6"/>
  <c r="P119" i="6" s="1"/>
  <c r="Q16" i="7" s="1"/>
  <c r="O15" i="6"/>
  <c r="O119" i="6"/>
  <c r="P16" i="7" s="1"/>
  <c r="N15" i="6"/>
  <c r="M15" i="6"/>
  <c r="M119" i="6" s="1"/>
  <c r="N16" i="7" s="1"/>
  <c r="L15" i="6"/>
  <c r="L119" i="6" s="1"/>
  <c r="K15" i="6"/>
  <c r="K119" i="6"/>
  <c r="J15" i="6"/>
  <c r="I15" i="6"/>
  <c r="I119" i="6"/>
  <c r="J16" i="7" s="1"/>
  <c r="H15" i="6"/>
  <c r="H119" i="6"/>
  <c r="G15" i="6"/>
  <c r="F15" i="6"/>
  <c r="F119" i="6"/>
  <c r="G16" i="7" s="1"/>
  <c r="E15" i="6"/>
  <c r="E119" i="6" s="1"/>
  <c r="E309" i="3"/>
  <c r="AH36" i="10"/>
  <c r="AI36" i="10"/>
  <c r="AJ36" i="10"/>
  <c r="AK36" i="10"/>
  <c r="AL36" i="10"/>
  <c r="AM36" i="10"/>
  <c r="AN36" i="10"/>
  <c r="AO36" i="10"/>
  <c r="AP36" i="10"/>
  <c r="AQ36" i="10"/>
  <c r="AR36" i="10"/>
  <c r="AS36" i="10"/>
  <c r="AH29" i="10"/>
  <c r="AI29" i="10"/>
  <c r="AJ29" i="10"/>
  <c r="AK29" i="10"/>
  <c r="AK38" i="10" s="1"/>
  <c r="BF15" i="7" s="1"/>
  <c r="AL29" i="10"/>
  <c r="AM29" i="10"/>
  <c r="AN29" i="10"/>
  <c r="AO29" i="10"/>
  <c r="AP29" i="10"/>
  <c r="AQ29" i="10"/>
  <c r="AR29" i="10"/>
  <c r="AS29" i="10"/>
  <c r="AS38" i="10" s="1"/>
  <c r="BN15" i="7" s="1"/>
  <c r="AH22" i="10"/>
  <c r="AI22" i="10"/>
  <c r="AI38" i="10" s="1"/>
  <c r="BD15" i="7" s="1"/>
  <c r="AJ22" i="10"/>
  <c r="AK22" i="10"/>
  <c r="AL22" i="10"/>
  <c r="AL38" i="10" s="1"/>
  <c r="AM22" i="10"/>
  <c r="AM38" i="10" s="1"/>
  <c r="BH15" i="7" s="1"/>
  <c r="AN22" i="10"/>
  <c r="AO22" i="10"/>
  <c r="AO38" i="10" s="1"/>
  <c r="BJ15" i="7" s="1"/>
  <c r="AP22" i="10"/>
  <c r="AP38" i="10" s="1"/>
  <c r="BK15" i="7" s="1"/>
  <c r="AQ22" i="10"/>
  <c r="AR22" i="10"/>
  <c r="AS22" i="10"/>
  <c r="AG36" i="10"/>
  <c r="AG29" i="10"/>
  <c r="AG22" i="10"/>
  <c r="F22" i="10"/>
  <c r="F38" i="10" s="1"/>
  <c r="G15" i="7" s="1"/>
  <c r="G22" i="10"/>
  <c r="H22" i="10"/>
  <c r="H38" i="10" s="1"/>
  <c r="I15" i="7" s="1"/>
  <c r="I22" i="10"/>
  <c r="J22" i="10"/>
  <c r="K22" i="10"/>
  <c r="L22" i="10"/>
  <c r="M22" i="10"/>
  <c r="N22" i="10"/>
  <c r="N38" i="10" s="1"/>
  <c r="O15" i="7" s="1"/>
  <c r="O22" i="10"/>
  <c r="P22" i="10"/>
  <c r="Q22" i="10"/>
  <c r="R22" i="10"/>
  <c r="S22" i="10"/>
  <c r="T22" i="10"/>
  <c r="U22" i="10"/>
  <c r="U38" i="10" s="1"/>
  <c r="V15" i="7" s="1"/>
  <c r="V22" i="10"/>
  <c r="W22" i="10"/>
  <c r="X22" i="10"/>
  <c r="Y22" i="10"/>
  <c r="Z22" i="10"/>
  <c r="AA22" i="10"/>
  <c r="AB22" i="10"/>
  <c r="AC22" i="10"/>
  <c r="AD22" i="10"/>
  <c r="AD38" i="10" s="1"/>
  <c r="AE15" i="7" s="1"/>
  <c r="AE22" i="10"/>
  <c r="F29" i="10"/>
  <c r="G29" i="10"/>
  <c r="H29" i="10"/>
  <c r="I29" i="10"/>
  <c r="J29" i="10"/>
  <c r="K29" i="10"/>
  <c r="K38" i="10"/>
  <c r="L15" i="7" s="1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F36" i="10"/>
  <c r="G36" i="10"/>
  <c r="H36" i="10"/>
  <c r="I36" i="10"/>
  <c r="J36" i="10"/>
  <c r="K36" i="10"/>
  <c r="L36" i="10"/>
  <c r="L38" i="10" s="1"/>
  <c r="M36" i="10"/>
  <c r="N36" i="10"/>
  <c r="O36" i="10"/>
  <c r="P36" i="10"/>
  <c r="Q36" i="10"/>
  <c r="Q38" i="10" s="1"/>
  <c r="R15" i="7" s="1"/>
  <c r="R36" i="10"/>
  <c r="S36" i="10"/>
  <c r="T36" i="10"/>
  <c r="U36" i="10"/>
  <c r="V36" i="10"/>
  <c r="W36" i="10"/>
  <c r="X36" i="10"/>
  <c r="X38" i="10" s="1"/>
  <c r="Y15" i="7" s="1"/>
  <c r="Y36" i="10"/>
  <c r="Y38" i="10"/>
  <c r="Z36" i="10"/>
  <c r="AA36" i="10"/>
  <c r="AB36" i="10"/>
  <c r="AC36" i="10"/>
  <c r="AD36" i="10"/>
  <c r="AE36" i="10"/>
  <c r="E36" i="10"/>
  <c r="E29" i="10"/>
  <c r="E22" i="10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E152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N144" i="3"/>
  <c r="M144" i="3"/>
  <c r="L144" i="3"/>
  <c r="K144" i="3"/>
  <c r="J144" i="3"/>
  <c r="I144" i="3"/>
  <c r="H144" i="3"/>
  <c r="G144" i="3"/>
  <c r="F144" i="3"/>
  <c r="E144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AS14" i="3"/>
  <c r="AS154" i="3" s="1"/>
  <c r="AR14" i="3"/>
  <c r="AR154" i="3" s="1"/>
  <c r="AQ14" i="3"/>
  <c r="AQ154" i="3" s="1"/>
  <c r="BL14" i="7" s="1"/>
  <c r="AP14" i="3"/>
  <c r="AP154" i="3" s="1"/>
  <c r="BK14" i="7" s="1"/>
  <c r="AO14" i="3"/>
  <c r="AN14" i="3"/>
  <c r="AM14" i="3"/>
  <c r="AL14" i="3"/>
  <c r="AK14" i="3"/>
  <c r="AK154" i="3" s="1"/>
  <c r="AJ14" i="3"/>
  <c r="AJ154" i="3" s="1"/>
  <c r="AI14" i="3"/>
  <c r="AI154" i="3" s="1"/>
  <c r="BD14" i="7" s="1"/>
  <c r="AH14" i="3"/>
  <c r="AH154" i="3" s="1"/>
  <c r="BC14" i="7" s="1"/>
  <c r="AG14" i="3"/>
  <c r="AE14" i="3"/>
  <c r="AD14" i="3"/>
  <c r="AC14" i="3"/>
  <c r="AC154" i="3" s="1"/>
  <c r="AB14" i="3"/>
  <c r="AB154" i="3" s="1"/>
  <c r="AA14" i="3"/>
  <c r="AA154" i="3" s="1"/>
  <c r="AB14" i="7" s="1"/>
  <c r="Z14" i="3"/>
  <c r="Z154" i="3" s="1"/>
  <c r="Y14" i="3"/>
  <c r="Y154" i="3" s="1"/>
  <c r="Z14" i="7" s="1"/>
  <c r="X14" i="3"/>
  <c r="W14" i="3"/>
  <c r="V14" i="3"/>
  <c r="U14" i="3"/>
  <c r="T14" i="3"/>
  <c r="T154" i="3" s="1"/>
  <c r="S14" i="3"/>
  <c r="S154" i="3" s="1"/>
  <c r="R14" i="3"/>
  <c r="R154" i="3" s="1"/>
  <c r="S14" i="7" s="1"/>
  <c r="Q14" i="3"/>
  <c r="Q154" i="3" s="1"/>
  <c r="R14" i="7" s="1"/>
  <c r="P14" i="3"/>
  <c r="O14" i="3"/>
  <c r="N14" i="3"/>
  <c r="M14" i="3"/>
  <c r="L14" i="3"/>
  <c r="L154" i="3" s="1"/>
  <c r="K14" i="3"/>
  <c r="K154" i="3" s="1"/>
  <c r="J14" i="3"/>
  <c r="J154" i="3" s="1"/>
  <c r="I14" i="3"/>
  <c r="I154" i="3" s="1"/>
  <c r="J14" i="7" s="1"/>
  <c r="H14" i="3"/>
  <c r="G14" i="3"/>
  <c r="F14" i="3"/>
  <c r="E14" i="3"/>
  <c r="L14" i="7"/>
  <c r="T14" i="7"/>
  <c r="U14" i="7"/>
  <c r="AC14" i="7"/>
  <c r="BM14" i="7"/>
  <c r="BE14" i="7"/>
  <c r="E69" i="10"/>
  <c r="F69" i="10"/>
  <c r="AI15" i="7" s="1"/>
  <c r="G69" i="10"/>
  <c r="AJ15" i="7" s="1"/>
  <c r="H69" i="10"/>
  <c r="AK15" i="7" s="1"/>
  <c r="I69" i="10"/>
  <c r="J69" i="10"/>
  <c r="AM15" i="7" s="1"/>
  <c r="K69" i="10"/>
  <c r="L69" i="10"/>
  <c r="AO15" i="7" s="1"/>
  <c r="M69" i="10"/>
  <c r="N69" i="10"/>
  <c r="AQ15" i="7" s="1"/>
  <c r="O69" i="10"/>
  <c r="AR15" i="7" s="1"/>
  <c r="P69" i="10"/>
  <c r="Q69" i="10"/>
  <c r="AT15" i="7" s="1"/>
  <c r="R69" i="10"/>
  <c r="AU15" i="7" s="1"/>
  <c r="S69" i="10"/>
  <c r="AV15" i="7" s="1"/>
  <c r="T69" i="10"/>
  <c r="AW15" i="7" s="1"/>
  <c r="U69" i="10"/>
  <c r="V69" i="10"/>
  <c r="AY15" i="7" s="1"/>
  <c r="W69" i="10"/>
  <c r="AZ15" i="7" s="1"/>
  <c r="R72" i="10"/>
  <c r="AL15" i="7"/>
  <c r="AP15" i="7"/>
  <c r="S193" i="11"/>
  <c r="AV24" i="7" s="1"/>
  <c r="T193" i="11"/>
  <c r="AW24" i="7" s="1"/>
  <c r="U193" i="11"/>
  <c r="AX24" i="7" s="1"/>
  <c r="V193" i="11"/>
  <c r="AY24" i="7" s="1"/>
  <c r="W193" i="11"/>
  <c r="AZ24" i="7" s="1"/>
  <c r="R193" i="14"/>
  <c r="AU23" i="7" s="1"/>
  <c r="S193" i="14"/>
  <c r="AV23" i="7" s="1"/>
  <c r="T193" i="14"/>
  <c r="AW23" i="7"/>
  <c r="U193" i="14"/>
  <c r="AX23" i="7" s="1"/>
  <c r="V193" i="14"/>
  <c r="AY23" i="7" s="1"/>
  <c r="W193" i="14"/>
  <c r="AZ23" i="7" s="1"/>
  <c r="S193" i="13"/>
  <c r="AV22" i="7" s="1"/>
  <c r="T193" i="13"/>
  <c r="AW22" i="7" s="1"/>
  <c r="U193" i="13"/>
  <c r="AX22" i="7" s="1"/>
  <c r="V193" i="13"/>
  <c r="AY22" i="7" s="1"/>
  <c r="W193" i="13"/>
  <c r="AZ22" i="7" s="1"/>
  <c r="S193" i="12"/>
  <c r="AV21" i="7" s="1"/>
  <c r="T193" i="12"/>
  <c r="AW21" i="7" s="1"/>
  <c r="U193" i="12"/>
  <c r="AX21" i="7" s="1"/>
  <c r="V193" i="12"/>
  <c r="AY21" i="7" s="1"/>
  <c r="W193" i="12"/>
  <c r="AZ21" i="7" s="1"/>
  <c r="S193" i="15"/>
  <c r="AV20" i="7" s="1"/>
  <c r="T193" i="15"/>
  <c r="AW20" i="7" s="1"/>
  <c r="U193" i="15"/>
  <c r="AX20" i="7" s="1"/>
  <c r="V193" i="15"/>
  <c r="AY20" i="7" s="1"/>
  <c r="W193" i="15"/>
  <c r="S284" i="5"/>
  <c r="AV19" i="7" s="1"/>
  <c r="T284" i="5"/>
  <c r="AW19" i="7" s="1"/>
  <c r="U284" i="5"/>
  <c r="AX19" i="7" s="1"/>
  <c r="V284" i="5"/>
  <c r="AY19" i="7" s="1"/>
  <c r="W284" i="5"/>
  <c r="AZ19" i="7" s="1"/>
  <c r="R81" i="9"/>
  <c r="AU18" i="7" s="1"/>
  <c r="S81" i="9"/>
  <c r="AV18" i="7" s="1"/>
  <c r="T81" i="9"/>
  <c r="AW18" i="7" s="1"/>
  <c r="U81" i="9"/>
  <c r="AX18" i="7" s="1"/>
  <c r="V81" i="9"/>
  <c r="AY18" i="7" s="1"/>
  <c r="W81" i="9"/>
  <c r="AZ18" i="7" s="1"/>
  <c r="S236" i="4"/>
  <c r="AV17" i="7" s="1"/>
  <c r="T236" i="4"/>
  <c r="AW17" i="7" s="1"/>
  <c r="U236" i="4"/>
  <c r="V236" i="4"/>
  <c r="AY17" i="7" s="1"/>
  <c r="W236" i="4"/>
  <c r="AZ17" i="7" s="1"/>
  <c r="S274" i="6"/>
  <c r="AV16" i="7" s="1"/>
  <c r="T274" i="6"/>
  <c r="AW16" i="7" s="1"/>
  <c r="U274" i="6"/>
  <c r="AX16" i="7" s="1"/>
  <c r="V274" i="6"/>
  <c r="AY16" i="7" s="1"/>
  <c r="W274" i="6"/>
  <c r="AZ16" i="7" s="1"/>
  <c r="BG15" i="7"/>
  <c r="T38" i="10"/>
  <c r="U15" i="7" s="1"/>
  <c r="M15" i="7"/>
  <c r="AG38" i="10"/>
  <c r="BB15" i="7" s="1"/>
  <c r="E38" i="10"/>
  <c r="F15" i="7" s="1"/>
  <c r="S309" i="3"/>
  <c r="T309" i="3"/>
  <c r="AW14" i="7" s="1"/>
  <c r="U309" i="3"/>
  <c r="V309" i="3"/>
  <c r="W309" i="3"/>
  <c r="AZ14" i="7" s="1"/>
  <c r="S165" i="32"/>
  <c r="N168" i="32" s="1"/>
  <c r="T165" i="32"/>
  <c r="AW12" i="7" s="1"/>
  <c r="CB12" i="7" s="1"/>
  <c r="U165" i="32"/>
  <c r="AX12" i="7" s="1"/>
  <c r="V165" i="32"/>
  <c r="AY12" i="7" s="1"/>
  <c r="CD12" i="7" s="1"/>
  <c r="W165" i="32"/>
  <c r="R168" i="32" s="1"/>
  <c r="CL12" i="7"/>
  <c r="CM12" i="7"/>
  <c r="CN12" i="7"/>
  <c r="V9" i="31"/>
  <c r="CO12" i="7" s="1"/>
  <c r="Q165" i="32"/>
  <c r="AT12" i="7" s="1"/>
  <c r="BY12" i="7" s="1"/>
  <c r="R165" i="32"/>
  <c r="AU12" i="7" s="1"/>
  <c r="P165" i="32"/>
  <c r="K168" i="32" s="1"/>
  <c r="O165" i="32"/>
  <c r="J168" i="32" s="1"/>
  <c r="G165" i="32"/>
  <c r="AJ12" i="7" s="1"/>
  <c r="L165" i="32"/>
  <c r="H165" i="32"/>
  <c r="M165" i="32"/>
  <c r="AP12" i="7" s="1"/>
  <c r="I165" i="32"/>
  <c r="AL12" i="7" s="1"/>
  <c r="N165" i="32"/>
  <c r="AQ12" i="7" s="1"/>
  <c r="F165" i="32"/>
  <c r="AI12" i="7" s="1"/>
  <c r="K165" i="32"/>
  <c r="AN12" i="7" s="1"/>
  <c r="E165" i="32"/>
  <c r="AH12" i="7" s="1"/>
  <c r="J165" i="32"/>
  <c r="AM12" i="7" s="1"/>
  <c r="AS38" i="11"/>
  <c r="BN24" i="7" s="1"/>
  <c r="AO38" i="11"/>
  <c r="BJ24" i="7" s="1"/>
  <c r="AM38" i="11"/>
  <c r="BH24" i="7" s="1"/>
  <c r="AL38" i="11"/>
  <c r="BG24" i="7" s="1"/>
  <c r="AK38" i="11"/>
  <c r="BF24" i="7" s="1"/>
  <c r="AG38" i="11"/>
  <c r="AE38" i="11"/>
  <c r="AF24" i="7" s="1"/>
  <c r="AD38" i="11"/>
  <c r="AE24" i="7" s="1"/>
  <c r="AB38" i="11"/>
  <c r="AC24" i="7" s="1"/>
  <c r="X38" i="11"/>
  <c r="Y24" i="7"/>
  <c r="W38" i="11"/>
  <c r="X24" i="7" s="1"/>
  <c r="T38" i="11"/>
  <c r="U24" i="7"/>
  <c r="P38" i="11"/>
  <c r="Q24" i="7" s="1"/>
  <c r="O38" i="11"/>
  <c r="P24" i="7" s="1"/>
  <c r="L38" i="11"/>
  <c r="M24" i="7" s="1"/>
  <c r="K38" i="11"/>
  <c r="L24" i="7" s="1"/>
  <c r="J38" i="11"/>
  <c r="K24" i="7" s="1"/>
  <c r="H38" i="11"/>
  <c r="I24" i="7" s="1"/>
  <c r="G38" i="11"/>
  <c r="H24" i="7"/>
  <c r="F38" i="11"/>
  <c r="G24" i="7" s="1"/>
  <c r="AS38" i="13"/>
  <c r="BN22" i="7" s="1"/>
  <c r="AN38" i="13"/>
  <c r="BI22" i="7" s="1"/>
  <c r="AM38" i="13"/>
  <c r="BH22" i="7" s="1"/>
  <c r="AI38" i="13"/>
  <c r="BD22" i="7" s="1"/>
  <c r="AG38" i="13"/>
  <c r="BB22" i="7" s="1"/>
  <c r="AE38" i="13"/>
  <c r="AF22" i="7" s="1"/>
  <c r="AB38" i="13"/>
  <c r="Z38" i="13"/>
  <c r="W38" i="13"/>
  <c r="X22" i="7"/>
  <c r="T38" i="13"/>
  <c r="U22" i="7" s="1"/>
  <c r="R38" i="13"/>
  <c r="S22" i="7"/>
  <c r="O38" i="13"/>
  <c r="P22" i="7" s="1"/>
  <c r="L38" i="13"/>
  <c r="M22" i="7"/>
  <c r="J38" i="13"/>
  <c r="K22" i="7" s="1"/>
  <c r="G38" i="13"/>
  <c r="H22" i="7" s="1"/>
  <c r="F38" i="13"/>
  <c r="G22" i="7" s="1"/>
  <c r="E38" i="12"/>
  <c r="F21" i="7" s="1"/>
  <c r="AR38" i="12"/>
  <c r="BM21" i="7" s="1"/>
  <c r="AN38" i="12"/>
  <c r="BI21" i="7" s="1"/>
  <c r="AM38" i="12"/>
  <c r="BH21" i="7" s="1"/>
  <c r="AL38" i="12"/>
  <c r="BG21" i="7" s="1"/>
  <c r="AJ38" i="12"/>
  <c r="BE21" i="7" s="1"/>
  <c r="AE38" i="12"/>
  <c r="AF21" i="7" s="1"/>
  <c r="AC38" i="12"/>
  <c r="AD21" i="7" s="1"/>
  <c r="AA38" i="12"/>
  <c r="AB21" i="7"/>
  <c r="W38" i="12"/>
  <c r="X21" i="7" s="1"/>
  <c r="V38" i="12"/>
  <c r="W21" i="7" s="1"/>
  <c r="U38" i="12"/>
  <c r="V21" i="7" s="1"/>
  <c r="O38" i="12"/>
  <c r="P21" i="7" s="1"/>
  <c r="M38" i="12"/>
  <c r="N21" i="7"/>
  <c r="G38" i="12"/>
  <c r="H21" i="7" s="1"/>
  <c r="F38" i="12"/>
  <c r="G21" i="7" s="1"/>
  <c r="AS38" i="15"/>
  <c r="BN20" i="7" s="1"/>
  <c r="AO38" i="15"/>
  <c r="BJ20" i="7" s="1"/>
  <c r="AN38" i="15"/>
  <c r="BI20" i="7" s="1"/>
  <c r="AM38" i="15"/>
  <c r="BH20" i="7" s="1"/>
  <c r="AI38" i="15"/>
  <c r="BD20" i="7" s="1"/>
  <c r="AG38" i="15"/>
  <c r="AB38" i="15"/>
  <c r="Z38" i="15"/>
  <c r="X38" i="15"/>
  <c r="W38" i="15"/>
  <c r="X20" i="7" s="1"/>
  <c r="V38" i="15"/>
  <c r="W20" i="7" s="1"/>
  <c r="S38" i="15"/>
  <c r="T20" i="7" s="1"/>
  <c r="P38" i="15"/>
  <c r="Q20" i="7" s="1"/>
  <c r="O38" i="15"/>
  <c r="P20" i="7" s="1"/>
  <c r="J38" i="15"/>
  <c r="K20" i="7" s="1"/>
  <c r="H38" i="15"/>
  <c r="I20" i="7" s="1"/>
  <c r="F38" i="15"/>
  <c r="G20" i="7" s="1"/>
  <c r="AN38" i="14"/>
  <c r="BI23" i="7" s="1"/>
  <c r="AM38" i="14"/>
  <c r="BH23" i="7" s="1"/>
  <c r="AI38" i="14"/>
  <c r="BD23" i="7" s="1"/>
  <c r="AG38" i="14"/>
  <c r="W38" i="14"/>
  <c r="X23" i="7" s="1"/>
  <c r="U38" i="14"/>
  <c r="V23" i="7"/>
  <c r="M38" i="14"/>
  <c r="N23" i="7" s="1"/>
  <c r="J38" i="14"/>
  <c r="K23" i="7" s="1"/>
  <c r="G38" i="14"/>
  <c r="H23" i="7"/>
  <c r="E38" i="14"/>
  <c r="F23" i="7" s="1"/>
  <c r="AS38" i="9"/>
  <c r="BN18" i="7" s="1"/>
  <c r="AR38" i="9"/>
  <c r="BM18" i="7" s="1"/>
  <c r="AM38" i="9"/>
  <c r="BH18" i="7" s="1"/>
  <c r="AD38" i="9"/>
  <c r="AE18" i="7" s="1"/>
  <c r="AB38" i="9"/>
  <c r="AC18" i="7" s="1"/>
  <c r="S38" i="9"/>
  <c r="T18" i="7" s="1"/>
  <c r="L38" i="9"/>
  <c r="M18" i="7" s="1"/>
  <c r="K38" i="9"/>
  <c r="L18" i="7" s="1"/>
  <c r="AQ38" i="10"/>
  <c r="BL15" i="7"/>
  <c r="AB38" i="10"/>
  <c r="AC15" i="7" s="1"/>
  <c r="Z38" i="10"/>
  <c r="W38" i="10"/>
  <c r="X15" i="7" s="1"/>
  <c r="X192" i="14"/>
  <c r="Y192" i="14"/>
  <c r="Z192" i="14"/>
  <c r="W9" i="31"/>
  <c r="X9" i="31"/>
  <c r="Y9" i="31"/>
  <c r="Z9" i="31"/>
  <c r="AA9" i="31"/>
  <c r="AB9" i="31"/>
  <c r="W14" i="31"/>
  <c r="X14" i="31"/>
  <c r="Y14" i="31"/>
  <c r="Z14" i="31"/>
  <c r="AA14" i="31"/>
  <c r="AB14" i="31"/>
  <c r="AB16" i="31"/>
  <c r="AA16" i="31"/>
  <c r="Z16" i="31"/>
  <c r="Y16" i="31"/>
  <c r="X16" i="31"/>
  <c r="W16" i="31"/>
  <c r="W21" i="31"/>
  <c r="X21" i="31"/>
  <c r="Y21" i="31"/>
  <c r="Z21" i="31"/>
  <c r="AA21" i="31"/>
  <c r="AB21" i="31"/>
  <c r="W22" i="31"/>
  <c r="X22" i="31"/>
  <c r="Y22" i="31"/>
  <c r="Z22" i="31"/>
  <c r="AA22" i="31"/>
  <c r="AB22" i="31"/>
  <c r="W23" i="31"/>
  <c r="X23" i="31"/>
  <c r="Y23" i="31"/>
  <c r="Z23" i="31"/>
  <c r="AA23" i="31"/>
  <c r="AB23" i="31"/>
  <c r="W24" i="31"/>
  <c r="X24" i="31"/>
  <c r="Y24" i="31"/>
  <c r="Z24" i="31"/>
  <c r="AA24" i="31"/>
  <c r="AB24" i="31"/>
  <c r="W25" i="31"/>
  <c r="X25" i="31"/>
  <c r="Y25" i="31"/>
  <c r="Z25" i="31"/>
  <c r="AA25" i="31"/>
  <c r="AB25" i="31"/>
  <c r="W26" i="31"/>
  <c r="X26" i="31"/>
  <c r="Y26" i="31"/>
  <c r="Z26" i="31"/>
  <c r="AA26" i="31"/>
  <c r="AB26" i="31"/>
  <c r="W27" i="31"/>
  <c r="X27" i="31"/>
  <c r="Y27" i="31"/>
  <c r="Z27" i="31"/>
  <c r="AA27" i="31"/>
  <c r="AB27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33" i="31"/>
  <c r="X33" i="31"/>
  <c r="Y33" i="31"/>
  <c r="Z33" i="31"/>
  <c r="AA33" i="31"/>
  <c r="AB33" i="31"/>
  <c r="W34" i="31"/>
  <c r="X34" i="31"/>
  <c r="Y34" i="31"/>
  <c r="Z34" i="31"/>
  <c r="AA34" i="31"/>
  <c r="AB34" i="31"/>
  <c r="W35" i="31"/>
  <c r="X35" i="31"/>
  <c r="Y35" i="31"/>
  <c r="Z35" i="31"/>
  <c r="AA35" i="31"/>
  <c r="AB35" i="31"/>
  <c r="W36" i="31"/>
  <c r="X36" i="31"/>
  <c r="Y36" i="31"/>
  <c r="Z36" i="31"/>
  <c r="AA36" i="31"/>
  <c r="AB36" i="31"/>
  <c r="W20" i="31"/>
  <c r="X20" i="31"/>
  <c r="Y20" i="31"/>
  <c r="Z20" i="31"/>
  <c r="AA20" i="31"/>
  <c r="AB20" i="31"/>
  <c r="W18" i="31"/>
  <c r="X18" i="31"/>
  <c r="Y18" i="31"/>
  <c r="Z18" i="31"/>
  <c r="AA18" i="31"/>
  <c r="AB18" i="31"/>
  <c r="U38" i="31"/>
  <c r="T38" i="31"/>
  <c r="S38" i="31"/>
  <c r="R38" i="31"/>
  <c r="Q38" i="31"/>
  <c r="O38" i="31"/>
  <c r="L38" i="31"/>
  <c r="K38" i="31"/>
  <c r="J38" i="31"/>
  <c r="I38" i="31"/>
  <c r="H38" i="31"/>
  <c r="D38" i="31"/>
  <c r="F38" i="31"/>
  <c r="M25" i="31"/>
  <c r="M21" i="31"/>
  <c r="M19" i="31"/>
  <c r="CO14" i="7"/>
  <c r="CO15" i="7"/>
  <c r="CO16" i="7"/>
  <c r="CO17" i="7"/>
  <c r="CO18" i="7"/>
  <c r="CO19" i="7"/>
  <c r="CO20" i="7"/>
  <c r="CO21" i="7"/>
  <c r="CO22" i="7"/>
  <c r="CO23" i="7"/>
  <c r="CO24" i="7"/>
  <c r="CN14" i="7"/>
  <c r="CN15" i="7"/>
  <c r="CN16" i="7"/>
  <c r="CN17" i="7"/>
  <c r="CN18" i="7"/>
  <c r="CN19" i="7"/>
  <c r="CN20" i="7"/>
  <c r="CN21" i="7"/>
  <c r="CN22" i="7"/>
  <c r="CN23" i="7"/>
  <c r="CN24" i="7"/>
  <c r="CL14" i="7"/>
  <c r="CL15" i="7"/>
  <c r="CL16" i="7"/>
  <c r="CL17" i="7"/>
  <c r="CL18" i="7"/>
  <c r="CL19" i="7"/>
  <c r="CL20" i="7"/>
  <c r="CL21" i="7"/>
  <c r="CL22" i="7"/>
  <c r="CL23" i="7"/>
  <c r="CL24" i="7"/>
  <c r="CM24" i="7"/>
  <c r="CM23" i="7"/>
  <c r="CM22" i="7"/>
  <c r="CM21" i="7"/>
  <c r="CP21" i="7" s="1"/>
  <c r="CM20" i="7"/>
  <c r="CP20" i="7" s="1"/>
  <c r="CM19" i="7"/>
  <c r="CM18" i="7"/>
  <c r="CM17" i="7"/>
  <c r="CM16" i="7"/>
  <c r="CM15" i="7"/>
  <c r="CM14" i="7"/>
  <c r="CP14" i="7" s="1"/>
  <c r="V35" i="31"/>
  <c r="AC35" i="31" s="1"/>
  <c r="V33" i="31"/>
  <c r="AC33" i="31" s="1"/>
  <c r="V31" i="31"/>
  <c r="V29" i="31"/>
  <c r="V27" i="31"/>
  <c r="V25" i="31"/>
  <c r="V23" i="31"/>
  <c r="V21" i="31"/>
  <c r="V19" i="31"/>
  <c r="AC19" i="31" s="1"/>
  <c r="V17" i="31"/>
  <c r="V15" i="31"/>
  <c r="M33" i="31"/>
  <c r="M35" i="31"/>
  <c r="M23" i="31"/>
  <c r="M27" i="31"/>
  <c r="M29" i="31"/>
  <c r="M31" i="31"/>
  <c r="AC31" i="31" s="1"/>
  <c r="M17" i="31"/>
  <c r="M15" i="31"/>
  <c r="C3" i="31"/>
  <c r="CP17" i="7"/>
  <c r="C38" i="31"/>
  <c r="AB19" i="31"/>
  <c r="AA19" i="31"/>
  <c r="Z19" i="31"/>
  <c r="Y19" i="31"/>
  <c r="X19" i="31"/>
  <c r="W19" i="31"/>
  <c r="AB17" i="31"/>
  <c r="AA17" i="31"/>
  <c r="Z17" i="31"/>
  <c r="Y17" i="31"/>
  <c r="X17" i="31"/>
  <c r="W17" i="31"/>
  <c r="AB15" i="31"/>
  <c r="AA15" i="31"/>
  <c r="Z15" i="31"/>
  <c r="Y15" i="31"/>
  <c r="X15" i="31"/>
  <c r="W15" i="31"/>
  <c r="AC15" i="31"/>
  <c r="AC27" i="31"/>
  <c r="R236" i="4"/>
  <c r="AU17" i="7" s="1"/>
  <c r="Q236" i="4"/>
  <c r="AT17" i="7" s="1"/>
  <c r="R193" i="11"/>
  <c r="AU24" i="7" s="1"/>
  <c r="Q193" i="11"/>
  <c r="AT24" i="7" s="1"/>
  <c r="P193" i="11"/>
  <c r="K196" i="11" s="1"/>
  <c r="AS24" i="7"/>
  <c r="O193" i="11"/>
  <c r="AR24" i="7" s="1"/>
  <c r="N193" i="11"/>
  <c r="AQ24" i="7" s="1"/>
  <c r="M193" i="11"/>
  <c r="AP24" i="7" s="1"/>
  <c r="L193" i="11"/>
  <c r="AO24" i="7" s="1"/>
  <c r="K193" i="11"/>
  <c r="AN24" i="7" s="1"/>
  <c r="J193" i="11"/>
  <c r="AM24" i="7"/>
  <c r="I193" i="11"/>
  <c r="AL24" i="7" s="1"/>
  <c r="H193" i="11"/>
  <c r="AK24" i="7" s="1"/>
  <c r="G193" i="11"/>
  <c r="AJ24" i="7"/>
  <c r="F193" i="11"/>
  <c r="AI24" i="7"/>
  <c r="E193" i="11"/>
  <c r="AH24" i="7" s="1"/>
  <c r="BB24" i="7"/>
  <c r="F6" i="7"/>
  <c r="A4" i="7"/>
  <c r="R193" i="13"/>
  <c r="AU22" i="7" s="1"/>
  <c r="Q193" i="13"/>
  <c r="AT22" i="7" s="1"/>
  <c r="P193" i="13"/>
  <c r="AS22" i="7" s="1"/>
  <c r="O193" i="13"/>
  <c r="AR22" i="7" s="1"/>
  <c r="N193" i="13"/>
  <c r="AQ22" i="7" s="1"/>
  <c r="M193" i="13"/>
  <c r="AP22" i="7" s="1"/>
  <c r="L193" i="13"/>
  <c r="AO22" i="7" s="1"/>
  <c r="K193" i="13"/>
  <c r="AN22" i="7" s="1"/>
  <c r="J193" i="13"/>
  <c r="AM22" i="7" s="1"/>
  <c r="I193" i="13"/>
  <c r="AL22" i="7" s="1"/>
  <c r="H193" i="13"/>
  <c r="AK22" i="7" s="1"/>
  <c r="G193" i="13"/>
  <c r="AJ22" i="7" s="1"/>
  <c r="F193" i="13"/>
  <c r="AI22" i="7" s="1"/>
  <c r="E193" i="13"/>
  <c r="AH22" i="7" s="1"/>
  <c r="R193" i="12"/>
  <c r="AU21" i="7" s="1"/>
  <c r="R193" i="15"/>
  <c r="AU20" i="7" s="1"/>
  <c r="R284" i="5"/>
  <c r="AU19" i="7" s="1"/>
  <c r="R274" i="6"/>
  <c r="AU16" i="7" s="1"/>
  <c r="R309" i="3"/>
  <c r="AU14" i="7" s="1"/>
  <c r="Q81" i="9"/>
  <c r="O309" i="3"/>
  <c r="P309" i="3"/>
  <c r="AS14" i="7" s="1"/>
  <c r="Q193" i="14"/>
  <c r="AT23" i="7" s="1"/>
  <c r="Q193" i="12"/>
  <c r="AT21" i="7" s="1"/>
  <c r="Q193" i="15"/>
  <c r="Q284" i="5"/>
  <c r="AT19" i="7" s="1"/>
  <c r="P193" i="14"/>
  <c r="O193" i="14"/>
  <c r="AR23" i="7" s="1"/>
  <c r="N193" i="14"/>
  <c r="M193" i="14"/>
  <c r="AP23" i="7" s="1"/>
  <c r="L193" i="14"/>
  <c r="AO23" i="7" s="1"/>
  <c r="K193" i="14"/>
  <c r="AN23" i="7" s="1"/>
  <c r="J193" i="14"/>
  <c r="I193" i="14"/>
  <c r="AL23" i="7" s="1"/>
  <c r="H193" i="14"/>
  <c r="AK23" i="7"/>
  <c r="G193" i="14"/>
  <c r="AJ23" i="7" s="1"/>
  <c r="F193" i="14"/>
  <c r="AI23" i="7" s="1"/>
  <c r="E193" i="14"/>
  <c r="AH23" i="7" s="1"/>
  <c r="BB23" i="7"/>
  <c r="P193" i="12"/>
  <c r="AS21" i="7" s="1"/>
  <c r="O193" i="12"/>
  <c r="AR21" i="7" s="1"/>
  <c r="N193" i="12"/>
  <c r="AQ21" i="7" s="1"/>
  <c r="M193" i="12"/>
  <c r="AP21" i="7" s="1"/>
  <c r="L193" i="12"/>
  <c r="AO21" i="7" s="1"/>
  <c r="K193" i="12"/>
  <c r="AN21" i="7" s="1"/>
  <c r="J193" i="12"/>
  <c r="I193" i="12"/>
  <c r="AL21" i="7" s="1"/>
  <c r="H193" i="12"/>
  <c r="G193" i="12"/>
  <c r="AJ21" i="7" s="1"/>
  <c r="F193" i="12"/>
  <c r="AI21" i="7"/>
  <c r="E193" i="12"/>
  <c r="AH21" i="7" s="1"/>
  <c r="P193" i="15"/>
  <c r="AS20" i="7" s="1"/>
  <c r="O193" i="15"/>
  <c r="N193" i="15"/>
  <c r="AQ20" i="7" s="1"/>
  <c r="M193" i="15"/>
  <c r="L193" i="15"/>
  <c r="AO20" i="7" s="1"/>
  <c r="K193" i="15"/>
  <c r="J193" i="15"/>
  <c r="AM20" i="7" s="1"/>
  <c r="I193" i="15"/>
  <c r="AL20" i="7"/>
  <c r="H193" i="15"/>
  <c r="AK20" i="7" s="1"/>
  <c r="G193" i="15"/>
  <c r="AJ20" i="7" s="1"/>
  <c r="F193" i="15"/>
  <c r="AI20" i="7" s="1"/>
  <c r="E193" i="15"/>
  <c r="AH20" i="7"/>
  <c r="AH15" i="7"/>
  <c r="P284" i="5"/>
  <c r="AS19" i="7" s="1"/>
  <c r="O284" i="5"/>
  <c r="AR19" i="7" s="1"/>
  <c r="N284" i="5"/>
  <c r="M284" i="5"/>
  <c r="AP19" i="7" s="1"/>
  <c r="L284" i="5"/>
  <c r="K284" i="5"/>
  <c r="AN19" i="7" s="1"/>
  <c r="J284" i="5"/>
  <c r="AM19" i="7" s="1"/>
  <c r="I284" i="5"/>
  <c r="AL19" i="7" s="1"/>
  <c r="H284" i="5"/>
  <c r="AK19" i="7" s="1"/>
  <c r="G284" i="5"/>
  <c r="AJ19" i="7" s="1"/>
  <c r="F284" i="5"/>
  <c r="AI19" i="7" s="1"/>
  <c r="E284" i="5"/>
  <c r="AH19" i="7"/>
  <c r="P81" i="9"/>
  <c r="AS18" i="7" s="1"/>
  <c r="BX18" i="7" s="1"/>
  <c r="O81" i="9"/>
  <c r="AR18" i="7" s="1"/>
  <c r="N81" i="9"/>
  <c r="AQ18" i="7" s="1"/>
  <c r="M81" i="9"/>
  <c r="AP18" i="7" s="1"/>
  <c r="L81" i="9"/>
  <c r="K81" i="9"/>
  <c r="AN18" i="7" s="1"/>
  <c r="J81" i="9"/>
  <c r="I81" i="9"/>
  <c r="AL18" i="7" s="1"/>
  <c r="H81" i="9"/>
  <c r="AK18" i="7" s="1"/>
  <c r="G81" i="9"/>
  <c r="AJ18" i="7" s="1"/>
  <c r="F81" i="9"/>
  <c r="AI18" i="7" s="1"/>
  <c r="E81" i="9"/>
  <c r="AH18" i="7" s="1"/>
  <c r="P236" i="4"/>
  <c r="AS17" i="7" s="1"/>
  <c r="O236" i="4"/>
  <c r="AR17" i="7" s="1"/>
  <c r="N236" i="4"/>
  <c r="M236" i="4"/>
  <c r="AP17" i="7" s="1"/>
  <c r="L236" i="4"/>
  <c r="K236" i="4"/>
  <c r="AN17" i="7" s="1"/>
  <c r="J236" i="4"/>
  <c r="AM17" i="7" s="1"/>
  <c r="I236" i="4"/>
  <c r="AL17" i="7" s="1"/>
  <c r="H236" i="4"/>
  <c r="AK17" i="7" s="1"/>
  <c r="G236" i="4"/>
  <c r="AJ17" i="7" s="1"/>
  <c r="F236" i="4"/>
  <c r="AI17" i="7" s="1"/>
  <c r="E236" i="4"/>
  <c r="AH17" i="7" s="1"/>
  <c r="Q274" i="6"/>
  <c r="AT16" i="7" s="1"/>
  <c r="P274" i="6"/>
  <c r="AS16" i="7" s="1"/>
  <c r="O274" i="6"/>
  <c r="AR16" i="7" s="1"/>
  <c r="N274" i="6"/>
  <c r="AQ16" i="7" s="1"/>
  <c r="M274" i="6"/>
  <c r="AP16" i="7" s="1"/>
  <c r="L274" i="6"/>
  <c r="K274" i="6"/>
  <c r="AN16" i="7" s="1"/>
  <c r="I274" i="6"/>
  <c r="AL16" i="7" s="1"/>
  <c r="H274" i="6"/>
  <c r="AK16" i="7" s="1"/>
  <c r="G274" i="6"/>
  <c r="AJ16" i="7" s="1"/>
  <c r="F274" i="6"/>
  <c r="AI16" i="7" s="1"/>
  <c r="E274" i="6"/>
  <c r="AH16" i="7" s="1"/>
  <c r="N309" i="3"/>
  <c r="AQ14" i="7" s="1"/>
  <c r="M309" i="3"/>
  <c r="AP14" i="7" s="1"/>
  <c r="L309" i="3"/>
  <c r="AO14" i="7" s="1"/>
  <c r="J309" i="3"/>
  <c r="AM14" i="7" s="1"/>
  <c r="I309" i="3"/>
  <c r="AL14" i="7" s="1"/>
  <c r="H309" i="3"/>
  <c r="AK14" i="7" s="1"/>
  <c r="G309" i="3"/>
  <c r="AJ14" i="7" s="1"/>
  <c r="F309" i="3"/>
  <c r="AI14" i="7" s="1"/>
  <c r="EA26" i="7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K26" i="7"/>
  <c r="CJ26" i="7"/>
  <c r="CI26" i="7"/>
  <c r="CH26" i="7"/>
  <c r="CG26" i="7"/>
  <c r="E26" i="7"/>
  <c r="D26" i="7"/>
  <c r="CF25" i="7"/>
  <c r="BB20" i="7"/>
  <c r="J274" i="6"/>
  <c r="AM16" i="7" s="1"/>
  <c r="K309" i="3"/>
  <c r="AN14" i="7" s="1"/>
  <c r="Q309" i="3"/>
  <c r="AT14" i="7" s="1"/>
  <c r="E38" i="11"/>
  <c r="M38" i="11"/>
  <c r="N24" i="7" s="1"/>
  <c r="U38" i="11"/>
  <c r="V24" i="7" s="1"/>
  <c r="AC38" i="11"/>
  <c r="I38" i="14"/>
  <c r="AH38" i="14"/>
  <c r="BC23" i="7" s="1"/>
  <c r="K38" i="14"/>
  <c r="L23" i="7" s="1"/>
  <c r="S38" i="14"/>
  <c r="T23" i="7" s="1"/>
  <c r="AA38" i="14"/>
  <c r="AB23" i="7" s="1"/>
  <c r="AJ38" i="14"/>
  <c r="BE23" i="7"/>
  <c r="AR38" i="14"/>
  <c r="BM23" i="7" s="1"/>
  <c r="Y38" i="14"/>
  <c r="L38" i="14"/>
  <c r="M23" i="7"/>
  <c r="T38" i="14"/>
  <c r="U23" i="7" s="1"/>
  <c r="AB38" i="14"/>
  <c r="AC23" i="7" s="1"/>
  <c r="O196" i="14"/>
  <c r="AK38" i="14"/>
  <c r="BF23" i="7" s="1"/>
  <c r="AS38" i="14"/>
  <c r="BN23" i="7"/>
  <c r="AP38" i="14"/>
  <c r="BK23" i="7" s="1"/>
  <c r="Q38" i="14"/>
  <c r="R23" i="7"/>
  <c r="AC22" i="7"/>
  <c r="E38" i="13"/>
  <c r="M38" i="13"/>
  <c r="N22" i="7" s="1"/>
  <c r="U38" i="13"/>
  <c r="V22" i="7" s="1"/>
  <c r="AC38" i="13"/>
  <c r="AL38" i="13"/>
  <c r="BG22" i="7"/>
  <c r="L38" i="12"/>
  <c r="M21" i="7"/>
  <c r="T38" i="12"/>
  <c r="U21" i="7" s="1"/>
  <c r="AB38" i="12"/>
  <c r="AK38" i="12"/>
  <c r="BF21" i="7" s="1"/>
  <c r="AS38" i="12"/>
  <c r="BN21" i="7" s="1"/>
  <c r="AC20" i="7"/>
  <c r="E38" i="15"/>
  <c r="M38" i="15"/>
  <c r="N20" i="7" s="1"/>
  <c r="U38" i="15"/>
  <c r="V20" i="7" s="1"/>
  <c r="AC38" i="15"/>
  <c r="AD20" i="7" s="1"/>
  <c r="AL38" i="15"/>
  <c r="BG20" i="7" s="1"/>
  <c r="J196" i="11"/>
  <c r="R196" i="11"/>
  <c r="J23" i="7"/>
  <c r="AD22" i="7"/>
  <c r="AA22" i="7"/>
  <c r="AC21" i="7"/>
  <c r="F20" i="7"/>
  <c r="AA20" i="7"/>
  <c r="Y20" i="7"/>
  <c r="O198" i="4"/>
  <c r="P17" i="7" s="1"/>
  <c r="W198" i="4"/>
  <c r="X17" i="7" s="1"/>
  <c r="AK198" i="4"/>
  <c r="BF17" i="7" s="1"/>
  <c r="AS198" i="4"/>
  <c r="BN17" i="7" s="1"/>
  <c r="H198" i="4"/>
  <c r="I17" i="7" s="1"/>
  <c r="P198" i="4"/>
  <c r="Q17" i="7" s="1"/>
  <c r="AF18" i="7"/>
  <c r="X18" i="7"/>
  <c r="V17" i="7"/>
  <c r="Y17" i="7"/>
  <c r="AD17" i="7"/>
  <c r="BG17" i="7"/>
  <c r="F17" i="7"/>
  <c r="L16" i="7"/>
  <c r="BM16" i="7"/>
  <c r="BG16" i="7"/>
  <c r="M16" i="7"/>
  <c r="F16" i="7"/>
  <c r="I16" i="7"/>
  <c r="R277" i="6"/>
  <c r="AF16" i="7"/>
  <c r="X16" i="7"/>
  <c r="M14" i="7"/>
  <c r="BN14" i="7"/>
  <c r="AX14" i="7"/>
  <c r="AH14" i="7"/>
  <c r="N72" i="10"/>
  <c r="AA15" i="7"/>
  <c r="Z15" i="7"/>
  <c r="AK12" i="7"/>
  <c r="F24" i="7"/>
  <c r="Z23" i="7"/>
  <c r="F22" i="7"/>
  <c r="BK22" i="7" l="1"/>
  <c r="O196" i="13"/>
  <c r="AA24" i="7"/>
  <c r="M196" i="13"/>
  <c r="E196" i="11"/>
  <c r="BF14" i="7"/>
  <c r="BF26" i="7" s="1"/>
  <c r="P38" i="10"/>
  <c r="Q15" i="7" s="1"/>
  <c r="AH38" i="10"/>
  <c r="BC15" i="7" s="1"/>
  <c r="AK119" i="6"/>
  <c r="BF16" i="7" s="1"/>
  <c r="L129" i="5"/>
  <c r="M19" i="7" s="1"/>
  <c r="M26" i="7" s="1"/>
  <c r="T129" i="5"/>
  <c r="U19" i="7" s="1"/>
  <c r="AB129" i="5"/>
  <c r="AC19" i="7" s="1"/>
  <c r="CB19" i="7" s="1"/>
  <c r="AJ129" i="5"/>
  <c r="BE19" i="7" s="1"/>
  <c r="AQ129" i="5"/>
  <c r="R38" i="15"/>
  <c r="S20" i="7" s="1"/>
  <c r="N38" i="12"/>
  <c r="O21" i="7" s="1"/>
  <c r="AQ38" i="13"/>
  <c r="BL22" i="7" s="1"/>
  <c r="R38" i="14"/>
  <c r="S23" i="7" s="1"/>
  <c r="Z38" i="14"/>
  <c r="AN38" i="11"/>
  <c r="BI24" i="7" s="1"/>
  <c r="BZ24" i="7" s="1"/>
  <c r="X81" i="9"/>
  <c r="AC23" i="31"/>
  <c r="CP16" i="7"/>
  <c r="CP24" i="7"/>
  <c r="E154" i="3"/>
  <c r="F14" i="7" s="1"/>
  <c r="BP14" i="7" s="1"/>
  <c r="M154" i="3"/>
  <c r="N14" i="7" s="1"/>
  <c r="V14" i="7"/>
  <c r="U154" i="3"/>
  <c r="AL154" i="3"/>
  <c r="BG14" i="7" s="1"/>
  <c r="BG26" i="7" s="1"/>
  <c r="AA38" i="10"/>
  <c r="AB15" i="7" s="1"/>
  <c r="E129" i="5"/>
  <c r="M129" i="5"/>
  <c r="N19" i="7" s="1"/>
  <c r="BU19" i="7" s="1"/>
  <c r="U129" i="5"/>
  <c r="V19" i="7" s="1"/>
  <c r="AD19" i="7"/>
  <c r="AC129" i="5"/>
  <c r="AK129" i="5"/>
  <c r="BF19" i="7" s="1"/>
  <c r="AR129" i="5"/>
  <c r="BM19" i="7" s="1"/>
  <c r="AR198" i="4"/>
  <c r="BM17" i="7" s="1"/>
  <c r="K38" i="15"/>
  <c r="L20" i="7" s="1"/>
  <c r="AD38" i="12"/>
  <c r="AE21" i="7" s="1"/>
  <c r="CD21" i="7" s="1"/>
  <c r="R38" i="11"/>
  <c r="S24" i="7" s="1"/>
  <c r="F154" i="3"/>
  <c r="G14" i="7" s="1"/>
  <c r="N154" i="3"/>
  <c r="V154" i="3"/>
  <c r="W14" i="7" s="1"/>
  <c r="AD154" i="3"/>
  <c r="AM154" i="3"/>
  <c r="S38" i="10"/>
  <c r="T15" i="7" s="1"/>
  <c r="V38" i="10"/>
  <c r="W15" i="7" s="1"/>
  <c r="I38" i="10"/>
  <c r="J15" i="7" s="1"/>
  <c r="AR38" i="10"/>
  <c r="BM15" i="7" s="1"/>
  <c r="AJ38" i="10"/>
  <c r="BE15" i="7" s="1"/>
  <c r="AN38" i="10"/>
  <c r="G119" i="6"/>
  <c r="H16" i="7" s="1"/>
  <c r="Q119" i="6"/>
  <c r="R16" i="7" s="1"/>
  <c r="F129" i="5"/>
  <c r="G19" i="7" s="1"/>
  <c r="N129" i="5"/>
  <c r="O19" i="7" s="1"/>
  <c r="V129" i="5"/>
  <c r="W19" i="7" s="1"/>
  <c r="AD129" i="5"/>
  <c r="AE19" i="7" s="1"/>
  <c r="AL129" i="5"/>
  <c r="AS129" i="5"/>
  <c r="BN19" i="7" s="1"/>
  <c r="L198" i="4"/>
  <c r="M17" i="7" s="1"/>
  <c r="T198" i="4"/>
  <c r="U17" i="7" s="1"/>
  <c r="AB198" i="4"/>
  <c r="AC17" i="7" s="1"/>
  <c r="AC26" i="7" s="1"/>
  <c r="L38" i="15"/>
  <c r="M20" i="7" s="1"/>
  <c r="T38" i="15"/>
  <c r="U20" i="7" s="1"/>
  <c r="AQ38" i="15"/>
  <c r="BL20" i="7" s="1"/>
  <c r="AH38" i="12"/>
  <c r="BC21" i="7" s="1"/>
  <c r="Z236" i="4"/>
  <c r="BY21" i="7"/>
  <c r="BY23" i="7"/>
  <c r="L277" i="6"/>
  <c r="J196" i="14"/>
  <c r="H14" i="7"/>
  <c r="G154" i="3"/>
  <c r="O154" i="3"/>
  <c r="P14" i="7" s="1"/>
  <c r="P26" i="7" s="1"/>
  <c r="W154" i="3"/>
  <c r="X14" i="7" s="1"/>
  <c r="X26" i="7" s="1"/>
  <c r="AE154" i="3"/>
  <c r="R312" i="3" s="1"/>
  <c r="AN154" i="3"/>
  <c r="BI14" i="7" s="1"/>
  <c r="O14" i="7"/>
  <c r="BH14" i="7"/>
  <c r="M38" i="10"/>
  <c r="N15" i="7" s="1"/>
  <c r="R119" i="6"/>
  <c r="S16" i="7" s="1"/>
  <c r="G129" i="5"/>
  <c r="H19" i="7" s="1"/>
  <c r="O129" i="5"/>
  <c r="P19" i="7" s="1"/>
  <c r="BQ19" i="7" s="1"/>
  <c r="W129" i="5"/>
  <c r="X19" i="7" s="1"/>
  <c r="AE129" i="5"/>
  <c r="AF19" i="7" s="1"/>
  <c r="AM129" i="5"/>
  <c r="BH19" i="7" s="1"/>
  <c r="BG19" i="7"/>
  <c r="AJ38" i="15"/>
  <c r="BE20" i="7" s="1"/>
  <c r="Q38" i="12"/>
  <c r="R21" i="7" s="1"/>
  <c r="AC38" i="14"/>
  <c r="AD23" i="7" s="1"/>
  <c r="AL38" i="14"/>
  <c r="BG23" i="7" s="1"/>
  <c r="AA38" i="11"/>
  <c r="AQ38" i="11"/>
  <c r="BL24" i="7" s="1"/>
  <c r="X236" i="4"/>
  <c r="AA217" i="4"/>
  <c r="J196" i="15"/>
  <c r="BP24" i="7"/>
  <c r="AC9" i="31"/>
  <c r="H154" i="3"/>
  <c r="P154" i="3"/>
  <c r="X154" i="3"/>
  <c r="AG154" i="3"/>
  <c r="AO154" i="3"/>
  <c r="BJ14" i="7" s="1"/>
  <c r="O38" i="10"/>
  <c r="P15" i="7" s="1"/>
  <c r="G38" i="10"/>
  <c r="H15" i="7" s="1"/>
  <c r="BT15" i="7" s="1"/>
  <c r="AP119" i="6"/>
  <c r="BK16" i="7" s="1"/>
  <c r="F198" i="4"/>
  <c r="G17" i="7" s="1"/>
  <c r="AA38" i="9"/>
  <c r="AB18" i="7" s="1"/>
  <c r="BB19" i="7"/>
  <c r="H129" i="5"/>
  <c r="I19" i="7" s="1"/>
  <c r="P129" i="5"/>
  <c r="Q19" i="7" s="1"/>
  <c r="X129" i="5"/>
  <c r="Y19" i="7" s="1"/>
  <c r="BX19" i="7" s="1"/>
  <c r="AG129" i="5"/>
  <c r="AN129" i="5"/>
  <c r="BI19" i="7" s="1"/>
  <c r="N38" i="15"/>
  <c r="O20" i="7" s="1"/>
  <c r="AK38" i="15"/>
  <c r="BF20" i="7" s="1"/>
  <c r="V198" i="4"/>
  <c r="W17" i="7" s="1"/>
  <c r="AD198" i="4"/>
  <c r="AE17" i="7" s="1"/>
  <c r="AM198" i="4"/>
  <c r="BH17" i="7" s="1"/>
  <c r="BH26" i="7" s="1"/>
  <c r="I129" i="5"/>
  <c r="J19" i="7" s="1"/>
  <c r="Q129" i="5"/>
  <c r="R19" i="7" s="1"/>
  <c r="Y129" i="5"/>
  <c r="Z19" i="7" s="1"/>
  <c r="AH129" i="5"/>
  <c r="BC19" i="7" s="1"/>
  <c r="AH38" i="13"/>
  <c r="BC22" i="7" s="1"/>
  <c r="I38" i="13"/>
  <c r="J22" i="7" s="1"/>
  <c r="BV22" i="7" s="1"/>
  <c r="Q38" i="13"/>
  <c r="R22" i="7" s="1"/>
  <c r="Y38" i="13"/>
  <c r="K14" i="7"/>
  <c r="AA14" i="7"/>
  <c r="Y119" i="6"/>
  <c r="Z16" i="7" s="1"/>
  <c r="BY16" i="7" s="1"/>
  <c r="AN198" i="4"/>
  <c r="BI17" i="7" s="1"/>
  <c r="G198" i="4"/>
  <c r="H17" i="7" s="1"/>
  <c r="AE198" i="4"/>
  <c r="AF17" i="7" s="1"/>
  <c r="CE17" i="7" s="1"/>
  <c r="S19" i="7"/>
  <c r="BL19" i="7"/>
  <c r="K19" i="7"/>
  <c r="J129" i="5"/>
  <c r="R129" i="5"/>
  <c r="Z129" i="5"/>
  <c r="AA19" i="7" s="1"/>
  <c r="P196" i="11"/>
  <c r="I14" i="7"/>
  <c r="BU14" i="7" s="1"/>
  <c r="Q277" i="6"/>
  <c r="CD20" i="7"/>
  <c r="CC23" i="7"/>
  <c r="K129" i="5"/>
  <c r="L19" i="7" s="1"/>
  <c r="S129" i="5"/>
  <c r="T19" i="7" s="1"/>
  <c r="AA129" i="5"/>
  <c r="AB19" i="7" s="1"/>
  <c r="CA19" i="7" s="1"/>
  <c r="AP129" i="5"/>
  <c r="BK19" i="7" s="1"/>
  <c r="I38" i="15"/>
  <c r="J20" i="7" s="1"/>
  <c r="AR38" i="13"/>
  <c r="BM22" i="7" s="1"/>
  <c r="K38" i="13"/>
  <c r="L22" i="7" s="1"/>
  <c r="S38" i="13"/>
  <c r="T22" i="7" s="1"/>
  <c r="AA38" i="13"/>
  <c r="AB22" i="7" s="1"/>
  <c r="Z81" i="9"/>
  <c r="Y236" i="4"/>
  <c r="Y238" i="4" s="1"/>
  <c r="M84" i="9"/>
  <c r="AN38" i="9"/>
  <c r="BI18" i="7" s="1"/>
  <c r="Y81" i="9"/>
  <c r="Y198" i="4"/>
  <c r="Z17" i="7" s="1"/>
  <c r="AH198" i="4"/>
  <c r="BC17" i="7" s="1"/>
  <c r="BC26" i="7" s="1"/>
  <c r="AP198" i="4"/>
  <c r="BK17" i="7" s="1"/>
  <c r="AA198" i="4"/>
  <c r="AB17" i="7" s="1"/>
  <c r="AI198" i="4"/>
  <c r="BD17" i="7" s="1"/>
  <c r="AC25" i="31"/>
  <c r="CP23" i="7"/>
  <c r="CP18" i="7"/>
  <c r="AC21" i="31"/>
  <c r="Z38" i="31"/>
  <c r="AB38" i="31"/>
  <c r="AC29" i="31"/>
  <c r="AA38" i="31"/>
  <c r="BN26" i="7"/>
  <c r="G196" i="11"/>
  <c r="BB14" i="7"/>
  <c r="BB26" i="7" s="1"/>
  <c r="P38" i="13"/>
  <c r="Q22" i="7" s="1"/>
  <c r="BT22" i="7" s="1"/>
  <c r="X38" i="13"/>
  <c r="AO38" i="13"/>
  <c r="H38" i="13"/>
  <c r="BQ22" i="7"/>
  <c r="Y38" i="31"/>
  <c r="AQ119" i="6"/>
  <c r="BL16" i="7" s="1"/>
  <c r="CC16" i="7" s="1"/>
  <c r="J198" i="4"/>
  <c r="K17" i="7" s="1"/>
  <c r="R198" i="4"/>
  <c r="S17" i="7" s="1"/>
  <c r="Z198" i="4"/>
  <c r="AA17" i="7" s="1"/>
  <c r="AQ198" i="4"/>
  <c r="BL17" i="7" s="1"/>
  <c r="Q38" i="15"/>
  <c r="R20" i="7" s="1"/>
  <c r="Y38" i="15"/>
  <c r="Z20" i="7" s="1"/>
  <c r="AD38" i="14"/>
  <c r="AE23" i="7" s="1"/>
  <c r="CD23" i="7" s="1"/>
  <c r="F38" i="14"/>
  <c r="G23" i="7" s="1"/>
  <c r="BQ23" i="7" s="1"/>
  <c r="N38" i="14"/>
  <c r="O23" i="7" s="1"/>
  <c r="BV23" i="7" s="1"/>
  <c r="V38" i="14"/>
  <c r="W23" i="7" s="1"/>
  <c r="S38" i="11"/>
  <c r="BX17" i="7"/>
  <c r="W38" i="31"/>
  <c r="CO26" i="7"/>
  <c r="CA15" i="7"/>
  <c r="R38" i="10"/>
  <c r="S15" i="7" s="1"/>
  <c r="AC38" i="10"/>
  <c r="AD15" i="7" s="1"/>
  <c r="AP38" i="15"/>
  <c r="BK20" i="7" s="1"/>
  <c r="X38" i="12"/>
  <c r="Y21" i="7" s="1"/>
  <c r="AO38" i="12"/>
  <c r="H38" i="12"/>
  <c r="I21" i="7" s="1"/>
  <c r="X38" i="14"/>
  <c r="Y23" i="7" s="1"/>
  <c r="AO38" i="14"/>
  <c r="BJ23" i="7" s="1"/>
  <c r="CA23" i="7" s="1"/>
  <c r="H38" i="14"/>
  <c r="I23" i="7" s="1"/>
  <c r="P38" i="14"/>
  <c r="Q23" i="7" s="1"/>
  <c r="AP38" i="11"/>
  <c r="L196" i="14"/>
  <c r="X38" i="31"/>
  <c r="CN26" i="7"/>
  <c r="J38" i="10"/>
  <c r="K15" i="7" s="1"/>
  <c r="P38" i="12"/>
  <c r="Q21" i="7" s="1"/>
  <c r="BW21" i="7"/>
  <c r="H196" i="14"/>
  <c r="BW23" i="7"/>
  <c r="L26" i="7"/>
  <c r="AE14" i="7"/>
  <c r="Q198" i="4"/>
  <c r="R17" i="7" s="1"/>
  <c r="J38" i="12"/>
  <c r="K21" i="7" s="1"/>
  <c r="AD24" i="7"/>
  <c r="CC24" i="7" s="1"/>
  <c r="I287" i="5"/>
  <c r="BX21" i="7"/>
  <c r="CL26" i="7"/>
  <c r="Q14" i="7"/>
  <c r="BT14" i="7" s="1"/>
  <c r="AE38" i="10"/>
  <c r="AF15" i="7" s="1"/>
  <c r="J119" i="6"/>
  <c r="K16" i="7" s="1"/>
  <c r="BP16" i="7" s="1"/>
  <c r="T119" i="6"/>
  <c r="U16" i="7" s="1"/>
  <c r="U26" i="7" s="1"/>
  <c r="Y38" i="9"/>
  <c r="Z18" i="7" s="1"/>
  <c r="AE38" i="15"/>
  <c r="AF20" i="7" s="1"/>
  <c r="G38" i="15"/>
  <c r="H20" i="7" s="1"/>
  <c r="R38" i="12"/>
  <c r="S21" i="7" s="1"/>
  <c r="AG38" i="12"/>
  <c r="BB21" i="7" s="1"/>
  <c r="BQ21" i="7" s="1"/>
  <c r="N38" i="13"/>
  <c r="O22" i="7" s="1"/>
  <c r="V38" i="13"/>
  <c r="W22" i="7" s="1"/>
  <c r="I38" i="11"/>
  <c r="AR38" i="11"/>
  <c r="BM24" i="7" s="1"/>
  <c r="CD24" i="7" s="1"/>
  <c r="V38" i="31"/>
  <c r="AC17" i="31"/>
  <c r="E196" i="14"/>
  <c r="Y14" i="7"/>
  <c r="F19" i="7"/>
  <c r="AD38" i="13"/>
  <c r="AJ38" i="11"/>
  <c r="BE24" i="7" s="1"/>
  <c r="Q38" i="11"/>
  <c r="Y38" i="11"/>
  <c r="CP12" i="7"/>
  <c r="CD17" i="7"/>
  <c r="R196" i="15"/>
  <c r="CB15" i="7"/>
  <c r="H72" i="10"/>
  <c r="BZ14" i="7"/>
  <c r="BW24" i="7"/>
  <c r="Q312" i="3"/>
  <c r="BZ18" i="7"/>
  <c r="CC20" i="7"/>
  <c r="CE22" i="7"/>
  <c r="BZ16" i="7"/>
  <c r="CP15" i="7"/>
  <c r="CD16" i="7"/>
  <c r="CB20" i="7"/>
  <c r="BP15" i="7"/>
  <c r="N119" i="6"/>
  <c r="BW22" i="7"/>
  <c r="CP22" i="7"/>
  <c r="CB14" i="7"/>
  <c r="CD19" i="7"/>
  <c r="CC22" i="7"/>
  <c r="BY15" i="7"/>
  <c r="BZ20" i="7"/>
  <c r="BZ17" i="7"/>
  <c r="M38" i="31"/>
  <c r="CB16" i="7"/>
  <c r="CE18" i="7"/>
  <c r="CC19" i="7"/>
  <c r="CB22" i="7"/>
  <c r="J72" i="10"/>
  <c r="BZ21" i="7"/>
  <c r="CP19" i="7"/>
  <c r="CE24" i="7"/>
  <c r="CD15" i="7"/>
  <c r="BW15" i="7"/>
  <c r="AQ23" i="7"/>
  <c r="Y193" i="14"/>
  <c r="AS23" i="7"/>
  <c r="X193" i="14"/>
  <c r="F196" i="14"/>
  <c r="AM23" i="7"/>
  <c r="BP23" i="7" s="1"/>
  <c r="P196" i="14"/>
  <c r="R196" i="14"/>
  <c r="BU23" i="7"/>
  <c r="Z193" i="14"/>
  <c r="CB23" i="7"/>
  <c r="CE23" i="7"/>
  <c r="BT23" i="7"/>
  <c r="J196" i="13"/>
  <c r="BZ22" i="7"/>
  <c r="R196" i="13"/>
  <c r="P196" i="13"/>
  <c r="BP22" i="7"/>
  <c r="E196" i="13"/>
  <c r="Q196" i="11"/>
  <c r="BT24" i="7"/>
  <c r="BX24" i="7"/>
  <c r="M196" i="15"/>
  <c r="F196" i="15"/>
  <c r="O196" i="15"/>
  <c r="Q196" i="15"/>
  <c r="AR20" i="7"/>
  <c r="BW20" i="7" s="1"/>
  <c r="E196" i="15"/>
  <c r="AT20" i="7"/>
  <c r="BY20" i="7" s="1"/>
  <c r="AZ20" i="7"/>
  <c r="CE20" i="7" s="1"/>
  <c r="N196" i="15"/>
  <c r="K196" i="15"/>
  <c r="AP20" i="7"/>
  <c r="AN20" i="7"/>
  <c r="BQ20" i="7" s="1"/>
  <c r="P196" i="15"/>
  <c r="BX20" i="7"/>
  <c r="BP20" i="7"/>
  <c r="BV20" i="7"/>
  <c r="BT20" i="7"/>
  <c r="CE21" i="7"/>
  <c r="J196" i="12"/>
  <c r="F196" i="12"/>
  <c r="AM21" i="7"/>
  <c r="BP21" i="7" s="1"/>
  <c r="Q196" i="12"/>
  <c r="O196" i="12"/>
  <c r="K196" i="12"/>
  <c r="I196" i="12"/>
  <c r="R196" i="12"/>
  <c r="CC21" i="7"/>
  <c r="P196" i="12"/>
  <c r="CB21" i="7"/>
  <c r="M196" i="12"/>
  <c r="L196" i="12"/>
  <c r="BV21" i="7"/>
  <c r="AK21" i="7"/>
  <c r="BT21" i="7"/>
  <c r="G196" i="12"/>
  <c r="BU15" i="7"/>
  <c r="Q72" i="10"/>
  <c r="K72" i="10"/>
  <c r="AN15" i="7"/>
  <c r="M72" i="10"/>
  <c r="AX15" i="7"/>
  <c r="CC15" i="7" s="1"/>
  <c r="AS15" i="7"/>
  <c r="BX15" i="7" s="1"/>
  <c r="E72" i="10"/>
  <c r="O84" i="9"/>
  <c r="J84" i="9"/>
  <c r="G84" i="9"/>
  <c r="BD26" i="7"/>
  <c r="E84" i="9"/>
  <c r="AO18" i="7"/>
  <c r="BT18" i="7" s="1"/>
  <c r="N84" i="9"/>
  <c r="AT18" i="7"/>
  <c r="R84" i="9"/>
  <c r="CB18" i="7"/>
  <c r="BQ18" i="7"/>
  <c r="AM18" i="7"/>
  <c r="I84" i="9"/>
  <c r="H84" i="9"/>
  <c r="F84" i="9"/>
  <c r="Q84" i="9"/>
  <c r="CD18" i="7"/>
  <c r="CC18" i="7"/>
  <c r="P84" i="9"/>
  <c r="CA18" i="7"/>
  <c r="K84" i="9"/>
  <c r="BW18" i="7"/>
  <c r="BR18" i="7" s="1"/>
  <c r="BV18" i="7"/>
  <c r="BU18" i="7"/>
  <c r="N277" i="6"/>
  <c r="J277" i="6"/>
  <c r="O277" i="6"/>
  <c r="AO16" i="7"/>
  <c r="P277" i="6"/>
  <c r="K277" i="6"/>
  <c r="CE16" i="7"/>
  <c r="M277" i="6"/>
  <c r="CA16" i="7"/>
  <c r="BX16" i="7"/>
  <c r="BW16" i="7"/>
  <c r="BQ16" i="7"/>
  <c r="F277" i="6"/>
  <c r="O16" i="7"/>
  <c r="H277" i="6"/>
  <c r="Q287" i="5"/>
  <c r="K287" i="5"/>
  <c r="P287" i="5"/>
  <c r="M287" i="5"/>
  <c r="L287" i="5"/>
  <c r="J287" i="5"/>
  <c r="AQ19" i="7"/>
  <c r="AO19" i="7"/>
  <c r="R287" i="5"/>
  <c r="CE19" i="7"/>
  <c r="BZ19" i="7"/>
  <c r="BY19" i="7"/>
  <c r="BW19" i="7"/>
  <c r="BU17" i="7"/>
  <c r="BP17" i="7"/>
  <c r="AH26" i="7"/>
  <c r="BQ17" i="7"/>
  <c r="AL26" i="7"/>
  <c r="H239" i="4"/>
  <c r="AO17" i="7"/>
  <c r="BT17" i="7" s="1"/>
  <c r="E239" i="4"/>
  <c r="AX17" i="7"/>
  <c r="CC17" i="7" s="1"/>
  <c r="J239" i="4"/>
  <c r="AQ17" i="7"/>
  <c r="M239" i="4"/>
  <c r="K239" i="4"/>
  <c r="F239" i="4"/>
  <c r="BY17" i="7"/>
  <c r="BW17" i="7"/>
  <c r="O312" i="3"/>
  <c r="L312" i="3"/>
  <c r="AY14" i="7"/>
  <c r="AV14" i="7"/>
  <c r="M312" i="3"/>
  <c r="K312" i="3"/>
  <c r="AR14" i="7"/>
  <c r="E312" i="3"/>
  <c r="CD14" i="7"/>
  <c r="I312" i="3"/>
  <c r="G312" i="3"/>
  <c r="AI26" i="7"/>
  <c r="AV12" i="7"/>
  <c r="BQ12" i="7"/>
  <c r="E168" i="32"/>
  <c r="P168" i="32"/>
  <c r="Q168" i="32"/>
  <c r="M168" i="32"/>
  <c r="AZ12" i="7"/>
  <c r="O168" i="32"/>
  <c r="L168" i="32"/>
  <c r="BP12" i="7"/>
  <c r="BV12" i="7"/>
  <c r="G168" i="32"/>
  <c r="AR12" i="7"/>
  <c r="BW12" i="7" s="1"/>
  <c r="F168" i="32"/>
  <c r="AY26" i="7"/>
  <c r="I168" i="32"/>
  <c r="CC12" i="7"/>
  <c r="AU26" i="7"/>
  <c r="BZ12" i="7"/>
  <c r="AS12" i="7"/>
  <c r="BU12" i="7"/>
  <c r="H168" i="32"/>
  <c r="AO12" i="7"/>
  <c r="BT12" i="7" s="1"/>
  <c r="AW26" i="7"/>
  <c r="AJ26" i="7"/>
  <c r="BU16" i="7"/>
  <c r="BY14" i="7"/>
  <c r="BV16" i="7"/>
  <c r="BV14" i="7"/>
  <c r="CA20" i="7"/>
  <c r="CM26" i="7"/>
  <c r="V26" i="7" l="1"/>
  <c r="N26" i="7"/>
  <c r="CA14" i="7"/>
  <c r="W26" i="7"/>
  <c r="CB17" i="7"/>
  <c r="CB26" i="7" s="1"/>
  <c r="AF26" i="7"/>
  <c r="I196" i="14"/>
  <c r="M196" i="14"/>
  <c r="AA23" i="7"/>
  <c r="G239" i="4"/>
  <c r="BR19" i="7"/>
  <c r="H287" i="5"/>
  <c r="G72" i="10"/>
  <c r="G196" i="15"/>
  <c r="BR24" i="7"/>
  <c r="BX23" i="7"/>
  <c r="BR23" i="7" s="1"/>
  <c r="N312" i="3"/>
  <c r="J312" i="3"/>
  <c r="G287" i="5"/>
  <c r="L196" i="15"/>
  <c r="F196" i="13"/>
  <c r="F26" i="7"/>
  <c r="AF14" i="7"/>
  <c r="CE14" i="7" s="1"/>
  <c r="R239" i="4"/>
  <c r="F312" i="3"/>
  <c r="Q239" i="4"/>
  <c r="BV19" i="7"/>
  <c r="BU21" i="7"/>
  <c r="Q196" i="14"/>
  <c r="F72" i="10"/>
  <c r="M196" i="11"/>
  <c r="Z22" i="7"/>
  <c r="BY22" i="7" s="1"/>
  <c r="L196" i="13"/>
  <c r="BT16" i="7"/>
  <c r="BQ14" i="7"/>
  <c r="H26" i="7"/>
  <c r="BW14" i="7"/>
  <c r="BV17" i="7"/>
  <c r="I277" i="6"/>
  <c r="P72" i="10"/>
  <c r="H196" i="12"/>
  <c r="I196" i="15"/>
  <c r="CE15" i="7"/>
  <c r="AC38" i="31"/>
  <c r="BL26" i="7"/>
  <c r="AB24" i="7"/>
  <c r="CA24" i="7" s="1"/>
  <c r="N196" i="11"/>
  <c r="G26" i="7"/>
  <c r="H312" i="3"/>
  <c r="BT19" i="7"/>
  <c r="O287" i="5"/>
  <c r="F287" i="5"/>
  <c r="O26" i="7"/>
  <c r="BE26" i="7"/>
  <c r="K196" i="14"/>
  <c r="N287" i="5"/>
  <c r="BI15" i="7"/>
  <c r="L72" i="10"/>
  <c r="L239" i="4"/>
  <c r="I239" i="4"/>
  <c r="E277" i="6"/>
  <c r="I196" i="13"/>
  <c r="BR21" i="7"/>
  <c r="BR17" i="7"/>
  <c r="CA17" i="7"/>
  <c r="N239" i="4"/>
  <c r="S26" i="7"/>
  <c r="O239" i="4"/>
  <c r="J24" i="7"/>
  <c r="I196" i="11"/>
  <c r="BM26" i="7"/>
  <c r="Q26" i="7"/>
  <c r="G196" i="14"/>
  <c r="H196" i="15"/>
  <c r="CP26" i="7"/>
  <c r="L84" i="9"/>
  <c r="T24" i="7"/>
  <c r="F196" i="11"/>
  <c r="G277" i="6"/>
  <c r="BP19" i="7"/>
  <c r="K26" i="7"/>
  <c r="BJ21" i="7"/>
  <c r="N196" i="12"/>
  <c r="BV15" i="7"/>
  <c r="N196" i="14"/>
  <c r="Z24" i="7"/>
  <c r="BY24" i="7" s="1"/>
  <c r="L196" i="11"/>
  <c r="AD14" i="7"/>
  <c r="CC14" i="7" s="1"/>
  <c r="CC26" i="7" s="1"/>
  <c r="P312" i="3"/>
  <c r="I72" i="10"/>
  <c r="R24" i="7"/>
  <c r="BU24" i="7" s="1"/>
  <c r="H196" i="11"/>
  <c r="O196" i="11"/>
  <c r="BK24" i="7"/>
  <c r="CB24" i="7" s="1"/>
  <c r="BX14" i="7"/>
  <c r="BR14" i="7" s="1"/>
  <c r="I22" i="7"/>
  <c r="H196" i="13"/>
  <c r="E196" i="12"/>
  <c r="O72" i="10"/>
  <c r="BJ22" i="7"/>
  <c r="CA22" i="7" s="1"/>
  <c r="N196" i="13"/>
  <c r="E287" i="5"/>
  <c r="BY18" i="7"/>
  <c r="BR15" i="7"/>
  <c r="BU20" i="7"/>
  <c r="AE22" i="7"/>
  <c r="Q196" i="13"/>
  <c r="P239" i="4"/>
  <c r="Y22" i="7"/>
  <c r="BX22" i="7" s="1"/>
  <c r="BR22" i="7" s="1"/>
  <c r="K196" i="13"/>
  <c r="G196" i="13"/>
  <c r="BR20" i="7"/>
  <c r="AN26" i="7"/>
  <c r="AP26" i="7"/>
  <c r="AM26" i="7"/>
  <c r="AK26" i="7"/>
  <c r="BQ15" i="7"/>
  <c r="BP18" i="7"/>
  <c r="AT26" i="7"/>
  <c r="BS16" i="7"/>
  <c r="BR16" i="7"/>
  <c r="BS19" i="7"/>
  <c r="AX26" i="7"/>
  <c r="AQ26" i="7"/>
  <c r="AV26" i="7"/>
  <c r="BW26" i="7"/>
  <c r="BT26" i="7"/>
  <c r="CA12" i="7"/>
  <c r="AR26" i="7"/>
  <c r="AZ26" i="7"/>
  <c r="CE12" i="7"/>
  <c r="CE26" i="7" s="1"/>
  <c r="BX12" i="7"/>
  <c r="AS26" i="7"/>
  <c r="AO26" i="7"/>
  <c r="BS20" i="7"/>
  <c r="BS17" i="7" l="1"/>
  <c r="BZ15" i="7"/>
  <c r="BI26" i="7"/>
  <c r="BY26" i="7"/>
  <c r="AB26" i="7"/>
  <c r="BZ23" i="7"/>
  <c r="BS23" i="7" s="1"/>
  <c r="AA26" i="7"/>
  <c r="BS14" i="7"/>
  <c r="AD26" i="7"/>
  <c r="BP26" i="7"/>
  <c r="BS24" i="7"/>
  <c r="BS18" i="7"/>
  <c r="Y26" i="7"/>
  <c r="CD22" i="7"/>
  <c r="CD26" i="7" s="1"/>
  <c r="AE26" i="7"/>
  <c r="CA21" i="7"/>
  <c r="BS21" i="7" s="1"/>
  <c r="BJ26" i="7"/>
  <c r="R26" i="7"/>
  <c r="BQ24" i="7"/>
  <c r="T26" i="7"/>
  <c r="Z26" i="7"/>
  <c r="J26" i="7"/>
  <c r="BV24" i="7"/>
  <c r="BV26" i="7" s="1"/>
  <c r="BQ26" i="7"/>
  <c r="BU22" i="7"/>
  <c r="BU26" i="7" s="1"/>
  <c r="I26" i="7"/>
  <c r="BK26" i="7"/>
  <c r="BR12" i="7"/>
  <c r="BR26" i="7" s="1"/>
  <c r="BX26" i="7"/>
  <c r="BS12" i="7"/>
  <c r="BS22" i="7" l="1"/>
  <c r="BS15" i="7"/>
  <c r="BS26" i="7" s="1"/>
  <c r="BZ26" i="7"/>
  <c r="CA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Y3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   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<sst xmlns="http://schemas.openxmlformats.org/spreadsheetml/2006/main" count="3103" uniqueCount="731">
  <si>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</si>
  <si>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</si>
  <si>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</si>
  <si>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</si>
  <si>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</si>
  <si>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</si>
  <si>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</si>
  <si>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</si>
  <si>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</si>
  <si>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</si>
  <si>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</si>
  <si>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</si>
  <si>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</si>
  <si>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</si>
  <si>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</si>
  <si>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</si>
  <si>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</si>
  <si>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</si>
  <si>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</si>
  <si>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</si>
  <si>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</si>
  <si>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</si>
  <si>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</si>
  <si>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</si>
  <si>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</si>
  <si>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</si>
  <si>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</si>
  <si>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</si>
  <si>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</si>
  <si>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</si>
  <si>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</si>
  <si>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</si>
  <si>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</si>
  <si>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</si>
  <si>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</si>
  <si>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</si>
  <si>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</si>
  <si>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</si>
  <si>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</si>
  <si>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</si>
  <si>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</si>
  <si>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</si>
  <si>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</si>
  <si>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</si>
  <si>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</si>
  <si>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</si>
  <si>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</si>
  <si>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</si>
  <si>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</si>
  <si>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</si>
  <si>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</si>
  <si>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</si>
  <si>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</si>
  <si>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</si>
  <si>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</si>
  <si>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</si>
  <si>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</si>
  <si>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</si>
  <si>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</si>
  <si>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</si>
  <si>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</si>
  <si>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</si>
  <si>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</si>
  <si>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</si>
  <si>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</si>
  <si>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</si>
  <si>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</si>
  <si>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</si>
  <si>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</si>
  <si>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</si>
  <si>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</si>
  <si>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</si>
  <si>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</si>
  <si>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</si>
  <si>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</si>
  <si>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</si>
  <si>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</si>
  <si>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</si>
  <si>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</si>
  <si>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</si>
  <si>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</si>
  <si>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</si>
  <si>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</si>
  <si>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</si>
  <si>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>Cantidad de alumnos atendidos por curso regular con programa de estudio  basados en Criterios de Competencia Ocupacional (CCO), Síntesis de Contenido Programático (SCP) y Formación en Línea (FEL).</t>
  </si>
  <si>
    <t xml:space="preserve">AM </t>
  </si>
  <si>
    <t>Acción Móvil</t>
  </si>
  <si>
    <t>Cantidad de alumnos atendidos por curso regular con programa de estudio basado en Educación Basada en Competencias</t>
  </si>
  <si>
    <t>Reconocimiento Oficial de la Competencia Ocupacional</t>
  </si>
  <si>
    <t>Cantidad de alumnos atendidos por acción móvil a través del desplazamiento del docente</t>
  </si>
  <si>
    <t>Cantidad de alumnos atendidos por acción móvil a través del desplazamiento del docente, equipo y herramienta</t>
  </si>
  <si>
    <t>Cantidad de alumnos atendidos por acción móviel a través del desplazamiento del docente, equipo, herramienta y unidad móvil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</si>
  <si>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</si>
  <si>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</si>
  <si>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</si>
  <si>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</si>
  <si>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</si>
  <si>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</si>
  <si>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</si>
  <si>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</si>
  <si>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</si>
  <si>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</si>
  <si>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</si>
  <si>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</si>
  <si>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</si>
  <si>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</si>
  <si>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</si>
  <si>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</si>
  <si>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</si>
  <si>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</si>
  <si>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</si>
  <si>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</si>
  <si>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</si>
  <si>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</si>
  <si>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</si>
  <si>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</si>
  <si>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</si>
  <si>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</si>
  <si>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</si>
  <si>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Consejo de Normalización y Certificación de Competencia Laboral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</si>
  <si>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</si>
  <si>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</si>
  <si>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</si>
  <si>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</si>
  <si>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</si>
  <si>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</si>
  <si>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</si>
  <si>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</si>
  <si>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</si>
  <si>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</si>
  <si>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</si>
  <si>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</si>
  <si>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</si>
  <si>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</si>
  <si>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</si>
  <si>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</si>
  <si>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</si>
  <si>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</si>
  <si>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</si>
  <si>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</si>
  <si>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</si>
  <si>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</si>
  <si>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</si>
  <si>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</si>
  <si>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</si>
  <si>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</si>
  <si>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</si>
  <si>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</si>
  <si>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</si>
  <si>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</si>
  <si>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</si>
  <si>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</si>
  <si>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</si>
  <si>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</si>
  <si>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</si>
  <si>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</si>
  <si>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</si>
  <si>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</si>
  <si>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</si>
  <si>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</si>
  <si>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</si>
  <si>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</si>
  <si>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Cosmetología Facial</t>
  </si>
  <si>
    <t>Cosmetología Corporal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</si>
  <si>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</si>
  <si>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</si>
  <si>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</si>
  <si>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</si>
  <si>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</si>
  <si>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</si>
  <si>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</si>
  <si>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</si>
  <si>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</si>
  <si>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</si>
  <si>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</si>
  <si>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</si>
  <si>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</si>
  <si>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</si>
  <si>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</si>
  <si>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</si>
  <si>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</si>
  <si>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</si>
  <si>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</si>
  <si>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</si>
  <si>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</si>
  <si>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</si>
  <si>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</si>
  <si>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</si>
  <si>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</si>
  <si>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</si>
  <si>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</si>
  <si>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</si>
  <si>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</si>
  <si>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</si>
  <si>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</si>
  <si>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</si>
  <si>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</si>
  <si>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</si>
  <si>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</si>
  <si>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</si>
  <si>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</si>
  <si>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</si>
  <si>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</si>
  <si>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</si>
  <si>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</si>
  <si>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</si>
  <si>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</si>
  <si>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</si>
  <si>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</si>
  <si>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</si>
  <si>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</si>
  <si>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</si>
  <si>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</si>
  <si>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</si>
  <si>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</si>
  <si>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</si>
  <si>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</si>
  <si>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</si>
  <si>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</si>
  <si>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</si>
  <si>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</si>
  <si>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</si>
  <si>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</si>
  <si>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</si>
  <si>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</si>
  <si>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</si>
  <si>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</si>
  <si>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</si>
  <si>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</si>
  <si>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</si>
  <si>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</si>
  <si>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</si>
  <si>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</si>
  <si>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</si>
  <si>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</si>
  <si>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</si>
  <si>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Servicios de Atención Telefónica y Telemercadeo</t>
  </si>
  <si>
    <t>Manejo de Herramientas para Auditoría</t>
  </si>
  <si>
    <t>Producción Artesanal de Alimentos</t>
  </si>
  <si>
    <t>Mantenimiento a Equipos y Sistemas Electrónicos</t>
  </si>
  <si>
    <t>Mantenimiento y Reparación de Tarjetas Electrónicas de Lavadoras</t>
  </si>
  <si>
    <t>Mantenimiento y Reparación de Hornos de Microondas</t>
  </si>
  <si>
    <t>Mantenimiento y Reparación de Equipos de Audiofrecuencia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</si>
  <si>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</si>
  <si>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</si>
  <si>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</si>
  <si>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</si>
  <si>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Reparación de Refrigeradores Domésticos</t>
  </si>
  <si>
    <t>Reparación de Equipos Industriales de Refrigeración</t>
  </si>
  <si>
    <t>Mantenimiento de Sistemas de Aire Acondicionado y Refrigeración</t>
  </si>
  <si>
    <t>13. Vestido y Textil</t>
  </si>
  <si>
    <t>Alta Costura</t>
  </si>
  <si>
    <t>Confección de Prendas para Dama y Niña</t>
  </si>
  <si>
    <t>Confección de Prendas para Caballero y Niño</t>
  </si>
  <si>
    <t>Patronaje y Graduación</t>
  </si>
  <si>
    <t>Servicios Secretariales</t>
  </si>
  <si>
    <t>Aplicación de Normas y Procedimientos Contables y Fiscales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</si>
  <si>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</si>
  <si>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</si>
  <si>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</si>
  <si>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</si>
  <si>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</si>
  <si>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Cuidados Faciales Básicos</t>
  </si>
  <si>
    <t>Estilismo y Diseño de Imagen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</si>
  <si>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</si>
  <si>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</si>
  <si>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</si>
  <si>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</si>
  <si>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</si>
  <si>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</si>
  <si>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</si>
  <si>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</si>
  <si>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Organización de Excursiones Terrestres</t>
  </si>
  <si>
    <t>Aplicación del Sistema de Reservaciones Automatizado SABRE</t>
  </si>
  <si>
    <t>Organización de Visitas a Museos de la Entidad</t>
  </si>
  <si>
    <t>Organización de Recorridos por los Pueblos Mágicos</t>
  </si>
  <si>
    <t>Aplicación de Técnicas de Bar</t>
  </si>
  <si>
    <t>Aplicación de Técnicas Culinarias</t>
  </si>
  <si>
    <t>Aplicación de Técnicas de Repostería</t>
  </si>
  <si>
    <t>Elaboración de Gelatinas Artísticas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</si>
  <si>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</si>
  <si>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</si>
  <si>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</si>
  <si>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</si>
  <si>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Instala Acometidas Residenciales</t>
  </si>
  <si>
    <t>Instala Sensores de Presencia Domésticos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</si>
  <si>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</si>
  <si>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</si>
  <si>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</si>
  <si>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</si>
  <si>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</si>
  <si>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</si>
  <si>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>16. Procesos de Producción Industrial</t>
  </si>
  <si>
    <t>Elaboración de Centro de Entretenimiento</t>
  </si>
  <si>
    <t>Elaboración de Buró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</si>
  <si>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</si>
  <si>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</si>
  <si>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</si>
  <si>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</si>
  <si>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</si>
  <si>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</si>
  <si>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</si>
  <si>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</si>
  <si>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</si>
  <si>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</si>
  <si>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</si>
  <si>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>Soldadura por Arco con Tungsteno y Gas (GTAW)</t>
  </si>
  <si>
    <t>Mantenimiento al Sistema Eléctrico Automotriz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</si>
  <si>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</si>
  <si>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</si>
  <si>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</si>
  <si>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</si>
  <si>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</si>
  <si>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</si>
  <si>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</si>
  <si>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</si>
  <si>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</si>
  <si>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</si>
  <si>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</si>
  <si>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</si>
  <si>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</si>
  <si>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</si>
  <si>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</si>
  <si>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</si>
  <si>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</si>
  <si>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</si>
  <si>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</si>
  <si>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</si>
  <si>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</si>
  <si>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</si>
  <si>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</si>
  <si>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</si>
  <si>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</si>
  <si>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</si>
  <si>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</si>
  <si>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</si>
  <si>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</si>
  <si>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Ciclo escolar 2022 -2023</t>
  </si>
  <si>
    <t>Contra Oferta Educativa  2022 - 2023</t>
  </si>
  <si>
    <t>Agropecuario</t>
  </si>
  <si>
    <t>Producción Artesanal de Alimentos (Producción Industrial de Alimentos)</t>
  </si>
  <si>
    <t>Electricidad</t>
  </si>
  <si>
    <t>Soporte a Instalaciones Electricas y Motores Eléctricos</t>
  </si>
  <si>
    <t>Electrónica</t>
  </si>
  <si>
    <t>Mecatrónica</t>
  </si>
  <si>
    <t>Instalación y Programación de Sistemas Mecatrónicos</t>
  </si>
  <si>
    <t>Industrial</t>
  </si>
  <si>
    <t>Mantenimiento de Máquinas de Costura</t>
  </si>
  <si>
    <t xml:space="preserve">Mantenimiento a Maquinaria y Sistemas Industriales </t>
  </si>
  <si>
    <t xml:space="preserve">Refrigeración y Aire Acondicionado </t>
  </si>
  <si>
    <t>Automotor</t>
  </si>
  <si>
    <t>Mantenimiento Electromecánico del Automóvil (Mecánica Automotriz)</t>
  </si>
  <si>
    <t>Mantenimiento al Sistema Electrónico Automotriz (Electrónica Automotriz)</t>
  </si>
  <si>
    <t xml:space="preserve">Mantenimiento al Sistema Eléctrico Automotriz </t>
  </si>
  <si>
    <t>Mecánica Diésel</t>
  </si>
  <si>
    <t>Operación de Autotransporte</t>
  </si>
  <si>
    <t>Equipos y Sistemas</t>
  </si>
  <si>
    <t>Soporte Técnico a Equipos y Sistemas Computacionales</t>
  </si>
  <si>
    <t>Construcción</t>
  </si>
  <si>
    <t>Diseño y Decoración de Interiores</t>
  </si>
  <si>
    <t>Instalación de Recubrimientos Cerámicos</t>
  </si>
  <si>
    <t>Elaboración de Dibujos Arquitectónicos e Industrial</t>
  </si>
  <si>
    <t>Instalaciones y Mantenimiento de Sistemas Hidrosanitarios y de Gas (Instalaciones Hidráulicas y de Gas)</t>
  </si>
  <si>
    <t>Planeación, Programación y Presupuestación de la Construcción</t>
  </si>
  <si>
    <t>Vestido y Textil</t>
  </si>
  <si>
    <t>Diseño de Moda</t>
  </si>
  <si>
    <t>Artesanal</t>
  </si>
  <si>
    <t>Artesanías Metálicas</t>
  </si>
  <si>
    <t>Diseño y Elaboración de Cerámica</t>
  </si>
  <si>
    <t>Floristería</t>
  </si>
  <si>
    <t>Tapicería</t>
  </si>
  <si>
    <t>Elaboración y Restauración de Artesanías de Madera</t>
  </si>
  <si>
    <t>Elaboración de Joyería y Orfebrería</t>
  </si>
  <si>
    <t>Procesos de Producción Industrial</t>
  </si>
  <si>
    <t>Diseño y Elaboración de Calzado y Marroquinería (Elaboración de Calzado y Artículos de Piel y Cuero)</t>
  </si>
  <si>
    <t>Plásticos</t>
  </si>
  <si>
    <t>Moldeado de Plásticos</t>
  </si>
  <si>
    <t>Producción de Prótesis y Órtesis</t>
  </si>
  <si>
    <t>Protésis y Órtesis</t>
  </si>
  <si>
    <t>Elaboración de Protesis y Aparatología Dental</t>
  </si>
  <si>
    <t>Auxiliar en Optometría (Salud Visual)</t>
  </si>
  <si>
    <t>Metalmecánica</t>
  </si>
  <si>
    <t>Metrología Dimensional</t>
  </si>
  <si>
    <t xml:space="preserve">Máquinas-Herramienta </t>
  </si>
  <si>
    <t>Buceo Comercial e Industrial</t>
  </si>
  <si>
    <t>Telecomunicaciones</t>
  </si>
  <si>
    <t>Instalaciones y Mantenimiento de Redes de Telecomunicaciones</t>
  </si>
  <si>
    <t>Operación de Sistemas de Redes de Telecomunicaciones</t>
  </si>
  <si>
    <t>Mantenimiento Preventivo y Correctivo de Equipo de Telecomunicaiones</t>
  </si>
  <si>
    <t>Comunicación</t>
  </si>
  <si>
    <t>Francés</t>
  </si>
  <si>
    <t>Italiano</t>
  </si>
  <si>
    <t>Japonés</t>
  </si>
  <si>
    <t>Fotografía</t>
  </si>
  <si>
    <t>Expresión Gráfica Digital</t>
  </si>
  <si>
    <t>Producción de Radio y Televisión</t>
  </si>
  <si>
    <t>Doblaje, Locución y Conducción en Radio, Cine y Televisión</t>
  </si>
  <si>
    <t>Tecnologías de la Información</t>
  </si>
  <si>
    <t>Informática (Ofimática)</t>
  </si>
  <si>
    <t>Sistemas de Impresión</t>
  </si>
  <si>
    <t>Artes Gráficas</t>
  </si>
  <si>
    <t>Archivística</t>
  </si>
  <si>
    <t>Educación</t>
  </si>
  <si>
    <t xml:space="preserve">Asistencia Educativa Inicial y Preescolar </t>
  </si>
  <si>
    <t>Salud</t>
  </si>
  <si>
    <t>Auxiliar de Enfermería</t>
  </si>
  <si>
    <t>Cuidados Complementarios para el Bienestar Personal</t>
  </si>
  <si>
    <t>Servicios Prehospitalarios de Urgencias Médicas</t>
  </si>
  <si>
    <t xml:space="preserve">Asistencia Social </t>
  </si>
  <si>
    <t>Atención Integral a Personas con Discapacidad</t>
  </si>
  <si>
    <t>Atención Integral a Personas Adultas Mayores</t>
  </si>
  <si>
    <t>Seguridad e Higiene</t>
  </si>
  <si>
    <t>Seguridad Pública</t>
  </si>
  <si>
    <t>Imagen y Bienestar Personal</t>
  </si>
  <si>
    <t>Aplicación de Masajes en SPA</t>
  </si>
  <si>
    <t>Turismo</t>
  </si>
  <si>
    <t>Gestión y Venta de Servicios Turísticos</t>
  </si>
  <si>
    <t>Medio Ambiente</t>
  </si>
  <si>
    <t>Tratamiento de Aguas</t>
  </si>
  <si>
    <t>Aprovechamiento de Energía Solar</t>
  </si>
  <si>
    <t>Servicios de capacitación (Actualizada al 2022-2023)</t>
  </si>
  <si>
    <t>22-ULIDC-2022A</t>
  </si>
  <si>
    <t>Informática</t>
  </si>
  <si>
    <t>23-I-2022A</t>
  </si>
  <si>
    <t>Gestión de Servicios de Sistemas Operativos y Virtualización</t>
  </si>
  <si>
    <t>Automatización con Flujos de Trabajo</t>
  </si>
  <si>
    <t>Programación Orientada a Objetos</t>
  </si>
  <si>
    <t>Gestión de Base de Datos con SQL</t>
  </si>
  <si>
    <t>Desarrollo de Sitios y Aplicaciones Web</t>
  </si>
  <si>
    <t>25-A-2022A</t>
  </si>
  <si>
    <t>01-PAA-2022A</t>
  </si>
  <si>
    <t>05-MESE-2022A</t>
  </si>
  <si>
    <t>Mantenimiento Preventivo y Verificación de Tarjetas Electrónicas Analógicas y Digitales</t>
  </si>
  <si>
    <t>Mantenimiento y Reparación de Tarjetas Electrónicas de Refrigeradores y Climatización</t>
  </si>
  <si>
    <t>07-RAA-2022A</t>
  </si>
  <si>
    <t>Mantenimiento Preventivo de Refrigeradores Domésticos</t>
  </si>
  <si>
    <t>Instalación y Reparación de Aire Acondicionado y Calefacción de Ventana y Minisplit</t>
  </si>
  <si>
    <t>Mantenimiento Preventivo de Aire Acondicionado Minisplit</t>
  </si>
  <si>
    <t>Reparación de Aire Acondicionado Comercial e Industrial</t>
  </si>
  <si>
    <t>Reparación de Aire Acondicionado Minisplit Inverter</t>
  </si>
  <si>
    <t>Reparación de Aire Acondicionado y Calefacción Automotriz</t>
  </si>
  <si>
    <t>Reparación de Equipos de Aire Acondicionado Tipo Mini Split</t>
  </si>
  <si>
    <t>Reparación de Equipos de Refrigeración de Transporte</t>
  </si>
  <si>
    <t>Reparación de Equipos de Refrigeración Doméstica y Comercial</t>
  </si>
  <si>
    <t>Reparación de Equipos de Refrigeración Industrial</t>
  </si>
  <si>
    <t>Trabajos de Papel y Cartón</t>
  </si>
  <si>
    <t>Mecanografía Asistida por computadora</t>
  </si>
  <si>
    <t>30-H-2022A</t>
  </si>
  <si>
    <t>Organización de Recorridos por los Atractivos Turísticos en la Entidad</t>
  </si>
  <si>
    <t>30-GVST-2022A</t>
  </si>
  <si>
    <t>13-CIR-2022A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</si>
  <si>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</si>
  <si>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</si>
  <si>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</si>
  <si>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</si>
  <si>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</si>
  <si>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</si>
  <si>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</si>
  <si>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08-MSEA-2022A</t>
  </si>
  <si>
    <t>Programación del Módulo Electrónico150 Automotriz</t>
  </si>
  <si>
    <t>08-MASEA-2022A</t>
  </si>
  <si>
    <t>08-DIC-2022A</t>
  </si>
  <si>
    <t>Repintado de los Componentes de la Carrocería del Vehículo Automotriz</t>
  </si>
  <si>
    <t>Reparación del Sistema de Inyección de los Vehículos de Rango Medio y Servicio Pesado</t>
  </si>
  <si>
    <t>Reparación del Motor a Diesel de los Vehículos de Rango Medio y Servicio Pesado</t>
  </si>
  <si>
    <t>Preparación de Materia Prima en la Elaboración de Muebles de Madera</t>
  </si>
  <si>
    <t>19-SP-2022A</t>
  </si>
  <si>
    <t>Soldadura Oxigas del Acero en Posiciones</t>
  </si>
  <si>
    <t>Aplicación de Soldadura por Arco con Electrodo Metálico Revestido (SMAW)</t>
  </si>
  <si>
    <t>08-MD-2022A</t>
  </si>
  <si>
    <t>16-DFMM-2022A</t>
  </si>
  <si>
    <t>INFORMACIÓN ESTADÍSTICA DE ICAT 2023</t>
  </si>
  <si>
    <t>MATRÍCULA 2023 2° Trimestre (Abril, Mayo y Junio)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</si>
  <si>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</si>
  <si>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</si>
  <si>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</si>
  <si>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</si>
  <si>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</si>
  <si>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</si>
  <si>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</si>
  <si>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</si>
  <si>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</si>
  <si>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</si>
  <si>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</si>
  <si>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</si>
  <si>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</si>
  <si>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INDUSTRIAL</t>
  </si>
  <si>
    <t>MANTENIMIENTO DE SISTEMAS DE AIRE ACONDICIONADO Y REFRIGERACIÓN</t>
  </si>
  <si>
    <t>REPARACIÓN DE EQUIPOS DE REFRIGERACIÓN</t>
  </si>
  <si>
    <t>SISTEMAS DE IMPRESIÓN</t>
  </si>
  <si>
    <t>CORTE DE VINILOS Y TRANSFER BÁSICO</t>
  </si>
  <si>
    <t>SUBLIMACIÓN DE ARTÍCULOS PROMOCIONALES</t>
  </si>
  <si>
    <t>COMUNICACIÓN</t>
  </si>
  <si>
    <t>WHAT´S UP ENGLISH</t>
  </si>
  <si>
    <t>ADMINISTRACION</t>
  </si>
  <si>
    <t>ADMINISTRACION DE NEGOCIOS</t>
  </si>
  <si>
    <t>DESIGN THINKING</t>
  </si>
  <si>
    <t>ELABORACIÓN DE UN PLAN DE NEGOCIOS</t>
  </si>
  <si>
    <t>HERRAMIENTAS BÁSICAS DIGITALES</t>
  </si>
  <si>
    <t>INNOVACION Y DESARROLLO EN MI PRODUCTO Y SERVICIO</t>
  </si>
  <si>
    <t>MODELOS DE NEGOCIOS</t>
  </si>
  <si>
    <t>TESTING PARA NEGOCIOS</t>
  </si>
  <si>
    <t>EL ABC DE LA ATENCION A LOS COMENSALES</t>
  </si>
  <si>
    <t>GUIA PRACTICA DE COMO VENDER INDEAS</t>
  </si>
  <si>
    <t>TODO DE TI COMUNICA</t>
  </si>
  <si>
    <t>ARTESANAL</t>
  </si>
  <si>
    <t>TECNOLOGIAS DE INFORMACION</t>
  </si>
  <si>
    <t>ELABORACION DE HOJA DE CALCULO</t>
  </si>
  <si>
    <t>PREPARACIÓN DE BEBIDAS</t>
  </si>
  <si>
    <t>TURISMO</t>
  </si>
  <si>
    <t>OPERACIÓN DE BASE DE DATOS</t>
  </si>
  <si>
    <t xml:space="preserve">AGROPECUARIO </t>
  </si>
  <si>
    <t>ELABORACION DE CONSERVAS</t>
  </si>
  <si>
    <t>ALIMENTOS</t>
  </si>
  <si>
    <t>COCINA REGIONAL Y ORIENTAL</t>
  </si>
  <si>
    <t>ELABORACIÓN DE BOCADILLOS</t>
  </si>
  <si>
    <t>ARTICULOS DE JIPI JAPA</t>
  </si>
  <si>
    <t>URDIDO DE HAMACAS</t>
  </si>
  <si>
    <t>TÉCNICAS DE BORDADO</t>
  </si>
  <si>
    <t>ELABORACION DE JABONES Y CREMAS ARTESANALAES</t>
  </si>
  <si>
    <t>AUTOMOTOR</t>
  </si>
  <si>
    <t>MECANICA GENERAL DE MOTOS</t>
  </si>
  <si>
    <t>SINCRONIZACIÓN DE MOTOR DE 4 TIEMPOS</t>
  </si>
  <si>
    <t>WHAT´S UP ENGLISH 2</t>
  </si>
  <si>
    <t>ELECTRICIDAD</t>
  </si>
  <si>
    <t>REPARACIÓN DE APARTOS ELECTRODOMÉSTICOS</t>
  </si>
  <si>
    <t>ELECTRÓNICA</t>
  </si>
  <si>
    <t>REPARACIÓN DE APARTOS ELECTRÓNICOS</t>
  </si>
  <si>
    <t xml:space="preserve">EQUIPOS Y SISTEMAS </t>
  </si>
  <si>
    <t>SOPORTE Y MANTENIMIENTO DE EQUIPO DE CÓMPUTO</t>
  </si>
  <si>
    <t>IMAGEN Y BIENESTAR PERSONAL</t>
  </si>
  <si>
    <t>APLICACIÓN Y DECORACIÓN DE UÑAS ACRILICAS BÁSICO</t>
  </si>
  <si>
    <t>CORTES DE CABELLO</t>
  </si>
  <si>
    <t>CUIDADO DE MANOS Y PIES</t>
  </si>
  <si>
    <t>ELABORACIÓN Y APLICACIÓN DE EXTENSIONES DE CABELLO</t>
  </si>
  <si>
    <t>MAQUILLAJE DEL ROSTRO</t>
  </si>
  <si>
    <t>TEJIDOA GANCHO</t>
  </si>
  <si>
    <t>ELABORACIÓN DE PANES</t>
  </si>
  <si>
    <t>VESTIDO Y TEXTIL</t>
  </si>
  <si>
    <t>CONFECCIÓN DE ROPA PARA TODA LA FAMILIA</t>
  </si>
  <si>
    <t>ELABORACIÓN DE ROPA PARA TODA LA FAMILIA</t>
  </si>
  <si>
    <t>PREPARACIÓN DE ALIMENTOS</t>
  </si>
  <si>
    <t>DECORACIÓN CON FONDANT</t>
  </si>
  <si>
    <t>APLICACIÓN DE TRATAMIENTOS FACIALES NATURALES</t>
  </si>
  <si>
    <t>COLOR Y TRANSFORMACIÓN DEL CABELLO</t>
  </si>
  <si>
    <t>CORTES DE CABELLO PARA DAMA Y NIÑA</t>
  </si>
  <si>
    <t>CUIDADOS FACIALES</t>
  </si>
  <si>
    <t>MACRAME</t>
  </si>
  <si>
    <t>ELABORACION DE GELATINAS ARTISTICAS</t>
  </si>
  <si>
    <t>ESTILOS DE PANTALÓN PARA DAMA Y NIÑA</t>
  </si>
  <si>
    <t>CONTABILIDAD FISCAL</t>
  </si>
  <si>
    <t>AGROPECUARIO</t>
  </si>
  <si>
    <t>ELABORACIÓN DE CONSERVAS DE FRUTAS Y HORTALIZAS</t>
  </si>
  <si>
    <t>ELABORACIÓN DE JALEAS Y MERMELADAS</t>
  </si>
  <si>
    <t>CHOCOLATERÍA</t>
  </si>
  <si>
    <t xml:space="preserve">ELABORACIÓN DE BOCADILLOS </t>
  </si>
  <si>
    <t>PASTELERIA FINA</t>
  </si>
  <si>
    <t>DESHILADOS Y ROCOCO</t>
  </si>
  <si>
    <t>PINTADO TALLADO Y CALADO DE LEC</t>
  </si>
  <si>
    <t>TÉCNICAS DE BORDADO 1</t>
  </si>
  <si>
    <t>TEJIDOS CON FIBRAS NATURALES</t>
  </si>
  <si>
    <t>MANTENIMIENTO A MOTORES DE COMBUSTIÓN INTERNA CON CONTROL ELECTRÓNICO</t>
  </si>
  <si>
    <t>INSTALACION DEL SISTEMA ELECTRICO INDUSTRIAL</t>
  </si>
  <si>
    <t>APLICACIÓN Y DECORACIÓN DE UÑAS ACRÍLICAS</t>
  </si>
  <si>
    <t>MAQUILLAJE Y PEINADO</t>
  </si>
  <si>
    <t>INSTALACION Y MANTENIMIENTO DE AIRE ACONDICIONADO</t>
  </si>
  <si>
    <t xml:space="preserve">TEJIDO A GANCHO </t>
  </si>
  <si>
    <t>TECNOLOGIAS DE LA INFORMACION</t>
  </si>
  <si>
    <t>EXCEL AVANZADO</t>
  </si>
  <si>
    <t>PHOTOSHOP</t>
  </si>
  <si>
    <t>MICROSOFT OFFICE</t>
  </si>
  <si>
    <t>WINDOWS E INTERNET</t>
  </si>
  <si>
    <t>ELABORACION DE PANES</t>
  </si>
  <si>
    <t>CONFECCION DE ROPA PARA TODA LA FAMILIA</t>
  </si>
  <si>
    <t>ELABORACION DE ROPA PARA TODA LA FAMILIA</t>
  </si>
  <si>
    <t>CHOCOLATERIA</t>
  </si>
  <si>
    <t>COCINA ORIENTAL</t>
  </si>
  <si>
    <t>ELABORACION DE PAYS</t>
  </si>
  <si>
    <t>DIFERENTES PUNTADAS URDIDO DE HAMACA</t>
  </si>
  <si>
    <t>TALLADO Y CALADO DE MADERA</t>
  </si>
  <si>
    <t>WHATS UP ENGLISH 1</t>
  </si>
  <si>
    <t>INSTALACION DE ALUMBRADO</t>
  </si>
  <si>
    <t>APLICACIÓN Y DECORACION DE UÑAS</t>
  </si>
  <si>
    <t>COLOR Y TRANSFORMACION DEL CABELLO</t>
  </si>
  <si>
    <t>MANTENIMIENTO PREVENTIVO DE AIRE ACONDICIONADO</t>
  </si>
  <si>
    <t>METALMECANICA</t>
  </si>
  <si>
    <t>APLICACIÓN DE SOLDADURA ELECTRICA</t>
  </si>
  <si>
    <t>HERRERÍA DOMÉSTICA</t>
  </si>
  <si>
    <t>SOLDADURA DE VENTANERIA</t>
  </si>
  <si>
    <t>DISEÑO GRÁFICO</t>
  </si>
  <si>
    <t>BARTENDER BASICO</t>
  </si>
  <si>
    <t>CONFECCION DE BLUSAS</t>
  </si>
  <si>
    <t>ELABORACION DE PANTALONES PARA TODA LA FAMILIA</t>
  </si>
  <si>
    <t>TECNOLOGÍAS DE LA INFORMACIÓN</t>
  </si>
  <si>
    <t>DECORACION CON FONDANT</t>
  </si>
  <si>
    <t>ELABORACION DE DULCES</t>
  </si>
  <si>
    <t>PASTELERÍA FINA</t>
  </si>
  <si>
    <t>BORDADO CON CHAQUIRA</t>
  </si>
  <si>
    <t>CIRCUITOS ELECTRICOS DE USO DOMESTICO</t>
  </si>
  <si>
    <t>INSTALACION DE CONTACTOS Y LAMPARAS</t>
  </si>
  <si>
    <t>REPARACION DE APARATOS ELECTRODOMESTICOS</t>
  </si>
  <si>
    <t>REPARACIÓN DE EQUIPOS DE REFRIGERACION</t>
  </si>
  <si>
    <t>APLICACIÓN DE TECNICAS DE MIG Y TIG</t>
  </si>
  <si>
    <t>HERRERÍA Y PAILERIA</t>
  </si>
  <si>
    <t>MANTENIMIENTO PREVENTIVO</t>
  </si>
  <si>
    <t>MARKETING DIGITAL</t>
  </si>
  <si>
    <t>ELABORACION DE HOJAS DE CALCULO</t>
  </si>
  <si>
    <t>ADMINISTRACIÓN</t>
  </si>
  <si>
    <t>ADMINISTRACIÓN DE NEGOCIOS</t>
  </si>
  <si>
    <t>HUERTOS Y HORTALIZAS</t>
  </si>
  <si>
    <t>DULCERÍA FINA</t>
  </si>
  <si>
    <t>COCINA MEXICANA</t>
  </si>
  <si>
    <t>TÉCNICA PARA DECORAR PASTELES</t>
  </si>
  <si>
    <t>MIXIOLOGÍA</t>
  </si>
  <si>
    <t>REPOSTERIA</t>
  </si>
  <si>
    <t>TÉCNICAS DE BORDADOS</t>
  </si>
  <si>
    <t>URDIDO</t>
  </si>
  <si>
    <t>WHATS UP ENGLISH</t>
  </si>
  <si>
    <t>APLICACIÓN DE UÑAS</t>
  </si>
  <si>
    <t>CORTES DE CABELLO PARA TODA LA FAMILIA</t>
  </si>
  <si>
    <t>BELLEZA</t>
  </si>
  <si>
    <t>PELUQUERIA Y BARBERIA</t>
  </si>
  <si>
    <t>PAILERIA INDUSTRIAL</t>
  </si>
  <si>
    <t>CARPINTERIA DE PUERTAS</t>
  </si>
  <si>
    <t>PROCESOS DE PRODUCCION</t>
  </si>
  <si>
    <t>ELABORACION DE ARTICULOS CON FIBRA DE VIDRIO</t>
  </si>
  <si>
    <t>ELABORACION DE MUEBLES DE MADERA</t>
  </si>
  <si>
    <t>RESTAURACION DE MUEBLES</t>
  </si>
  <si>
    <t>SERIGRAFIA BASICA</t>
  </si>
  <si>
    <t>DISEÑO Y DESARROLLO WEB</t>
  </si>
  <si>
    <t>ELABORACION DE MERMELADAS</t>
  </si>
  <si>
    <t>ELABORACION DE BOCADILLOS</t>
  </si>
  <si>
    <t>ELABORACION DE CUPCAKES Y GALLETAS</t>
  </si>
  <si>
    <t>BORDADO A MAQUINA PARA PRINCIPIANTES</t>
  </si>
  <si>
    <t>DIFERENTES PUNTADAS DE BORDADO</t>
  </si>
  <si>
    <t>REPARACION Y MANTENIMIENTO DE MOTOS</t>
  </si>
  <si>
    <t xml:space="preserve">APLICACIÓN Y DECORACION DE UÑAS </t>
  </si>
  <si>
    <t>TEJIDO DE FIBRAS PLASTICAS</t>
  </si>
  <si>
    <t>CONFECCION  DE ROPA PARA TODA LA FAMILIA</t>
  </si>
  <si>
    <t>ELABORACION DE JALEAS Y MERMELADAS</t>
  </si>
  <si>
    <t>TECNICAS PARA DECORACION DE PASTELES</t>
  </si>
  <si>
    <t>TENICAS DE BORDADO</t>
  </si>
  <si>
    <t xml:space="preserve">URDIDO DE BOLSAS </t>
  </si>
  <si>
    <t>CIRCUITOS ELECTRICOS</t>
  </si>
  <si>
    <t>APLICACIÓN DE UÑAS ACRILICAS</t>
  </si>
  <si>
    <t>PERMACOLOGIA , RIZADOS</t>
  </si>
  <si>
    <t>ELABORACIÓN DE HOJA DE CALCULO</t>
  </si>
  <si>
    <t>DIFERENTES PUNTADAS PARA URDIDO DE HAMACA</t>
  </si>
  <si>
    <t>TECNICAS DE BORDADO 1</t>
  </si>
  <si>
    <t>TECNICAS DE BORDADO 2</t>
  </si>
  <si>
    <t>TENICAS DE BORDADO 3</t>
  </si>
  <si>
    <t>TECNICAS DE BORDADO 4</t>
  </si>
  <si>
    <t>REPARACION DE APARATOS</t>
  </si>
  <si>
    <t>REPARACION DE TELEFONOS CELULARES</t>
  </si>
  <si>
    <t>APLICACIÓN DE TRATAMIENTOS FACIALES</t>
  </si>
  <si>
    <t xml:space="preserve">PEINADOS RECOGIDOS </t>
  </si>
  <si>
    <t>MANTENIMIENTO Y REPARACION DE AIRE</t>
  </si>
  <si>
    <t>REPARACION DE EQUIPOS DE REFRIGERACION</t>
  </si>
  <si>
    <t>PROCESOS DE PRODUCCION INDUSTRIAL</t>
  </si>
  <si>
    <t>CARPINTERIA</t>
  </si>
  <si>
    <t>MICROSOFT WORD</t>
  </si>
  <si>
    <t>EDICION DE AUDIO Y VIDEO</t>
  </si>
  <si>
    <t>CONFECCION DE GUAYABERAS</t>
  </si>
  <si>
    <t>SECRETARÍA DE EDUCACIÓN</t>
  </si>
  <si>
    <t>INSTITUTO TECNOLOGICO SUPERIOR DE HOPELCHEN</t>
  </si>
  <si>
    <t>INSTITUTO TECNOLOGICO SUPERIOR DE ESCARCEGA</t>
  </si>
  <si>
    <t>ITA CHINA</t>
  </si>
  <si>
    <t>CECYTEC</t>
  </si>
  <si>
    <t>FGECAM</t>
  </si>
  <si>
    <t>REPARACION DE AIRE ACONDICIONADO</t>
  </si>
  <si>
    <t>ELABORACION DE BEBIDAS NATURALES ARTESANALES</t>
  </si>
  <si>
    <t>ELABORACION DE CONSERVAS DE FRUTAS Y HORTALIZAS</t>
  </si>
  <si>
    <t>PROCESADO DE ALIMENTOS LACTEOS Y SUS DERIVADOS</t>
  </si>
  <si>
    <t>COCINA REGIONAL</t>
  </si>
  <si>
    <t>DULCERIA FINA</t>
  </si>
  <si>
    <t>ELABORACION DE DIPS Y ADEREZOS</t>
  </si>
  <si>
    <t>ELABORACION DE ENTRADAS DIVERSAS</t>
  </si>
  <si>
    <t>DESHILADOS Y ROCOCÓ</t>
  </si>
  <si>
    <t>TECNICAS DE BORDADO 1 (CHAQUIRA Y FANTASIA)</t>
  </si>
  <si>
    <t>TECNICAS DE BORDADO 3 (PUNTO DE CRUZ Y TENERIFE)</t>
  </si>
  <si>
    <t>IMAGEN Y BIENESTAR PESONAL</t>
  </si>
  <si>
    <t>APLICACIÓN Y DECORACION DE UÑAS Y CUIDADO DE MANOS Y PIES</t>
  </si>
  <si>
    <t>PERMACOLOGIA, COLOR Y CUIDADO DE CABELLO DE DAMAS Y CABALLEROS</t>
  </si>
  <si>
    <t>CORTES DE CABELLO PARA DAMA, CABALLERO NIÑA Y NIÑO</t>
  </si>
  <si>
    <t>MAQUILLAJE DE ROSTRO</t>
  </si>
  <si>
    <t>MANUALIDADES</t>
  </si>
  <si>
    <t>TEJIDO A GANCHO Y AGUJAS</t>
  </si>
  <si>
    <t>TEJIDO EN TELAR</t>
  </si>
  <si>
    <t>R ELABORACION DE HOJA DE CALCULO</t>
  </si>
  <si>
    <t>R OPERACIÓN DE BASE DE DATOS</t>
  </si>
  <si>
    <t>MICROSOFT WORD BASICO</t>
  </si>
  <si>
    <t>CONFECCION DE ROPA</t>
  </si>
  <si>
    <t>ELABORACION DE VESTIDOS CASUALES</t>
  </si>
  <si>
    <t>R ELABORACION DE HOJAS DE CALCULO</t>
  </si>
  <si>
    <t>R ELABORACION DE BASE DE DATOS</t>
  </si>
  <si>
    <t>PROCESADO DE ALIMENTOS LACTEOS Y DERIVADOS</t>
  </si>
  <si>
    <t>COCINA ITALIANA</t>
  </si>
  <si>
    <t>ELABORACION DE PAYS Y SUS VARIANTES</t>
  </si>
  <si>
    <t>TECNICAS PARA DECORAR PASTELES</t>
  </si>
  <si>
    <t>REPARACION, MENTENIMIENTO Y SISTEMA ELECTRICO DE MOTOS</t>
  </si>
  <si>
    <t>WHATS UP 2</t>
  </si>
  <si>
    <t>WHATS UP 3</t>
  </si>
  <si>
    <t xml:space="preserve">CORTES, PEINADO, COLOR Y TRANSFORMACION DE CABELLO </t>
  </si>
  <si>
    <t>INSTALACION  Y REPARACION DE AIRE ACONDICIONADO TIPO SPLIT E INVERTER</t>
  </si>
  <si>
    <t>PROCESO DE PRODUCCION INDUSTRIAL</t>
  </si>
  <si>
    <t>CARPINTERIA DE PUERTAS Y VENTANAS</t>
  </si>
  <si>
    <t>REPARACION DE CAYUCOS DE FIBRA DE VIDROO</t>
  </si>
  <si>
    <t>RESTAURACION DEMUEBLES</t>
  </si>
  <si>
    <t>DISEÑO VECTORIAL ILUSTRATOR BASICO Y AVANZADO</t>
  </si>
  <si>
    <t>MICROSOFT EXCEL BASICO Y AVANZADO</t>
  </si>
  <si>
    <t>ELABORACION DE PANES/BIZCOCHO PARA PASTELERIA</t>
  </si>
  <si>
    <t>CONFECCION DE ROPA DE NIÑA</t>
  </si>
  <si>
    <t>ELABORACION DE BLUSAS Y VESTIDOS ARTESANALES</t>
  </si>
  <si>
    <t>PATRONAJE</t>
  </si>
  <si>
    <t>ELABORACION DE BOCADILLOS Y ENTRADAS</t>
  </si>
  <si>
    <t>MINI TARTAS PARA MESA DE POSTRES</t>
  </si>
  <si>
    <t>DESHILADO Y  ROCOCO</t>
  </si>
  <si>
    <t>TECNICAS DE BORDADO 3</t>
  </si>
  <si>
    <t>WHATS UP ENGLISH 2,3 Y 4</t>
  </si>
  <si>
    <t>INSTALACION DE ALUMBRADO DE USO DOMESTICO</t>
  </si>
  <si>
    <t>INSTALACION DE LAMPARAS Y VENTILADORES</t>
  </si>
  <si>
    <t>REPARACION DE APARATOS ELECTRICOS</t>
  </si>
  <si>
    <t>ELECTRONICA</t>
  </si>
  <si>
    <t>REPARACION DE SISTEMAS DE AUDIO DIGITAL</t>
  </si>
  <si>
    <t>CUIDADO EN MANOS Y PIES SPA</t>
  </si>
  <si>
    <t>INSTALACION Y MANTENIMIENTO DE AIRE ACONDICIONADO TIPO SPLIT E INVERTER</t>
  </si>
  <si>
    <t>DISEÑO GRAFICO</t>
  </si>
  <si>
    <t>MICROSOFT EXCEL BASICO</t>
  </si>
  <si>
    <t>CONFECCION Y DISEÑO DE FALDAS, BLUSAS Y PLAYERAS</t>
  </si>
  <si>
    <t>CONFECION DE ROPA DE NIÑA</t>
  </si>
  <si>
    <t>ELABORACION DE VESTIDOS Y BLUSAS ARTESANALES Y DE FIESTA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</si>
</sst>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b/>
      <sz val="10"/>
      <name val="Bodoni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</fills>
  <borders count="1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/>
      <right style="thin">
        <color indexed="23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</borders>
  <cellStyleXfs count="10">
    <xf numFmtId="0" fontId="0" fillId="0" borderId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6">
    <xf numFmtId="0" fontId="0" fillId="0" borderId="0" xfId="0"/>
    <xf numFmtId="0" fontId="23" fillId="0" borderId="0" xfId="0" applyFont="1"/>
    <xf numFmtId="0" fontId="23" fillId="3" borderId="0" xfId="0" applyFont="1" applyFill="1"/>
    <xf numFmtId="0" fontId="23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3" fontId="5" fillId="0" borderId="0" xfId="4" applyNumberFormat="1"/>
    <xf numFmtId="0" fontId="9" fillId="3" borderId="0" xfId="4" applyFont="1" applyFill="1" applyAlignment="1">
      <alignment horizontal="center"/>
    </xf>
    <xf numFmtId="0" fontId="7" fillId="6" borderId="2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3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5" fillId="5" borderId="0" xfId="0" applyFont="1" applyFill="1" applyAlignment="1">
      <alignment horizontal="right" vertical="center"/>
    </xf>
    <xf numFmtId="0" fontId="25" fillId="7" borderId="0" xfId="0" applyFont="1" applyFill="1" applyAlignment="1">
      <alignment horizontal="right" vertical="center"/>
    </xf>
    <xf numFmtId="0" fontId="9" fillId="0" borderId="0" xfId="4" applyFont="1" applyAlignment="1">
      <alignment horizontal="center"/>
    </xf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horizontal="left"/>
    </xf>
    <xf numFmtId="3" fontId="7" fillId="6" borderId="2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5" xfId="4" applyFont="1" applyFill="1" applyBorder="1" applyAlignment="1">
      <alignment horizontal="center" vertical="center"/>
    </xf>
    <xf numFmtId="0" fontId="7" fillId="6" borderId="6" xfId="4" applyFont="1" applyFill="1" applyBorder="1" applyAlignment="1">
      <alignment horizontal="center" vertical="center"/>
    </xf>
    <xf numFmtId="0" fontId="27" fillId="5" borderId="7" xfId="3" applyFont="1" applyFill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0" fontId="27" fillId="7" borderId="8" xfId="3" applyFont="1" applyFill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8" borderId="2" xfId="4" applyFont="1" applyFill="1" applyBorder="1" applyAlignment="1">
      <alignment horizontal="center"/>
    </xf>
    <xf numFmtId="0" fontId="9" fillId="8" borderId="2" xfId="4" applyFont="1" applyFill="1" applyBorder="1" applyAlignment="1">
      <alignment horizontal="center" vertical="center"/>
    </xf>
    <xf numFmtId="0" fontId="9" fillId="8" borderId="2" xfId="4" applyFont="1" applyFill="1" applyBorder="1" applyAlignment="1" applyProtection="1">
      <alignment horizontal="center" vertical="center"/>
      <protection locked="0"/>
    </xf>
    <xf numFmtId="3" fontId="9" fillId="0" borderId="4" xfId="4" quotePrefix="1" applyNumberFormat="1" applyFont="1" applyBorder="1" applyAlignment="1">
      <alignment horizontal="center" vertical="center"/>
    </xf>
    <xf numFmtId="3" fontId="9" fillId="0" borderId="4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14" fillId="9" borderId="1" xfId="3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9" fillId="0" borderId="7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8" fillId="0" borderId="7" xfId="3" applyNumberFormat="1" applyFont="1" applyBorder="1" applyAlignment="1">
      <alignment horizontal="center" vertical="center" wrapText="1"/>
    </xf>
    <xf numFmtId="3" fontId="9" fillId="0" borderId="7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7" fillId="5" borderId="13" xfId="3" applyFont="1" applyFill="1" applyBorder="1" applyAlignment="1">
      <alignment horizontal="center" vertical="center" wrapText="1"/>
    </xf>
    <xf numFmtId="0" fontId="27" fillId="5" borderId="8" xfId="3" applyFont="1" applyFill="1" applyBorder="1" applyAlignment="1">
      <alignment horizontal="center" vertical="center" wrapText="1"/>
    </xf>
    <xf numFmtId="0" fontId="27" fillId="7" borderId="13" xfId="3" applyFont="1" applyFill="1" applyBorder="1" applyAlignment="1">
      <alignment horizontal="center" vertical="center"/>
    </xf>
    <xf numFmtId="0" fontId="27" fillId="7" borderId="13" xfId="3" applyFont="1" applyFill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27" fillId="0" borderId="4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7" fillId="0" borderId="4" xfId="3" applyFont="1" applyBorder="1" applyAlignment="1">
      <alignment horizontal="center" vertical="center" textRotation="90" wrapText="1"/>
    </xf>
    <xf numFmtId="0" fontId="9" fillId="0" borderId="4" xfId="3" applyFont="1" applyBorder="1" applyAlignment="1">
      <alignment horizontal="center" textRotation="90" wrapText="1"/>
    </xf>
    <xf numFmtId="0" fontId="8" fillId="0" borderId="4" xfId="3" applyFont="1" applyBorder="1" applyAlignment="1">
      <alignment horizontal="center" vertical="center" textRotation="90" wrapText="1"/>
    </xf>
    <xf numFmtId="0" fontId="2" fillId="0" borderId="4" xfId="3" applyFont="1" applyBorder="1" applyAlignment="1">
      <alignment horizontal="center" vertical="center" textRotation="90"/>
    </xf>
    <xf numFmtId="0" fontId="7" fillId="0" borderId="7" xfId="3" applyFont="1" applyBorder="1" applyAlignment="1" applyProtection="1">
      <alignment horizontal="center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13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9" fillId="0" borderId="7" xfId="3" applyFont="1" applyBorder="1" applyAlignment="1" applyProtection="1">
      <alignment horizontal="center" vertical="center" wrapText="1"/>
      <protection locked="0"/>
    </xf>
    <xf numFmtId="0" fontId="9" fillId="0" borderId="4" xfId="3" applyFont="1" applyBorder="1" applyAlignment="1">
      <alignment horizontal="center" vertical="center" wrapText="1"/>
    </xf>
    <xf numFmtId="0" fontId="9" fillId="0" borderId="7" xfId="3" applyFont="1" applyBorder="1" applyAlignment="1" applyProtection="1">
      <alignment horizontal="center" vertical="center"/>
      <protection locked="0"/>
    </xf>
    <xf numFmtId="0" fontId="9" fillId="0" borderId="4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11" fillId="10" borderId="17" xfId="0" applyFont="1" applyFill="1" applyBorder="1" applyAlignment="1">
      <alignment horizontal="left" vertical="center" wrapText="1"/>
    </xf>
    <xf numFmtId="0" fontId="30" fillId="10" borderId="17" xfId="0" applyFont="1" applyFill="1" applyBorder="1"/>
    <xf numFmtId="0" fontId="30" fillId="10" borderId="18" xfId="0" applyFont="1" applyFill="1" applyBorder="1"/>
    <xf numFmtId="0" fontId="30" fillId="10" borderId="12" xfId="0" applyFont="1" applyFill="1" applyBorder="1"/>
    <xf numFmtId="0" fontId="11" fillId="0" borderId="0" xfId="0" applyFont="1" applyAlignment="1">
      <alignment horizontal="left"/>
    </xf>
    <xf numFmtId="4" fontId="21" fillId="0" borderId="0" xfId="0" applyNumberFormat="1" applyFont="1" applyAlignment="1">
      <alignment horizontal="left" vertical="top" wrapText="1"/>
    </xf>
    <xf numFmtId="3" fontId="6" fillId="4" borderId="4" xfId="3" applyNumberFormat="1" applyFont="1" applyFill="1" applyBorder="1" applyAlignment="1">
      <alignment vertical="center" wrapText="1"/>
    </xf>
    <xf numFmtId="3" fontId="32" fillId="0" borderId="0" xfId="3" applyNumberFormat="1" applyFont="1" applyAlignment="1">
      <alignment horizontal="center" vertical="center" wrapText="1"/>
    </xf>
    <xf numFmtId="0" fontId="28" fillId="0" borderId="0" xfId="3" applyFont="1" applyAlignment="1">
      <alignment horizontal="center" vertical="center"/>
    </xf>
    <xf numFmtId="0" fontId="27" fillId="11" borderId="2" xfId="3" applyFont="1" applyFill="1" applyBorder="1" applyAlignment="1">
      <alignment horizontal="center" vertical="center" wrapText="1"/>
    </xf>
    <xf numFmtId="0" fontId="27" fillId="11" borderId="2" xfId="0" applyFont="1" applyFill="1" applyBorder="1" applyAlignment="1">
      <alignment horizontal="center" vertical="center" wrapText="1"/>
    </xf>
    <xf numFmtId="0" fontId="27" fillId="0" borderId="19" xfId="3" applyFont="1" applyBorder="1" applyAlignment="1">
      <alignment horizontal="center" vertical="center" wrapText="1"/>
    </xf>
    <xf numFmtId="3" fontId="9" fillId="8" borderId="20" xfId="3" applyNumberFormat="1" applyFont="1" applyFill="1" applyBorder="1" applyAlignment="1">
      <alignment horizontal="center" vertical="center" wrapText="1"/>
    </xf>
    <xf numFmtId="3" fontId="9" fillId="8" borderId="2" xfId="3" quotePrefix="1" applyNumberFormat="1" applyFont="1" applyFill="1" applyBorder="1" applyAlignment="1">
      <alignment horizontal="center" vertical="center" wrapText="1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4" xfId="3" quotePrefix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3" fillId="11" borderId="0" xfId="0" applyFont="1" applyFill="1" applyAlignment="1">
      <alignment horizontal="center" vertical="center"/>
    </xf>
    <xf numFmtId="0" fontId="13" fillId="4" borderId="34" xfId="3" applyFont="1" applyFill="1" applyBorder="1" applyAlignment="1">
      <alignment vertical="center"/>
    </xf>
    <xf numFmtId="0" fontId="13" fillId="4" borderId="35" xfId="3" applyFont="1" applyFill="1" applyBorder="1" applyAlignment="1">
      <alignment vertical="center"/>
    </xf>
    <xf numFmtId="0" fontId="7" fillId="4" borderId="8" xfId="3" applyFont="1" applyFill="1" applyBorder="1" applyAlignment="1">
      <alignment horizontal="center" vertical="center" wrapText="1"/>
    </xf>
    <xf numFmtId="0" fontId="7" fillId="4" borderId="7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0" fontId="7" fillId="4" borderId="36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9" xfId="3" applyNumberFormat="1" applyFont="1" applyBorder="1" applyAlignment="1">
      <alignment horizontal="center" vertical="center" wrapText="1"/>
    </xf>
    <xf numFmtId="3" fontId="9" fillId="8" borderId="2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13" xfId="3" applyFont="1" applyFill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1" fillId="0" borderId="0" xfId="0" applyFont="1"/>
    <xf numFmtId="0" fontId="30" fillId="10" borderId="23" xfId="0" applyFont="1" applyFill="1" applyBorder="1" applyAlignment="1">
      <alignment horizontal="left" vertical="center"/>
    </xf>
    <xf numFmtId="0" fontId="30" fillId="10" borderId="23" xfId="0" applyFont="1" applyFill="1" applyBorder="1"/>
    <xf numFmtId="0" fontId="1" fillId="10" borderId="23" xfId="3" applyFill="1" applyBorder="1"/>
    <xf numFmtId="0" fontId="21" fillId="0" borderId="0" xfId="0" applyFont="1" applyAlignment="1">
      <alignment horizontal="left" vertical="top"/>
    </xf>
    <xf numFmtId="3" fontId="21" fillId="0" borderId="0" xfId="0" applyNumberFormat="1" applyFont="1" applyAlignment="1">
      <alignment horizontal="left" vertical="top"/>
    </xf>
    <xf numFmtId="0" fontId="30" fillId="0" borderId="0" xfId="0" applyFont="1" applyAlignment="1">
      <alignment vertical="top"/>
    </xf>
    <xf numFmtId="0" fontId="30" fillId="10" borderId="17" xfId="0" applyFont="1" applyFill="1" applyBorder="1" applyAlignment="1">
      <alignment horizontal="left" vertical="center"/>
    </xf>
    <xf numFmtId="3" fontId="7" fillId="0" borderId="4" xfId="3" applyNumberFormat="1" applyFont="1" applyBorder="1" applyAlignment="1">
      <alignment horizontal="center" vertical="center" wrapText="1"/>
    </xf>
    <xf numFmtId="3" fontId="7" fillId="4" borderId="2" xfId="1" applyNumberFormat="1" applyFont="1" applyFill="1" applyBorder="1" applyAlignment="1" applyProtection="1">
      <alignment horizontal="center" vertical="center"/>
    </xf>
    <xf numFmtId="0" fontId="9" fillId="0" borderId="7" xfId="3" applyFont="1" applyBorder="1" applyAlignment="1">
      <alignment horizontal="center" vertical="center" wrapText="1"/>
    </xf>
    <xf numFmtId="3" fontId="7" fillId="5" borderId="2" xfId="4" applyNumberFormat="1" applyFont="1" applyFill="1" applyBorder="1" applyAlignment="1">
      <alignment horizontal="center" vertical="center"/>
    </xf>
    <xf numFmtId="3" fontId="7" fillId="7" borderId="2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1" borderId="2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9" fillId="0" borderId="2" xfId="3" applyFont="1" applyBorder="1" applyAlignment="1" applyProtection="1">
      <alignment horizontal="center" vertical="center" wrapText="1"/>
      <protection locked="0"/>
    </xf>
    <xf numFmtId="0" fontId="1" fillId="0" borderId="7" xfId="3" applyBorder="1" applyAlignment="1" applyProtection="1">
      <alignment horizontal="left" vertical="center" wrapText="1"/>
      <protection locked="0"/>
    </xf>
    <xf numFmtId="0" fontId="1" fillId="0" borderId="4" xfId="3" applyBorder="1" applyAlignment="1">
      <alignment horizontal="left" vertical="center" wrapText="1"/>
    </xf>
    <xf numFmtId="0" fontId="7" fillId="0" borderId="2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2" xfId="4" applyFont="1" applyBorder="1" applyAlignment="1">
      <alignment horizontal="center" vertical="center"/>
    </xf>
    <xf numFmtId="3" fontId="9" fillId="0" borderId="2" xfId="3" quotePrefix="1" applyNumberFormat="1" applyFont="1" applyBorder="1" applyAlignment="1">
      <alignment horizontal="center" vertical="center" wrapText="1"/>
    </xf>
    <xf numFmtId="3" fontId="9" fillId="0" borderId="2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top"/>
    </xf>
    <xf numFmtId="0" fontId="24" fillId="3" borderId="0" xfId="0" applyFont="1" applyFill="1" applyAlignment="1">
      <alignment horizontal="center" wrapText="1"/>
    </xf>
    <xf numFmtId="0" fontId="24" fillId="3" borderId="0" xfId="0" applyFont="1" applyFill="1" applyAlignment="1">
      <alignment horizontal="center"/>
    </xf>
    <xf numFmtId="0" fontId="32" fillId="11" borderId="0" xfId="0" applyFont="1" applyFill="1" applyAlignment="1">
      <alignment horizontal="center" vertical="center" wrapText="1"/>
    </xf>
    <xf numFmtId="0" fontId="27" fillId="5" borderId="2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2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9" xfId="3" applyNumberFormat="1" applyFont="1" applyBorder="1" applyAlignment="1">
      <alignment horizontal="center" vertical="center" wrapText="1"/>
    </xf>
    <xf numFmtId="3" fontId="9" fillId="0" borderId="9" xfId="3" quotePrefix="1" applyNumberFormat="1" applyFont="1" applyBorder="1" applyAlignment="1">
      <alignment horizontal="center" vertical="center" wrapText="1"/>
    </xf>
    <xf numFmtId="3" fontId="7" fillId="0" borderId="9" xfId="4" applyNumberFormat="1" applyFont="1" applyBorder="1" applyAlignment="1">
      <alignment horizontal="center" vertical="center"/>
    </xf>
    <xf numFmtId="3" fontId="9" fillId="8" borderId="2" xfId="3" applyNumberFormat="1" applyFont="1" applyFill="1" applyBorder="1" applyAlignment="1">
      <alignment horizontal="center" vertical="center" wrapText="1"/>
    </xf>
    <xf numFmtId="0" fontId="23" fillId="0" borderId="0" xfId="0" applyFont="1" applyAlignment="1" applyProtection="1">
      <alignment horizontal="center" vertical="center"/>
      <protection locked="0"/>
    </xf>
    <xf numFmtId="0" fontId="9" fillId="0" borderId="2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6" fillId="4" borderId="4" xfId="3" applyNumberFormat="1" applyFont="1" applyFill="1" applyBorder="1" applyAlignment="1">
      <alignment horizontal="center" vertical="center" wrapText="1"/>
    </xf>
    <xf numFmtId="3" fontId="9" fillId="0" borderId="7" xfId="3" quotePrefix="1" applyNumberFormat="1" applyFont="1" applyBorder="1" applyAlignment="1">
      <alignment horizontal="center" vertical="center" wrapText="1"/>
    </xf>
    <xf numFmtId="3" fontId="9" fillId="0" borderId="7" xfId="3" applyNumberFormat="1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/>
    </xf>
    <xf numFmtId="0" fontId="7" fillId="2" borderId="93" xfId="3" applyFont="1" applyFill="1" applyBorder="1" applyAlignment="1">
      <alignment horizontal="center" vertical="center" wrapText="1"/>
    </xf>
    <xf numFmtId="0" fontId="7" fillId="2" borderId="95" xfId="3" applyFont="1" applyFill="1" applyBorder="1" applyAlignment="1">
      <alignment horizontal="center" vertical="center" wrapText="1"/>
    </xf>
    <xf numFmtId="0" fontId="7" fillId="2" borderId="96" xfId="3" applyFont="1" applyFill="1" applyBorder="1" applyAlignment="1">
      <alignment horizontal="center" vertical="center" wrapText="1"/>
    </xf>
    <xf numFmtId="0" fontId="8" fillId="2" borderId="93" xfId="3" applyFont="1" applyFill="1" applyBorder="1" applyAlignment="1">
      <alignment horizontal="center" vertical="center" textRotation="90" wrapText="1"/>
    </xf>
    <xf numFmtId="0" fontId="8" fillId="2" borderId="95" xfId="3" applyFont="1" applyFill="1" applyBorder="1" applyAlignment="1">
      <alignment horizontal="center" vertical="center" textRotation="90" wrapText="1"/>
    </xf>
    <xf numFmtId="0" fontId="8" fillId="2" borderId="96" xfId="3" applyFont="1" applyFill="1" applyBorder="1" applyAlignment="1">
      <alignment horizontal="center" vertical="center" textRotation="90" wrapText="1"/>
    </xf>
    <xf numFmtId="3" fontId="1" fillId="0" borderId="0" xfId="4" applyNumberFormat="1" applyFont="1"/>
    <xf numFmtId="0" fontId="41" fillId="0" borderId="0" xfId="0" applyFont="1"/>
    <xf numFmtId="0" fontId="7" fillId="13" borderId="98" xfId="3" applyFont="1" applyFill="1" applyBorder="1" applyAlignment="1">
      <alignment horizontal="center" vertical="center" wrapText="1"/>
    </xf>
    <xf numFmtId="0" fontId="7" fillId="14" borderId="98" xfId="3" applyFont="1" applyFill="1" applyBorder="1" applyAlignment="1">
      <alignment horizontal="center" vertical="center" wrapText="1"/>
    </xf>
    <xf numFmtId="0" fontId="7" fillId="4" borderId="98" xfId="3" applyFont="1" applyFill="1" applyBorder="1" applyAlignment="1">
      <alignment horizontal="center" vertical="center" wrapText="1"/>
    </xf>
    <xf numFmtId="0" fontId="41" fillId="4" borderId="98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105" xfId="7" applyFont="1" applyFill="1" applyBorder="1" applyAlignment="1">
      <alignment horizontal="center"/>
    </xf>
    <xf numFmtId="0" fontId="7" fillId="6" borderId="106" xfId="7" applyFont="1" applyFill="1" applyBorder="1" applyAlignment="1">
      <alignment horizontal="center"/>
    </xf>
    <xf numFmtId="0" fontId="7" fillId="6" borderId="107" xfId="7" applyFont="1" applyFill="1" applyBorder="1" applyAlignment="1">
      <alignment horizontal="center"/>
    </xf>
    <xf numFmtId="0" fontId="41" fillId="0" borderId="53" xfId="0" applyFont="1" applyBorder="1" applyAlignment="1">
      <alignment horizontal="center" vertical="center"/>
    </xf>
    <xf numFmtId="0" fontId="41" fillId="6" borderId="108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8" borderId="20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42" fillId="3" borderId="0" xfId="0" applyFont="1" applyFill="1"/>
    <xf numFmtId="0" fontId="42" fillId="0" borderId="0" xfId="0" applyFont="1"/>
    <xf numFmtId="0" fontId="42" fillId="0" borderId="0" xfId="0" applyFont="1" applyAlignment="1">
      <alignment horizontal="right" vertical="center"/>
    </xf>
    <xf numFmtId="0" fontId="43" fillId="5" borderId="0" xfId="0" applyFont="1" applyFill="1" applyAlignment="1">
      <alignment horizontal="right" vertical="center"/>
    </xf>
    <xf numFmtId="0" fontId="43" fillId="7" borderId="0" xfId="0" applyFont="1" applyFill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0" fontId="42" fillId="3" borderId="0" xfId="0" applyFont="1" applyFill="1" applyAlignment="1">
      <alignment horizontal="center"/>
    </xf>
    <xf numFmtId="0" fontId="42" fillId="0" borderId="0" xfId="0" applyFont="1" applyAlignment="1">
      <alignment vertical="center"/>
    </xf>
    <xf numFmtId="0" fontId="42" fillId="11" borderId="0" xfId="0" applyFont="1" applyFill="1" applyAlignment="1">
      <alignment horizontal="center" vertical="center"/>
    </xf>
    <xf numFmtId="1" fontId="1" fillId="0" borderId="0" xfId="3" applyNumberFormat="1"/>
    <xf numFmtId="0" fontId="28" fillId="0" borderId="0" xfId="0" applyFont="1" applyAlignment="1">
      <alignment horizontal="center" vertical="center"/>
    </xf>
    <xf numFmtId="0" fontId="28" fillId="0" borderId="0" xfId="0" applyFont="1"/>
    <xf numFmtId="0" fontId="23" fillId="0" borderId="114" xfId="0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41" fillId="13" borderId="98" xfId="0" applyFont="1" applyFill="1" applyBorder="1" applyAlignment="1">
      <alignment horizontal="center" vertical="center" wrapText="1"/>
    </xf>
    <xf numFmtId="0" fontId="41" fillId="14" borderId="98" xfId="0" applyFont="1" applyFill="1" applyBorder="1" applyAlignment="1">
      <alignment horizontal="center" vertical="center" wrapText="1"/>
    </xf>
    <xf numFmtId="0" fontId="41" fillId="8" borderId="20" xfId="0" applyFont="1" applyFill="1" applyBorder="1" applyAlignment="1" applyProtection="1">
      <alignment horizontal="center" vertical="center"/>
      <protection locked="0"/>
    </xf>
    <xf numFmtId="0" fontId="41" fillId="8" borderId="20" xfId="0" applyFont="1" applyFill="1" applyBorder="1" applyAlignment="1" applyProtection="1">
      <alignment horizontal="center" vertical="center" wrapText="1"/>
      <protection locked="0"/>
    </xf>
    <xf numFmtId="17" fontId="41" fillId="8" borderId="20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>
      <alignment horizontal="center" vertical="center"/>
    </xf>
    <xf numFmtId="0" fontId="41" fillId="0" borderId="103" xfId="0" applyFont="1" applyBorder="1" applyAlignment="1">
      <alignment horizontal="center" vertical="center"/>
    </xf>
    <xf numFmtId="0" fontId="41" fillId="0" borderId="118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/>
    </xf>
    <xf numFmtId="0" fontId="41" fillId="8" borderId="118" xfId="0" applyFont="1" applyFill="1" applyBorder="1" applyAlignment="1">
      <alignment horizontal="center" vertical="center" wrapText="1"/>
    </xf>
    <xf numFmtId="0" fontId="41" fillId="8" borderId="119" xfId="0" applyFont="1" applyFill="1" applyBorder="1" applyAlignment="1">
      <alignment horizontal="center" vertical="center"/>
    </xf>
    <xf numFmtId="0" fontId="41" fillId="8" borderId="121" xfId="0" applyFont="1" applyFill="1" applyBorder="1" applyAlignment="1">
      <alignment horizontal="center" vertical="center" wrapText="1"/>
    </xf>
    <xf numFmtId="0" fontId="41" fillId="8" borderId="122" xfId="0" applyFont="1" applyFill="1" applyBorder="1" applyAlignment="1">
      <alignment horizontal="center" vertical="center"/>
    </xf>
    <xf numFmtId="0" fontId="41" fillId="0" borderId="103" xfId="0" applyFont="1" applyBorder="1" applyProtection="1">
      <protection locked="0"/>
    </xf>
    <xf numFmtId="0" fontId="41" fillId="8" borderId="118" xfId="0" applyFont="1" applyFill="1" applyBorder="1" applyAlignment="1" applyProtection="1">
      <alignment horizontal="center" vertical="center"/>
      <protection locked="0"/>
    </xf>
    <xf numFmtId="0" fontId="41" fillId="8" borderId="119" xfId="0" applyFont="1" applyFill="1" applyBorder="1" applyAlignment="1" applyProtection="1">
      <alignment horizontal="center" vertical="center" wrapText="1"/>
      <protection locked="0"/>
    </xf>
    <xf numFmtId="17" fontId="41" fillId="8" borderId="119" xfId="0" applyNumberFormat="1" applyFont="1" applyFill="1" applyBorder="1" applyAlignment="1" applyProtection="1">
      <alignment horizontal="center" vertical="center"/>
      <protection locked="0"/>
    </xf>
    <xf numFmtId="0" fontId="41" fillId="8" borderId="119" xfId="0" applyFont="1" applyFill="1" applyBorder="1" applyAlignment="1" applyProtection="1">
      <alignment horizontal="center" vertical="center"/>
      <protection locked="0"/>
    </xf>
    <xf numFmtId="0" fontId="41" fillId="0" borderId="118" xfId="0" applyFont="1" applyBorder="1" applyAlignment="1" applyProtection="1">
      <alignment horizontal="center" vertical="center"/>
      <protection locked="0"/>
    </xf>
    <xf numFmtId="0" fontId="41" fillId="0" borderId="119" xfId="0" applyFont="1" applyBorder="1" applyAlignment="1" applyProtection="1">
      <alignment horizontal="center" vertical="center" wrapText="1"/>
      <protection locked="0"/>
    </xf>
    <xf numFmtId="0" fontId="41" fillId="0" borderId="119" xfId="0" applyFont="1" applyBorder="1" applyAlignment="1" applyProtection="1">
      <alignment horizontal="center" vertical="center"/>
      <protection locked="0"/>
    </xf>
    <xf numFmtId="14" fontId="41" fillId="8" borderId="119" xfId="0" applyNumberFormat="1" applyFont="1" applyFill="1" applyBorder="1" applyAlignment="1" applyProtection="1">
      <alignment horizontal="center" vertical="center"/>
      <protection locked="0"/>
    </xf>
    <xf numFmtId="0" fontId="41" fillId="8" borderId="121" xfId="0" applyFont="1" applyFill="1" applyBorder="1" applyAlignment="1" applyProtection="1">
      <alignment horizontal="center" vertical="center"/>
      <protection locked="0"/>
    </xf>
    <xf numFmtId="0" fontId="41" fillId="8" borderId="122" xfId="0" applyFont="1" applyFill="1" applyBorder="1" applyAlignment="1" applyProtection="1">
      <alignment horizontal="center" vertical="center" wrapText="1"/>
      <protection locked="0"/>
    </xf>
    <xf numFmtId="0" fontId="41" fillId="8" borderId="122" xfId="0" applyFont="1" applyFill="1" applyBorder="1" applyAlignment="1" applyProtection="1">
      <alignment horizontal="center" vertical="center"/>
      <protection locked="0"/>
    </xf>
    <xf numFmtId="0" fontId="41" fillId="0" borderId="103" xfId="0" applyFont="1" applyBorder="1" applyAlignment="1" applyProtection="1">
      <alignment horizontal="center" vertical="center"/>
      <protection locked="0"/>
    </xf>
    <xf numFmtId="16" fontId="41" fillId="0" borderId="119" xfId="0" applyNumberFormat="1" applyFont="1" applyBorder="1" applyAlignment="1" applyProtection="1">
      <alignment horizontal="center" vertical="center"/>
      <protection locked="0"/>
    </xf>
    <xf numFmtId="0" fontId="41" fillId="8" borderId="125" xfId="0" applyFont="1" applyFill="1" applyBorder="1" applyAlignment="1" applyProtection="1">
      <alignment horizontal="center" vertical="center"/>
      <protection locked="0"/>
    </xf>
    <xf numFmtId="0" fontId="41" fillId="8" borderId="125" xfId="0" applyFont="1" applyFill="1" applyBorder="1" applyAlignment="1">
      <alignment horizontal="center" vertical="center" wrapText="1"/>
    </xf>
    <xf numFmtId="3" fontId="23" fillId="11" borderId="0" xfId="0" applyNumberFormat="1" applyFont="1" applyFill="1" applyAlignment="1">
      <alignment horizontal="center" vertical="center"/>
    </xf>
    <xf numFmtId="3" fontId="23" fillId="5" borderId="0" xfId="0" applyNumberFormat="1" applyFont="1" applyFill="1" applyAlignment="1">
      <alignment horizontal="center" vertical="center"/>
    </xf>
    <xf numFmtId="0" fontId="40" fillId="0" borderId="0" xfId="0" applyFont="1"/>
    <xf numFmtId="0" fontId="41" fillId="0" borderId="127" xfId="0" applyFont="1" applyBorder="1" applyAlignment="1">
      <alignment horizontal="center" vertical="center"/>
    </xf>
    <xf numFmtId="0" fontId="41" fillId="0" borderId="129" xfId="0" applyFont="1" applyBorder="1" applyAlignment="1" applyProtection="1">
      <alignment horizontal="center" vertical="center"/>
      <protection locked="0"/>
    </xf>
    <xf numFmtId="0" fontId="41" fillId="0" borderId="129" xfId="0" applyFont="1" applyBorder="1" applyProtection="1">
      <protection locked="0"/>
    </xf>
    <xf numFmtId="0" fontId="41" fillId="0" borderId="129" xfId="0" applyFont="1" applyBorder="1" applyAlignment="1">
      <alignment horizontal="center" vertical="center"/>
    </xf>
    <xf numFmtId="0" fontId="41" fillId="0" borderId="131" xfId="0" applyFont="1" applyBorder="1" applyAlignment="1">
      <alignment horizontal="center" vertical="center" wrapText="1"/>
    </xf>
    <xf numFmtId="0" fontId="41" fillId="0" borderId="132" xfId="0" applyFont="1" applyBorder="1" applyAlignment="1">
      <alignment horizontal="center" vertical="center" wrapText="1"/>
    </xf>
    <xf numFmtId="0" fontId="41" fillId="0" borderId="133" xfId="0" applyFont="1" applyBorder="1" applyAlignment="1">
      <alignment horizontal="center" vertical="center" wrapText="1"/>
    </xf>
    <xf numFmtId="0" fontId="41" fillId="0" borderId="131" xfId="0" applyFont="1" applyBorder="1" applyProtection="1">
      <protection locked="0"/>
    </xf>
    <xf numFmtId="0" fontId="41" fillId="0" borderId="133" xfId="0" applyFont="1" applyBorder="1" applyProtection="1">
      <protection locked="0"/>
    </xf>
    <xf numFmtId="0" fontId="41" fillId="0" borderId="133" xfId="0" applyFont="1" applyBorder="1" applyAlignment="1" applyProtection="1">
      <alignment horizontal="center" vertical="center"/>
      <protection locked="0"/>
    </xf>
    <xf numFmtId="0" fontId="47" fillId="0" borderId="131" xfId="0" applyFont="1" applyBorder="1" applyAlignment="1" applyProtection="1">
      <alignment horizontal="center" vertical="center"/>
      <protection locked="0"/>
    </xf>
    <xf numFmtId="14" fontId="47" fillId="0" borderId="103" xfId="0" applyNumberFormat="1" applyFont="1" applyBorder="1" applyAlignment="1" applyProtection="1">
      <alignment horizontal="center" vertical="center"/>
      <protection locked="0"/>
    </xf>
    <xf numFmtId="0" fontId="31" fillId="0" borderId="138" xfId="0" applyFont="1" applyBorder="1" applyAlignment="1">
      <alignment vertical="center" wrapText="1"/>
    </xf>
    <xf numFmtId="0" fontId="31" fillId="0" borderId="141" xfId="0" applyFont="1" applyBorder="1" applyAlignment="1">
      <alignment vertical="center" wrapText="1"/>
    </xf>
    <xf numFmtId="0" fontId="31" fillId="0" borderId="33" xfId="0" applyFont="1" applyBorder="1" applyAlignment="1">
      <alignment vertical="center" wrapText="1"/>
    </xf>
    <xf numFmtId="0" fontId="23" fillId="0" borderId="143" xfId="0" applyFont="1" applyBorder="1" applyAlignment="1" applyProtection="1">
      <alignment horizontal="center" vertical="center"/>
      <protection locked="0"/>
    </xf>
    <xf numFmtId="0" fontId="23" fillId="0" borderId="144" xfId="0" applyFont="1" applyBorder="1" applyAlignment="1" applyProtection="1">
      <alignment horizontal="center" vertical="center"/>
      <protection locked="0"/>
    </xf>
    <xf numFmtId="0" fontId="23" fillId="0" borderId="145" xfId="0" applyFont="1" applyBorder="1" applyAlignment="1" applyProtection="1">
      <alignment horizontal="center" vertical="center"/>
      <protection locked="0"/>
    </xf>
    <xf numFmtId="0" fontId="23" fillId="0" borderId="139" xfId="0" applyFont="1" applyBorder="1" applyAlignment="1" applyProtection="1">
      <alignment horizontal="center" vertical="center"/>
      <protection locked="0"/>
    </xf>
    <xf numFmtId="0" fontId="23" fillId="0" borderId="147" xfId="0" applyFont="1" applyBorder="1" applyAlignment="1" applyProtection="1">
      <alignment horizontal="center" vertical="center"/>
      <protection locked="0"/>
    </xf>
    <xf numFmtId="0" fontId="23" fillId="0" borderId="134" xfId="0" applyFont="1" applyBorder="1" applyAlignment="1" applyProtection="1">
      <alignment horizontal="center" vertical="center"/>
      <protection locked="0"/>
    </xf>
    <xf numFmtId="0" fontId="23" fillId="0" borderId="149" xfId="0" applyFont="1" applyBorder="1" applyAlignment="1" applyProtection="1">
      <alignment horizontal="center" vertical="center"/>
      <protection locked="0"/>
    </xf>
    <xf numFmtId="0" fontId="23" fillId="0" borderId="150" xfId="0" applyFont="1" applyBorder="1" applyAlignment="1" applyProtection="1">
      <alignment horizontal="center" vertical="center"/>
      <protection locked="0"/>
    </xf>
    <xf numFmtId="0" fontId="27" fillId="0" borderId="152" xfId="3" applyFont="1" applyBorder="1" applyAlignment="1">
      <alignment horizontal="center" vertical="center" wrapText="1"/>
    </xf>
    <xf numFmtId="0" fontId="7" fillId="0" borderId="151" xfId="3" applyFont="1" applyBorder="1" applyAlignment="1">
      <alignment horizontal="center" vertical="center"/>
    </xf>
    <xf numFmtId="0" fontId="0" fillId="0" borderId="139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2" xfId="0" applyBorder="1"/>
    <xf numFmtId="0" fontId="27" fillId="7" borderId="11" xfId="3" applyFont="1" applyFill="1" applyBorder="1" applyAlignment="1">
      <alignment horizontal="center" vertical="center"/>
    </xf>
    <xf numFmtId="0" fontId="27" fillId="7" borderId="11" xfId="3" applyFont="1" applyFill="1" applyBorder="1" applyAlignment="1">
      <alignment horizontal="center" vertical="center" wrapText="1"/>
    </xf>
    <xf numFmtId="0" fontId="27" fillId="7" borderId="30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 wrapText="1"/>
    </xf>
    <xf numFmtId="0" fontId="28" fillId="0" borderId="155" xfId="3" applyFont="1" applyBorder="1" applyAlignment="1">
      <alignment horizontal="center" vertical="center" wrapText="1"/>
    </xf>
    <xf numFmtId="0" fontId="27" fillId="5" borderId="11" xfId="3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27" fillId="12" borderId="11" xfId="0" applyFont="1" applyFill="1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27" fillId="11" borderId="11" xfId="3" applyFont="1" applyFill="1" applyBorder="1" applyAlignment="1">
      <alignment horizontal="center" vertical="center" wrapText="1"/>
    </xf>
    <xf numFmtId="0" fontId="27" fillId="11" borderId="11" xfId="0" applyFont="1" applyFill="1" applyBorder="1" applyAlignment="1">
      <alignment horizontal="center" vertical="center" wrapText="1"/>
    </xf>
    <xf numFmtId="0" fontId="27" fillId="11" borderId="11" xfId="0" applyFont="1" applyFill="1" applyBorder="1" applyAlignment="1">
      <alignment horizontal="center" vertical="center"/>
    </xf>
    <xf numFmtId="0" fontId="0" fillId="0" borderId="149" xfId="0" applyBorder="1" applyAlignment="1" applyProtection="1">
      <alignment horizontal="center" vertical="center" wrapText="1"/>
      <protection locked="0"/>
    </xf>
    <xf numFmtId="0" fontId="23" fillId="0" borderId="149" xfId="0" applyFont="1" applyBorder="1" applyAlignment="1" applyProtection="1">
      <alignment horizontal="center" vertical="center" wrapText="1"/>
      <protection locked="0"/>
    </xf>
    <xf numFmtId="0" fontId="7" fillId="9" borderId="147" xfId="3" applyFont="1" applyFill="1" applyBorder="1" applyAlignment="1">
      <alignment horizontal="center" vertical="center" wrapText="1"/>
    </xf>
    <xf numFmtId="0" fontId="23" fillId="3" borderId="144" xfId="0" applyFont="1" applyFill="1" applyBorder="1" applyAlignment="1" applyProtection="1">
      <alignment horizontal="center" vertical="center"/>
      <protection locked="0"/>
    </xf>
    <xf numFmtId="0" fontId="23" fillId="3" borderId="147" xfId="0" applyFont="1" applyFill="1" applyBorder="1" applyAlignment="1" applyProtection="1">
      <alignment horizontal="center" vertical="center"/>
      <protection locked="0"/>
    </xf>
    <xf numFmtId="0" fontId="23" fillId="3" borderId="143" xfId="0" applyFont="1" applyFill="1" applyBorder="1" applyAlignment="1" applyProtection="1">
      <alignment horizontal="center" vertical="center"/>
      <protection locked="0"/>
    </xf>
    <xf numFmtId="0" fontId="23" fillId="3" borderId="139" xfId="0" applyFont="1" applyFill="1" applyBorder="1" applyAlignment="1" applyProtection="1">
      <alignment horizontal="center" vertical="center"/>
      <protection locked="0"/>
    </xf>
    <xf numFmtId="0" fontId="23" fillId="0" borderId="147" xfId="0" applyFont="1" applyBorder="1" applyAlignment="1" applyProtection="1">
      <alignment horizontal="center" vertical="center" wrapText="1"/>
      <protection locked="0"/>
    </xf>
    <xf numFmtId="0" fontId="0" fillId="0" borderId="147" xfId="0" applyBorder="1" applyAlignment="1" applyProtection="1">
      <alignment horizontal="center" vertical="center" wrapText="1"/>
      <protection locked="0"/>
    </xf>
    <xf numFmtId="0" fontId="14" fillId="9" borderId="147" xfId="3" applyFont="1" applyFill="1" applyBorder="1" applyAlignment="1">
      <alignment horizontal="center" vertical="center" wrapText="1"/>
    </xf>
    <xf numFmtId="0" fontId="14" fillId="9" borderId="158" xfId="3" applyFont="1" applyFill="1" applyBorder="1" applyAlignment="1">
      <alignment horizontal="center" vertical="center" wrapText="1"/>
    </xf>
    <xf numFmtId="0" fontId="25" fillId="9" borderId="147" xfId="0" applyFont="1" applyFill="1" applyBorder="1" applyAlignment="1">
      <alignment horizontal="center" vertical="center"/>
    </xf>
    <xf numFmtId="0" fontId="25" fillId="9" borderId="147" xfId="0" applyFont="1" applyFill="1" applyBorder="1" applyAlignment="1">
      <alignment horizontal="center" vertical="center" wrapText="1"/>
    </xf>
    <xf numFmtId="3" fontId="7" fillId="9" borderId="147" xfId="3" applyNumberFormat="1" applyFont="1" applyFill="1" applyBorder="1" applyAlignment="1">
      <alignment horizontal="center" vertical="center" wrapText="1"/>
    </xf>
    <xf numFmtId="0" fontId="27" fillId="0" borderId="152" xfId="3" applyFont="1" applyBorder="1" applyAlignment="1">
      <alignment horizontal="center" vertical="center"/>
    </xf>
    <xf numFmtId="0" fontId="27" fillId="0" borderId="19" xfId="3" applyFont="1" applyBorder="1" applyAlignment="1">
      <alignment horizontal="center" vertical="center"/>
    </xf>
    <xf numFmtId="0" fontId="47" fillId="0" borderId="26" xfId="0" applyFont="1" applyBorder="1" applyAlignment="1" applyProtection="1">
      <alignment horizontal="center" vertical="center"/>
      <protection locked="0"/>
    </xf>
    <xf numFmtId="0" fontId="41" fillId="0" borderId="20" xfId="0" applyFont="1" applyBorder="1" applyAlignment="1" applyProtection="1">
      <alignment horizontal="center" vertical="center"/>
      <protection locked="0"/>
    </xf>
    <xf numFmtId="14" fontId="47" fillId="0" borderId="20" xfId="0" applyNumberFormat="1" applyFont="1" applyBorder="1" applyAlignment="1" applyProtection="1">
      <alignment horizontal="center" vertical="center"/>
      <protection locked="0"/>
    </xf>
    <xf numFmtId="0" fontId="41" fillId="0" borderId="26" xfId="0" applyFont="1" applyBorder="1" applyProtection="1">
      <protection locked="0"/>
    </xf>
    <xf numFmtId="0" fontId="41" fillId="0" borderId="20" xfId="0" applyFont="1" applyBorder="1" applyProtection="1">
      <protection locked="0"/>
    </xf>
    <xf numFmtId="0" fontId="23" fillId="0" borderId="155" xfId="0" applyFont="1" applyBorder="1" applyAlignment="1" applyProtection="1">
      <alignment wrapText="1"/>
      <protection locked="0"/>
    </xf>
    <xf numFmtId="0" fontId="23" fillId="0" borderId="153" xfId="0" applyFont="1" applyBorder="1" applyAlignment="1">
      <alignment horizontal="center" vertical="center" wrapText="1"/>
    </xf>
    <xf numFmtId="0" fontId="23" fillId="0" borderId="154" xfId="0" applyFont="1" applyBorder="1" applyAlignment="1">
      <alignment horizontal="center" vertical="center" wrapText="1"/>
    </xf>
    <xf numFmtId="0" fontId="31" fillId="0" borderId="154" xfId="0" applyFont="1" applyBorder="1" applyAlignment="1">
      <alignment horizontal="center" vertical="center" wrapText="1"/>
    </xf>
    <xf numFmtId="0" fontId="40" fillId="16" borderId="11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61" xfId="0" applyBorder="1" applyAlignment="1">
      <alignment vertical="center" wrapText="1"/>
    </xf>
    <xf numFmtId="0" fontId="0" fillId="0" borderId="158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0" fontId="0" fillId="0" borderId="112" xfId="0" applyBorder="1" applyAlignment="1">
      <alignment vertical="center" wrapText="1"/>
    </xf>
    <xf numFmtId="0" fontId="0" fillId="0" borderId="138" xfId="0" applyBorder="1" applyAlignment="1">
      <alignment vertical="center" wrapText="1"/>
    </xf>
    <xf numFmtId="0" fontId="0" fillId="0" borderId="146" xfId="0" applyBorder="1" applyAlignment="1">
      <alignment vertical="center" wrapText="1"/>
    </xf>
    <xf numFmtId="0" fontId="0" fillId="0" borderId="148" xfId="0" applyBorder="1" applyAlignment="1">
      <alignment vertical="center" wrapText="1"/>
    </xf>
    <xf numFmtId="0" fontId="26" fillId="0" borderId="116" xfId="0" applyFont="1" applyBorder="1" applyAlignment="1">
      <alignment horizontal="left" vertical="center" wrapText="1"/>
    </xf>
    <xf numFmtId="0" fontId="23" fillId="3" borderId="163" xfId="0" applyFont="1" applyFill="1" applyBorder="1" applyAlignment="1" applyProtection="1">
      <alignment horizontal="left" vertical="center" wrapText="1"/>
      <protection locked="0"/>
    </xf>
    <xf numFmtId="0" fontId="0" fillId="0" borderId="144" xfId="0" applyBorder="1" applyAlignment="1" applyProtection="1">
      <alignment horizontal="left" vertical="center" wrapText="1"/>
      <protection locked="0"/>
    </xf>
    <xf numFmtId="0" fontId="23" fillId="3" borderId="145" xfId="0" applyFont="1" applyFill="1" applyBorder="1" applyAlignment="1" applyProtection="1">
      <alignment horizontal="center"/>
      <protection locked="0"/>
    </xf>
    <xf numFmtId="0" fontId="23" fillId="3" borderId="145" xfId="0" applyFont="1" applyFill="1" applyBorder="1" applyAlignment="1" applyProtection="1">
      <alignment horizontal="center" vertical="center"/>
      <protection locked="0"/>
    </xf>
    <xf numFmtId="0" fontId="0" fillId="0" borderId="144" xfId="0" applyBorder="1" applyAlignment="1" applyProtection="1">
      <alignment horizontal="center" vertical="center" wrapText="1"/>
      <protection locked="0"/>
    </xf>
    <xf numFmtId="0" fontId="23" fillId="0" borderId="144" xfId="0" applyFont="1" applyBorder="1" applyAlignment="1" applyProtection="1">
      <alignment horizontal="center" vertical="center" wrapText="1"/>
      <protection locked="0"/>
    </xf>
    <xf numFmtId="0" fontId="23" fillId="0" borderId="164" xfId="0" applyFont="1" applyBorder="1" applyAlignment="1" applyProtection="1">
      <alignment horizontal="left" vertical="center" wrapText="1"/>
      <protection locked="0"/>
    </xf>
    <xf numFmtId="0" fontId="0" fillId="0" borderId="147" xfId="0" applyBorder="1" applyAlignment="1" applyProtection="1">
      <alignment horizontal="left" vertical="center" wrapText="1"/>
      <protection locked="0"/>
    </xf>
    <xf numFmtId="0" fontId="23" fillId="3" borderId="134" xfId="0" applyFont="1" applyFill="1" applyBorder="1" applyAlignment="1" applyProtection="1">
      <alignment horizontal="center"/>
      <protection locked="0"/>
    </xf>
    <xf numFmtId="0" fontId="23" fillId="3" borderId="134" xfId="0" applyFont="1" applyFill="1" applyBorder="1" applyAlignment="1" applyProtection="1">
      <alignment horizontal="center" vertical="center"/>
      <protection locked="0"/>
    </xf>
    <xf numFmtId="0" fontId="23" fillId="0" borderId="134" xfId="0" applyFont="1" applyBorder="1" applyAlignment="1" applyProtection="1">
      <alignment horizontal="center"/>
      <protection locked="0"/>
    </xf>
    <xf numFmtId="0" fontId="23" fillId="0" borderId="164" xfId="0" applyFont="1" applyBorder="1" applyAlignment="1" applyProtection="1">
      <alignment horizontal="center"/>
      <protection locked="0"/>
    </xf>
    <xf numFmtId="0" fontId="23" fillId="0" borderId="147" xfId="0" applyFont="1" applyBorder="1" applyAlignment="1" applyProtection="1">
      <alignment horizontal="center"/>
      <protection locked="0"/>
    </xf>
    <xf numFmtId="0" fontId="23" fillId="0" borderId="147" xfId="0" applyFont="1" applyBorder="1" applyProtection="1">
      <protection locked="0"/>
    </xf>
    <xf numFmtId="0" fontId="26" fillId="0" borderId="116" xfId="0" applyFont="1" applyBorder="1" applyAlignment="1">
      <alignment vertical="center" wrapText="1"/>
    </xf>
    <xf numFmtId="0" fontId="23" fillId="0" borderId="165" xfId="0" applyFont="1" applyBorder="1" applyAlignment="1" applyProtection="1">
      <alignment horizontal="center" wrapText="1"/>
      <protection locked="0"/>
    </xf>
    <xf numFmtId="0" fontId="23" fillId="0" borderId="149" xfId="0" applyFont="1" applyBorder="1" applyAlignment="1" applyProtection="1">
      <alignment horizontal="center" wrapText="1"/>
      <protection locked="0"/>
    </xf>
    <xf numFmtId="0" fontId="23" fillId="0" borderId="150" xfId="0" applyFont="1" applyBorder="1" applyAlignment="1" applyProtection="1">
      <alignment horizontal="center" wrapText="1"/>
      <protection locked="0"/>
    </xf>
    <xf numFmtId="0" fontId="31" fillId="0" borderId="134" xfId="0" applyFont="1" applyBorder="1" applyAlignment="1">
      <alignment vertical="center" wrapText="1"/>
    </xf>
    <xf numFmtId="0" fontId="0" fillId="0" borderId="168" xfId="0" applyBorder="1" applyProtection="1">
      <protection locked="0"/>
    </xf>
    <xf numFmtId="0" fontId="31" fillId="0" borderId="169" xfId="0" applyFont="1" applyBorder="1" applyAlignment="1">
      <alignment vertical="center" wrapText="1"/>
    </xf>
    <xf numFmtId="0" fontId="31" fillId="0" borderId="170" xfId="0" applyFont="1" applyBorder="1" applyAlignment="1">
      <alignment vertical="center" wrapText="1"/>
    </xf>
    <xf numFmtId="0" fontId="31" fillId="17" borderId="169" xfId="0" applyFont="1" applyFill="1" applyBorder="1" applyAlignment="1">
      <alignment vertical="center" wrapText="1"/>
    </xf>
    <xf numFmtId="0" fontId="31" fillId="0" borderId="171" xfId="0" applyFont="1" applyBorder="1" applyAlignment="1">
      <alignment vertical="center" wrapText="1"/>
    </xf>
    <xf numFmtId="0" fontId="31" fillId="17" borderId="170" xfId="0" applyFont="1" applyFill="1" applyBorder="1" applyAlignment="1">
      <alignment vertical="center" wrapText="1"/>
    </xf>
    <xf numFmtId="0" fontId="31" fillId="17" borderId="150" xfId="0" applyFont="1" applyFill="1" applyBorder="1" applyAlignment="1">
      <alignment vertical="center" wrapText="1"/>
    </xf>
    <xf numFmtId="0" fontId="31" fillId="17" borderId="138" xfId="0" applyFont="1" applyFill="1" applyBorder="1" applyAlignment="1">
      <alignment vertical="center" wrapText="1"/>
    </xf>
    <xf numFmtId="0" fontId="31" fillId="17" borderId="33" xfId="0" applyFont="1" applyFill="1" applyBorder="1" applyAlignment="1">
      <alignment vertical="center" wrapText="1"/>
    </xf>
    <xf numFmtId="0" fontId="31" fillId="0" borderId="145" xfId="0" applyFont="1" applyBorder="1" applyAlignment="1">
      <alignment vertical="center" wrapText="1"/>
    </xf>
    <xf numFmtId="0" fontId="31" fillId="0" borderId="150" xfId="0" applyFont="1" applyBorder="1" applyAlignment="1">
      <alignment vertical="center" wrapText="1"/>
    </xf>
    <xf numFmtId="0" fontId="31" fillId="0" borderId="111" xfId="0" applyFont="1" applyBorder="1" applyAlignment="1">
      <alignment vertical="center" wrapText="1"/>
    </xf>
    <xf numFmtId="0" fontId="0" fillId="17" borderId="0" xfId="0" applyFill="1"/>
    <xf numFmtId="0" fontId="23" fillId="0" borderId="28" xfId="0" applyFont="1" applyBorder="1" applyAlignment="1">
      <alignment horizontal="left" vertical="center" wrapText="1"/>
    </xf>
    <xf numFmtId="0" fontId="23" fillId="15" borderId="136" xfId="0" applyFont="1" applyFill="1" applyBorder="1" applyAlignment="1">
      <alignment horizontal="left" vertical="center" wrapText="1"/>
    </xf>
    <xf numFmtId="0" fontId="0" fillId="15" borderId="160" xfId="0" applyFill="1" applyBorder="1" applyAlignment="1">
      <alignment vertical="center" wrapText="1"/>
    </xf>
    <xf numFmtId="0" fontId="23" fillId="15" borderId="28" xfId="0" applyFont="1" applyFill="1" applyBorder="1" applyAlignment="1">
      <alignment horizontal="left" vertical="center" wrapText="1"/>
    </xf>
    <xf numFmtId="0" fontId="0" fillId="15" borderId="159" xfId="0" applyFill="1" applyBorder="1" applyAlignment="1">
      <alignment vertical="center" wrapText="1"/>
    </xf>
    <xf numFmtId="0" fontId="0" fillId="15" borderId="161" xfId="0" applyFill="1" applyBorder="1" applyAlignment="1">
      <alignment vertical="center" wrapText="1"/>
    </xf>
    <xf numFmtId="0" fontId="0" fillId="15" borderId="97" xfId="0" applyFill="1" applyBorder="1" applyAlignment="1">
      <alignment vertical="center" wrapText="1"/>
    </xf>
    <xf numFmtId="0" fontId="23" fillId="0" borderId="136" xfId="0" applyFont="1" applyBorder="1" applyAlignment="1">
      <alignment horizontal="left" vertical="center" wrapText="1"/>
    </xf>
    <xf numFmtId="0" fontId="23" fillId="15" borderId="14" xfId="0" applyFont="1" applyFill="1" applyBorder="1" applyAlignment="1">
      <alignment horizontal="left" vertical="center" wrapText="1"/>
    </xf>
    <xf numFmtId="0" fontId="0" fillId="15" borderId="16" xfId="0" applyFill="1" applyBorder="1" applyAlignment="1">
      <alignment vertical="center" wrapText="1"/>
    </xf>
    <xf numFmtId="0" fontId="23" fillId="15" borderId="22" xfId="0" applyFont="1" applyFill="1" applyBorder="1" applyAlignment="1">
      <alignment horizontal="left" vertical="center" wrapText="1"/>
    </xf>
    <xf numFmtId="0" fontId="0" fillId="15" borderId="162" xfId="0" applyFill="1" applyBorder="1" applyAlignment="1">
      <alignment vertical="center" wrapText="1"/>
    </xf>
    <xf numFmtId="0" fontId="0" fillId="15" borderId="158" xfId="0" applyFill="1" applyBorder="1" applyAlignment="1">
      <alignment vertical="center" wrapText="1"/>
    </xf>
    <xf numFmtId="0" fontId="0" fillId="15" borderId="112" xfId="0" applyFill="1" applyBorder="1" applyAlignment="1">
      <alignment vertical="center" wrapText="1"/>
    </xf>
    <xf numFmtId="0" fontId="0" fillId="15" borderId="0" xfId="0" applyFill="1" applyAlignment="1">
      <alignment vertical="center" wrapText="1"/>
    </xf>
    <xf numFmtId="0" fontId="0" fillId="15" borderId="97" xfId="0" applyFill="1" applyBorder="1"/>
    <xf numFmtId="0" fontId="0" fillId="0" borderId="16" xfId="0" applyBorder="1"/>
    <xf numFmtId="0" fontId="0" fillId="15" borderId="0" xfId="0" applyFill="1"/>
    <xf numFmtId="0" fontId="0" fillId="0" borderId="160" xfId="0" applyBorder="1" applyAlignment="1">
      <alignment vertical="center" wrapText="1"/>
    </xf>
    <xf numFmtId="0" fontId="0" fillId="0" borderId="160" xfId="0" applyBorder="1"/>
    <xf numFmtId="0" fontId="0" fillId="0" borderId="138" xfId="0" applyBorder="1"/>
    <xf numFmtId="0" fontId="0" fillId="0" borderId="146" xfId="0" applyBorder="1"/>
    <xf numFmtId="0" fontId="0" fillId="0" borderId="148" xfId="0" applyBorder="1"/>
    <xf numFmtId="0" fontId="0" fillId="15" borderId="138" xfId="0" applyFill="1" applyBorder="1" applyAlignment="1">
      <alignment vertical="center" wrapText="1"/>
    </xf>
    <xf numFmtId="0" fontId="0" fillId="15" borderId="146" xfId="0" applyFill="1" applyBorder="1" applyAlignment="1">
      <alignment vertical="center" wrapText="1"/>
    </xf>
    <xf numFmtId="0" fontId="0" fillId="15" borderId="148" xfId="0" applyFill="1" applyBorder="1" applyAlignment="1">
      <alignment vertical="center" wrapText="1"/>
    </xf>
    <xf numFmtId="0" fontId="0" fillId="0" borderId="159" xfId="0" applyBorder="1" applyAlignment="1">
      <alignment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7" fillId="0" borderId="173" xfId="3" applyFont="1" applyBorder="1" applyAlignment="1">
      <alignment horizontal="center" vertical="center" wrapText="1"/>
    </xf>
    <xf numFmtId="0" fontId="7" fillId="6" borderId="175" xfId="4" applyFont="1" applyFill="1" applyBorder="1" applyAlignment="1">
      <alignment horizontal="center" vertical="center"/>
    </xf>
    <xf numFmtId="0" fontId="7" fillId="8" borderId="176" xfId="4" applyFont="1" applyFill="1" applyBorder="1" applyAlignment="1">
      <alignment horizontal="left"/>
    </xf>
    <xf numFmtId="0" fontId="7" fillId="0" borderId="176" xfId="4" applyFont="1" applyBorder="1" applyAlignment="1">
      <alignment horizontal="left"/>
    </xf>
    <xf numFmtId="0" fontId="15" fillId="0" borderId="0" xfId="3" applyFont="1" applyAlignment="1">
      <alignment horizontal="center" vertical="center"/>
    </xf>
    <xf numFmtId="0" fontId="7" fillId="8" borderId="174" xfId="4" applyFont="1" applyFill="1" applyBorder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7" fillId="0" borderId="174" xfId="4" applyFont="1" applyBorder="1" applyAlignment="1">
      <alignment horizontal="left" vertical="center"/>
    </xf>
    <xf numFmtId="0" fontId="9" fillId="0" borderId="173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5" fillId="0" borderId="0" xfId="4" applyAlignment="1">
      <alignment horizontal="center" vertical="center"/>
    </xf>
    <xf numFmtId="0" fontId="50" fillId="0" borderId="144" xfId="0" applyFont="1" applyBorder="1" applyAlignment="1" applyProtection="1">
      <alignment horizontal="left" vertical="center" wrapText="1"/>
      <protection locked="0"/>
    </xf>
    <xf numFmtId="0" fontId="23" fillId="0" borderId="0" xfId="0" applyFont="1" applyProtection="1">
      <protection locked="0"/>
    </xf>
    <xf numFmtId="0" fontId="0" fillId="0" borderId="147" xfId="0" applyBorder="1" applyAlignment="1" applyProtection="1">
      <alignment horizontal="center" vertical="top" wrapText="1"/>
      <protection locked="0"/>
    </xf>
    <xf numFmtId="0" fontId="0" fillId="0" borderId="147" xfId="0" applyBorder="1" applyAlignment="1" applyProtection="1">
      <alignment horizontal="left" wrapText="1"/>
      <protection locked="0"/>
    </xf>
    <xf numFmtId="0" fontId="9" fillId="8" borderId="174" xfId="7" applyFont="1" applyFill="1" applyBorder="1" applyAlignment="1" applyProtection="1">
      <alignment horizontal="center" vertical="center"/>
      <protection locked="0"/>
    </xf>
    <xf numFmtId="0" fontId="9" fillId="0" borderId="174" xfId="7" applyFont="1" applyBorder="1" applyAlignment="1" applyProtection="1">
      <alignment horizontal="center" vertical="center"/>
      <protection locked="0"/>
    </xf>
    <xf numFmtId="3" fontId="9" fillId="0" borderId="174" xfId="7" quotePrefix="1" applyNumberFormat="1" applyFont="1" applyBorder="1" applyAlignment="1" applyProtection="1">
      <alignment horizontal="center" vertical="center"/>
      <protection locked="0"/>
    </xf>
    <xf numFmtId="3" fontId="9" fillId="8" borderId="174" xfId="7" quotePrefix="1" applyNumberFormat="1" applyFont="1" applyFill="1" applyBorder="1" applyAlignment="1" applyProtection="1">
      <alignment horizontal="center" vertical="center"/>
      <protection locked="0"/>
    </xf>
    <xf numFmtId="0" fontId="23" fillId="3" borderId="170" xfId="0" applyFont="1" applyFill="1" applyBorder="1" applyAlignment="1" applyProtection="1">
      <alignment horizontal="center"/>
      <protection locked="0"/>
    </xf>
    <xf numFmtId="0" fontId="23" fillId="3" borderId="168" xfId="0" applyFont="1" applyFill="1" applyBorder="1" applyAlignment="1" applyProtection="1">
      <alignment horizontal="center" vertical="center"/>
      <protection locked="0"/>
    </xf>
    <xf numFmtId="0" fontId="23" fillId="3" borderId="170" xfId="0" applyFont="1" applyFill="1" applyBorder="1" applyAlignment="1" applyProtection="1">
      <alignment horizontal="center" vertical="center"/>
      <protection locked="0"/>
    </xf>
    <xf numFmtId="0" fontId="23" fillId="0" borderId="168" xfId="0" applyFont="1" applyBorder="1" applyAlignment="1" applyProtection="1">
      <alignment horizontal="center" vertical="center"/>
      <protection locked="0"/>
    </xf>
    <xf numFmtId="0" fontId="23" fillId="0" borderId="170" xfId="0" applyFont="1" applyBorder="1" applyAlignment="1" applyProtection="1">
      <alignment horizontal="center" vertical="center"/>
      <protection locked="0"/>
    </xf>
    <xf numFmtId="0" fontId="23" fillId="0" borderId="170" xfId="0" applyFont="1" applyBorder="1" applyAlignment="1" applyProtection="1">
      <alignment horizontal="center"/>
      <protection locked="0"/>
    </xf>
    <xf numFmtId="3" fontId="7" fillId="4" borderId="2" xfId="3" applyNumberFormat="1" applyFont="1" applyFill="1" applyBorder="1" applyAlignment="1">
      <alignment horizontal="center" vertical="center" wrapText="1"/>
    </xf>
    <xf numFmtId="3" fontId="7" fillId="4" borderId="37" xfId="3" applyNumberFormat="1" applyFont="1" applyFill="1" applyBorder="1" applyAlignment="1">
      <alignment horizontal="center" vertical="center" wrapText="1"/>
    </xf>
    <xf numFmtId="3" fontId="9" fillId="0" borderId="0" xfId="4" applyNumberFormat="1" applyFont="1" applyAlignment="1">
      <alignment horizontal="center" vertical="center"/>
    </xf>
    <xf numFmtId="0" fontId="23" fillId="15" borderId="136" xfId="0" applyFont="1" applyFill="1" applyBorder="1" applyAlignment="1">
      <alignment horizontal="left" vertical="center" wrapText="1"/>
    </xf>
    <xf numFmtId="0" fontId="23" fillId="15" borderId="22" xfId="0" applyFont="1" applyFill="1" applyBorder="1" applyAlignment="1">
      <alignment horizontal="left" vertical="center" wrapText="1"/>
    </xf>
    <xf numFmtId="0" fontId="23" fillId="15" borderId="28" xfId="0" applyFont="1" applyFill="1" applyBorder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59" xfId="0" applyBorder="1" applyAlignment="1">
      <alignment wrapText="1"/>
    </xf>
    <xf numFmtId="0" fontId="23" fillId="0" borderId="136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0" fillId="15" borderId="22" xfId="0" applyFill="1" applyBorder="1" applyAlignment="1">
      <alignment horizontal="left" vertical="center" wrapText="1"/>
    </xf>
    <xf numFmtId="0" fontId="0" fillId="15" borderId="28" xfId="0" applyFill="1" applyBorder="1" applyAlignment="1">
      <alignment horizontal="left" vertical="center" wrapText="1"/>
    </xf>
    <xf numFmtId="0" fontId="41" fillId="8" borderId="120" xfId="0" applyFont="1" applyFill="1" applyBorder="1" applyAlignment="1">
      <alignment horizontal="center" vertical="center" wrapText="1"/>
    </xf>
    <xf numFmtId="0" fontId="0" fillId="0" borderId="123" xfId="0" applyBorder="1" applyAlignment="1">
      <alignment horizontal="center" vertical="center" wrapText="1"/>
    </xf>
    <xf numFmtId="0" fontId="41" fillId="0" borderId="120" xfId="0" applyFont="1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41" fillId="8" borderId="115" xfId="0" applyFont="1" applyFill="1" applyBorder="1" applyAlignment="1">
      <alignment horizontal="center" vertical="center" wrapText="1"/>
    </xf>
    <xf numFmtId="0" fontId="41" fillId="8" borderId="124" xfId="0" applyFont="1" applyFill="1" applyBorder="1" applyAlignment="1">
      <alignment horizontal="center" vertical="center" wrapText="1"/>
    </xf>
    <xf numFmtId="0" fontId="0" fillId="8" borderId="126" xfId="0" applyFill="1" applyBorder="1" applyAlignment="1">
      <alignment horizontal="center" vertical="center" wrapText="1"/>
    </xf>
    <xf numFmtId="0" fontId="41" fillId="0" borderId="124" xfId="0" applyFont="1" applyBorder="1" applyAlignment="1">
      <alignment horizontal="center" vertical="center" wrapText="1"/>
    </xf>
    <xf numFmtId="0" fontId="0" fillId="0" borderId="124" xfId="0" applyBorder="1" applyAlignment="1">
      <alignment horizontal="center" vertical="center" wrapText="1"/>
    </xf>
    <xf numFmtId="0" fontId="41" fillId="8" borderId="25" xfId="0" applyFont="1" applyFill="1" applyBorder="1" applyAlignment="1">
      <alignment horizontal="center" vertical="center" wrapText="1"/>
    </xf>
    <xf numFmtId="0" fontId="7" fillId="8" borderId="118" xfId="7" applyFont="1" applyFill="1" applyBorder="1" applyAlignment="1">
      <alignment horizontal="center" vertical="center" wrapText="1"/>
    </xf>
    <xf numFmtId="0" fontId="0" fillId="0" borderId="121" xfId="0" applyBorder="1" applyAlignment="1">
      <alignment vertical="center" wrapText="1"/>
    </xf>
    <xf numFmtId="0" fontId="7" fillId="8" borderId="119" xfId="7" applyFont="1" applyFill="1" applyBorder="1" applyAlignment="1">
      <alignment horizontal="left" vertical="center" wrapText="1"/>
    </xf>
    <xf numFmtId="0" fontId="0" fillId="0" borderId="122" xfId="0" applyBorder="1" applyAlignment="1">
      <alignment vertical="center" wrapText="1"/>
    </xf>
    <xf numFmtId="0" fontId="9" fillId="8" borderId="119" xfId="7" applyFont="1" applyFill="1" applyBorder="1" applyAlignment="1">
      <alignment horizontal="center" vertical="center" wrapText="1"/>
    </xf>
    <xf numFmtId="0" fontId="9" fillId="8" borderId="124" xfId="7" applyFont="1" applyFill="1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0" fillId="0" borderId="118" xfId="0" applyBorder="1" applyAlignment="1">
      <alignment vertical="center" wrapText="1"/>
    </xf>
    <xf numFmtId="0" fontId="7" fillId="0" borderId="118" xfId="7" applyFont="1" applyBorder="1" applyAlignment="1">
      <alignment horizontal="center" vertical="center" wrapText="1"/>
    </xf>
    <xf numFmtId="0" fontId="0" fillId="0" borderId="119" xfId="0" applyBorder="1" applyAlignment="1">
      <alignment vertical="center" wrapText="1"/>
    </xf>
    <xf numFmtId="0" fontId="0" fillId="0" borderId="124" xfId="0" applyBorder="1" applyAlignment="1">
      <alignment vertical="center" wrapText="1"/>
    </xf>
    <xf numFmtId="0" fontId="7" fillId="0" borderId="119" xfId="7" applyFont="1" applyBorder="1" applyAlignment="1">
      <alignment horizontal="left" vertical="center" wrapText="1"/>
    </xf>
    <xf numFmtId="0" fontId="9" fillId="0" borderId="119" xfId="7" applyFont="1" applyBorder="1" applyAlignment="1">
      <alignment horizontal="center" vertical="center" wrapText="1"/>
    </xf>
    <xf numFmtId="0" fontId="9" fillId="0" borderId="124" xfId="7" applyFont="1" applyBorder="1" applyAlignment="1">
      <alignment horizontal="center" vertical="center" wrapText="1"/>
    </xf>
    <xf numFmtId="0" fontId="7" fillId="8" borderId="125" xfId="7" applyFont="1" applyFill="1" applyBorder="1" applyAlignment="1">
      <alignment horizontal="center" vertical="center" wrapText="1"/>
    </xf>
    <xf numFmtId="0" fontId="7" fillId="8" borderId="20" xfId="7" applyFont="1" applyFill="1" applyBorder="1" applyAlignment="1">
      <alignment horizontal="left" vertical="center" wrapText="1"/>
    </xf>
    <xf numFmtId="0" fontId="9" fillId="8" borderId="20" xfId="7" applyFont="1" applyFill="1" applyBorder="1" applyAlignment="1">
      <alignment horizontal="center" vertical="center" wrapText="1"/>
    </xf>
    <xf numFmtId="0" fontId="9" fillId="8" borderId="25" xfId="7" applyFont="1" applyFill="1" applyBorder="1" applyAlignment="1">
      <alignment horizontal="center" vertical="center" wrapText="1"/>
    </xf>
    <xf numFmtId="0" fontId="7" fillId="4" borderId="67" xfId="3" applyFont="1" applyFill="1" applyBorder="1" applyAlignment="1">
      <alignment horizontal="center" vertical="center" wrapText="1"/>
    </xf>
    <xf numFmtId="0" fontId="0" fillId="0" borderId="71" xfId="0" applyBorder="1" applyAlignment="1">
      <alignment wrapText="1"/>
    </xf>
    <xf numFmtId="0" fontId="0" fillId="0" borderId="69" xfId="0" applyBorder="1" applyAlignment="1">
      <alignment wrapText="1"/>
    </xf>
    <xf numFmtId="0" fontId="2" fillId="2" borderId="13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8" fillId="2" borderId="24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25" xfId="3" applyFont="1" applyFill="1" applyBorder="1" applyAlignment="1">
      <alignment horizontal="center" vertical="center" wrapText="1"/>
    </xf>
    <xf numFmtId="0" fontId="8" fillId="2" borderId="26" xfId="3" applyFont="1" applyFill="1" applyBorder="1" applyAlignment="1">
      <alignment horizontal="center" vertical="center" wrapText="1"/>
    </xf>
    <xf numFmtId="0" fontId="13" fillId="2" borderId="40" xfId="3" applyFont="1" applyFill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1" fillId="0" borderId="67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0" fontId="7" fillId="2" borderId="7" xfId="3" applyFont="1" applyFill="1" applyBorder="1" applyAlignment="1">
      <alignment horizontal="center" vertical="center" wrapText="1"/>
    </xf>
    <xf numFmtId="0" fontId="41" fillId="13" borderId="99" xfId="0" applyFont="1" applyFill="1" applyBorder="1" applyAlignment="1">
      <alignment horizontal="center" vertical="center" wrapText="1"/>
    </xf>
    <xf numFmtId="0" fontId="41" fillId="0" borderId="100" xfId="0" applyFont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41" fillId="14" borderId="40" xfId="0" applyFont="1" applyFill="1" applyBorder="1" applyAlignment="1">
      <alignment horizontal="center" vertical="center" wrapText="1"/>
    </xf>
    <xf numFmtId="0" fontId="41" fillId="14" borderId="4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7" fillId="4" borderId="99" xfId="3" applyFont="1" applyFill="1" applyBorder="1" applyAlignment="1">
      <alignment horizontal="center" vertical="center" wrapText="1"/>
    </xf>
    <xf numFmtId="0" fontId="0" fillId="0" borderId="100" xfId="0" applyBorder="1" applyAlignment="1">
      <alignment wrapText="1"/>
    </xf>
    <xf numFmtId="0" fontId="0" fillId="0" borderId="101" xfId="0" applyBorder="1" applyAlignment="1">
      <alignment wrapText="1"/>
    </xf>
    <xf numFmtId="0" fontId="41" fillId="13" borderId="98" xfId="0" applyFont="1" applyFill="1" applyBorder="1" applyAlignment="1">
      <alignment horizontal="center" vertical="center" wrapText="1"/>
    </xf>
    <xf numFmtId="0" fontId="41" fillId="0" borderId="98" xfId="0" applyFont="1" applyBorder="1" applyAlignment="1">
      <alignment horizontal="center" vertical="center" wrapText="1"/>
    </xf>
    <xf numFmtId="0" fontId="7" fillId="13" borderId="99" xfId="3" applyFont="1" applyFill="1" applyBorder="1" applyAlignment="1">
      <alignment horizontal="center" vertical="center" wrapText="1"/>
    </xf>
    <xf numFmtId="0" fontId="41" fillId="14" borderId="98" xfId="0" applyFont="1" applyFill="1" applyBorder="1" applyAlignment="1">
      <alignment horizontal="center" vertical="center" wrapText="1"/>
    </xf>
    <xf numFmtId="0" fontId="7" fillId="14" borderId="99" xfId="3" applyFont="1" applyFill="1" applyBorder="1" applyAlignment="1">
      <alignment horizontal="center" vertical="center" wrapText="1"/>
    </xf>
    <xf numFmtId="0" fontId="41" fillId="14" borderId="100" xfId="0" applyFont="1" applyFill="1" applyBorder="1" applyAlignment="1">
      <alignment horizontal="center" vertical="center" wrapText="1"/>
    </xf>
    <xf numFmtId="0" fontId="41" fillId="0" borderId="104" xfId="0" applyFont="1" applyBorder="1" applyAlignment="1">
      <alignment horizontal="center" vertical="center" wrapText="1"/>
    </xf>
    <xf numFmtId="0" fontId="41" fillId="0" borderId="115" xfId="0" applyFont="1" applyBorder="1" applyAlignment="1">
      <alignment horizontal="center" vertical="center" wrapText="1"/>
    </xf>
    <xf numFmtId="0" fontId="41" fillId="0" borderId="130" xfId="0" applyFont="1" applyBorder="1" applyAlignment="1">
      <alignment horizontal="center" vertical="center" wrapText="1"/>
    </xf>
    <xf numFmtId="0" fontId="2" fillId="0" borderId="117" xfId="3" applyFont="1" applyBorder="1" applyAlignment="1">
      <alignment horizontal="center" vertical="center" wrapText="1"/>
    </xf>
    <xf numFmtId="0" fontId="2" fillId="0" borderId="125" xfId="3" applyFont="1" applyBorder="1" applyAlignment="1">
      <alignment horizontal="center" vertical="center" wrapText="1"/>
    </xf>
    <xf numFmtId="0" fontId="41" fillId="0" borderId="128" xfId="0" applyFont="1" applyBorder="1" applyAlignment="1">
      <alignment wrapText="1"/>
    </xf>
    <xf numFmtId="0" fontId="7" fillId="0" borderId="103" xfId="3" applyFont="1" applyBorder="1" applyAlignment="1">
      <alignment horizontal="left" vertical="center" wrapText="1"/>
    </xf>
    <xf numFmtId="0" fontId="7" fillId="0" borderId="20" xfId="3" applyFont="1" applyBorder="1" applyAlignment="1">
      <alignment horizontal="left" vertical="center" wrapText="1"/>
    </xf>
    <xf numFmtId="0" fontId="41" fillId="0" borderId="129" xfId="0" applyFont="1" applyBorder="1" applyAlignment="1">
      <alignment horizontal="left" wrapText="1"/>
    </xf>
    <xf numFmtId="0" fontId="7" fillId="0" borderId="103" xfId="3" applyFont="1" applyBorder="1" applyAlignment="1">
      <alignment horizontal="center" vertical="center" wrapText="1"/>
    </xf>
    <xf numFmtId="0" fontId="41" fillId="0" borderId="104" xfId="0" applyFont="1" applyBorder="1" applyAlignment="1">
      <alignment wrapText="1"/>
    </xf>
    <xf numFmtId="0" fontId="7" fillId="0" borderId="20" xfId="3" applyFont="1" applyBorder="1" applyAlignment="1">
      <alignment horizontal="center" vertical="center" wrapText="1"/>
    </xf>
    <xf numFmtId="0" fontId="41" fillId="0" borderId="115" xfId="0" applyFont="1" applyBorder="1" applyAlignment="1">
      <alignment wrapText="1"/>
    </xf>
    <xf numFmtId="0" fontId="41" fillId="0" borderId="129" xfId="0" applyFont="1" applyBorder="1" applyAlignment="1">
      <alignment wrapText="1"/>
    </xf>
    <xf numFmtId="0" fontId="41" fillId="0" borderId="130" xfId="0" applyFont="1" applyBorder="1" applyAlignment="1">
      <alignment wrapText="1"/>
    </xf>
    <xf numFmtId="0" fontId="0" fillId="0" borderId="41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center" vertical="center"/>
    </xf>
    <xf numFmtId="0" fontId="7" fillId="2" borderId="42" xfId="3" applyFont="1" applyFill="1" applyBorder="1" applyAlignment="1">
      <alignment horizontal="center" vertical="center"/>
    </xf>
    <xf numFmtId="0" fontId="7" fillId="2" borderId="43" xfId="3" applyFont="1" applyFill="1" applyBorder="1" applyAlignment="1">
      <alignment horizontal="center" vertical="center"/>
    </xf>
    <xf numFmtId="0" fontId="7" fillId="2" borderId="44" xfId="3" applyFont="1" applyFill="1" applyBorder="1" applyAlignment="1">
      <alignment horizontal="center" vertical="center"/>
    </xf>
    <xf numFmtId="0" fontId="7" fillId="2" borderId="45" xfId="3" applyFont="1" applyFill="1" applyBorder="1" applyAlignment="1">
      <alignment horizontal="center" vertical="center"/>
    </xf>
    <xf numFmtId="0" fontId="7" fillId="2" borderId="41" xfId="3" applyFont="1" applyFill="1" applyBorder="1" applyAlignment="1">
      <alignment horizontal="center" vertical="center" wrapText="1"/>
    </xf>
    <xf numFmtId="0" fontId="9" fillId="0" borderId="4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6" borderId="47" xfId="3" applyFont="1" applyFill="1" applyBorder="1" applyAlignment="1">
      <alignment horizontal="center" vertical="center" wrapText="1"/>
    </xf>
    <xf numFmtId="0" fontId="7" fillId="6" borderId="48" xfId="3" applyFont="1" applyFill="1" applyBorder="1" applyAlignment="1">
      <alignment horizontal="center" vertical="center" wrapText="1"/>
    </xf>
    <xf numFmtId="0" fontId="7" fillId="6" borderId="83" xfId="3" applyFont="1" applyFill="1" applyBorder="1" applyAlignment="1">
      <alignment horizontal="center" vertical="center" wrapText="1"/>
    </xf>
    <xf numFmtId="0" fontId="7" fillId="6" borderId="84" xfId="3" applyFont="1" applyFill="1" applyBorder="1" applyAlignment="1">
      <alignment horizontal="center" vertical="center" wrapText="1"/>
    </xf>
    <xf numFmtId="0" fontId="13" fillId="2" borderId="41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46" xfId="3" applyFont="1" applyFill="1" applyBorder="1" applyAlignment="1">
      <alignment horizontal="center" vertical="center" textRotation="90" wrapText="1"/>
    </xf>
    <xf numFmtId="0" fontId="9" fillId="0" borderId="52" xfId="3" applyFont="1" applyBorder="1" applyAlignment="1">
      <alignment horizontal="center" vertical="center" textRotation="90" wrapText="1"/>
    </xf>
    <xf numFmtId="0" fontId="9" fillId="0" borderId="70" xfId="3" applyFont="1" applyBorder="1" applyAlignment="1">
      <alignment horizontal="center" vertical="center" textRotation="90" wrapText="1"/>
    </xf>
    <xf numFmtId="0" fontId="7" fillId="2" borderId="88" xfId="3" applyFont="1" applyFill="1" applyBorder="1" applyAlignment="1">
      <alignment horizontal="center" vertical="center" wrapText="1"/>
    </xf>
    <xf numFmtId="0" fontId="7" fillId="2" borderId="61" xfId="3" applyFont="1" applyFill="1" applyBorder="1" applyAlignment="1">
      <alignment horizontal="center" vertical="center" wrapText="1"/>
    </xf>
    <xf numFmtId="0" fontId="7" fillId="2" borderId="72" xfId="3" applyFont="1" applyFill="1" applyBorder="1" applyAlignment="1">
      <alignment horizontal="center" vertical="center" wrapText="1"/>
    </xf>
    <xf numFmtId="0" fontId="7" fillId="6" borderId="57" xfId="3" applyFont="1" applyFill="1" applyBorder="1" applyAlignment="1">
      <alignment horizontal="center" vertical="center" textRotation="90" wrapText="1"/>
    </xf>
    <xf numFmtId="0" fontId="7" fillId="6" borderId="68" xfId="3" applyFont="1" applyFill="1" applyBorder="1" applyAlignment="1">
      <alignment horizontal="center" vertical="center" textRotation="90" wrapText="1"/>
    </xf>
    <xf numFmtId="0" fontId="7" fillId="2" borderId="89" xfId="3" applyFont="1" applyFill="1" applyBorder="1" applyAlignment="1">
      <alignment horizontal="center" vertical="center" wrapText="1"/>
    </xf>
    <xf numFmtId="0" fontId="7" fillId="2" borderId="57" xfId="3" applyFont="1" applyFill="1" applyBorder="1" applyAlignment="1">
      <alignment horizontal="center" vertical="center" wrapText="1"/>
    </xf>
    <xf numFmtId="0" fontId="7" fillId="2" borderId="68" xfId="3" applyFont="1" applyFill="1" applyBorder="1" applyAlignment="1">
      <alignment horizontal="center" vertical="center" wrapText="1"/>
    </xf>
    <xf numFmtId="0" fontId="7" fillId="2" borderId="90" xfId="3" applyFont="1" applyFill="1" applyBorder="1" applyAlignment="1">
      <alignment horizontal="center" vertical="center" wrapText="1"/>
    </xf>
    <xf numFmtId="0" fontId="7" fillId="2" borderId="62" xfId="3" applyFont="1" applyFill="1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71" xfId="3" applyFont="1" applyFill="1" applyBorder="1" applyAlignment="1">
      <alignment horizontal="center" vertical="center" textRotation="90" wrapText="1"/>
    </xf>
    <xf numFmtId="0" fontId="7" fillId="6" borderId="58" xfId="3" applyFont="1" applyFill="1" applyBorder="1" applyAlignment="1">
      <alignment horizontal="center" vertical="center" textRotation="90" wrapText="1"/>
    </xf>
    <xf numFmtId="0" fontId="7" fillId="6" borderId="69" xfId="3" applyFont="1" applyFill="1" applyBorder="1" applyAlignment="1">
      <alignment horizontal="center" vertical="center" textRotation="90" wrapText="1"/>
    </xf>
    <xf numFmtId="0" fontId="7" fillId="2" borderId="91" xfId="3" applyFont="1" applyFill="1" applyBorder="1" applyAlignment="1">
      <alignment horizontal="center" vertical="center" wrapText="1"/>
    </xf>
    <xf numFmtId="0" fontId="7" fillId="2" borderId="63" xfId="3" applyFont="1" applyFill="1" applyBorder="1" applyAlignment="1">
      <alignment horizontal="center" vertical="center" wrapText="1"/>
    </xf>
    <xf numFmtId="0" fontId="7" fillId="2" borderId="74" xfId="3" applyFont="1" applyFill="1" applyBorder="1" applyAlignment="1">
      <alignment horizontal="center" vertical="center" wrapText="1"/>
    </xf>
    <xf numFmtId="0" fontId="2" fillId="6" borderId="57" xfId="3" applyFont="1" applyFill="1" applyBorder="1" applyAlignment="1">
      <alignment horizontal="center" vertical="center" textRotation="90" wrapText="1"/>
    </xf>
    <xf numFmtId="0" fontId="2" fillId="6" borderId="68" xfId="3" applyFont="1" applyFill="1" applyBorder="1" applyAlignment="1">
      <alignment horizontal="center" vertical="center" textRotation="90" wrapText="1"/>
    </xf>
    <xf numFmtId="0" fontId="7" fillId="6" borderId="56" xfId="3" applyFont="1" applyFill="1" applyBorder="1" applyAlignment="1">
      <alignment horizontal="center" vertical="center" textRotation="90" wrapText="1"/>
    </xf>
    <xf numFmtId="0" fontId="7" fillId="6" borderId="67" xfId="3" applyFont="1" applyFill="1" applyBorder="1" applyAlignment="1">
      <alignment horizontal="center" vertical="center" textRotation="90" wrapText="1"/>
    </xf>
    <xf numFmtId="0" fontId="6" fillId="6" borderId="83" xfId="3" applyFont="1" applyFill="1" applyBorder="1" applyAlignment="1">
      <alignment horizontal="center" vertical="center"/>
    </xf>
    <xf numFmtId="0" fontId="6" fillId="6" borderId="86" xfId="3" applyFont="1" applyFill="1" applyBorder="1" applyAlignment="1">
      <alignment horizontal="center" vertical="center"/>
    </xf>
    <xf numFmtId="0" fontId="6" fillId="6" borderId="84" xfId="3" applyFont="1" applyFill="1" applyBorder="1" applyAlignment="1">
      <alignment horizontal="center" vertical="center"/>
    </xf>
    <xf numFmtId="0" fontId="7" fillId="6" borderId="56" xfId="3" applyFont="1" applyFill="1" applyBorder="1" applyAlignment="1">
      <alignment horizontal="center" vertical="center" wrapText="1"/>
    </xf>
    <xf numFmtId="0" fontId="7" fillId="6" borderId="67" xfId="3" applyFont="1" applyFill="1" applyBorder="1" applyAlignment="1">
      <alignment horizontal="center" vertical="center" wrapText="1"/>
    </xf>
    <xf numFmtId="0" fontId="7" fillId="6" borderId="58" xfId="3" applyFont="1" applyFill="1" applyBorder="1" applyAlignment="1">
      <alignment horizontal="center" vertical="center" wrapText="1"/>
    </xf>
    <xf numFmtId="0" fontId="7" fillId="6" borderId="69" xfId="3" applyFont="1" applyFill="1" applyBorder="1" applyAlignment="1">
      <alignment horizontal="center" vertical="center" wrapText="1"/>
    </xf>
    <xf numFmtId="0" fontId="7" fillId="6" borderId="57" xfId="3" applyFont="1" applyFill="1" applyBorder="1" applyAlignment="1">
      <alignment horizontal="center" vertical="center"/>
    </xf>
    <xf numFmtId="0" fontId="7" fillId="6" borderId="68" xfId="3" applyFont="1" applyFill="1" applyBorder="1" applyAlignment="1">
      <alignment horizontal="center" vertical="center"/>
    </xf>
    <xf numFmtId="0" fontId="6" fillId="6" borderId="85" xfId="3" applyFont="1" applyFill="1" applyBorder="1" applyAlignment="1">
      <alignment horizontal="center" vertical="center"/>
    </xf>
    <xf numFmtId="0" fontId="6" fillId="6" borderId="87" xfId="3" applyFont="1" applyFill="1" applyBorder="1" applyAlignment="1">
      <alignment horizontal="center" vertical="center"/>
    </xf>
    <xf numFmtId="0" fontId="7" fillId="2" borderId="57" xfId="3" applyFont="1" applyFill="1" applyBorder="1" applyAlignment="1">
      <alignment horizontal="center" vertical="center" textRotation="90" wrapText="1"/>
    </xf>
    <xf numFmtId="0" fontId="7" fillId="2" borderId="68" xfId="3" applyFont="1" applyFill="1" applyBorder="1" applyAlignment="1">
      <alignment horizontal="center" vertical="center" textRotation="90" wrapText="1"/>
    </xf>
    <xf numFmtId="0" fontId="2" fillId="2" borderId="57" xfId="3" applyFont="1" applyFill="1" applyBorder="1" applyAlignment="1">
      <alignment horizontal="center" vertical="center" textRotation="90" wrapText="1"/>
    </xf>
    <xf numFmtId="0" fontId="2" fillId="2" borderId="68" xfId="3" applyFont="1" applyFill="1" applyBorder="1" applyAlignment="1">
      <alignment horizontal="center" vertical="center" textRotation="90" wrapText="1"/>
    </xf>
    <xf numFmtId="0" fontId="41" fillId="14" borderId="99" xfId="0" applyFont="1" applyFill="1" applyBorder="1" applyAlignment="1">
      <alignment horizontal="center" vertical="center" wrapText="1"/>
    </xf>
    <xf numFmtId="0" fontId="7" fillId="13" borderId="80" xfId="3" applyFont="1" applyFill="1" applyBorder="1" applyAlignment="1">
      <alignment horizontal="center" vertical="center" textRotation="90" wrapText="1"/>
    </xf>
    <xf numFmtId="0" fontId="0" fillId="0" borderId="82" xfId="0" applyBorder="1" applyAlignment="1">
      <alignment horizontal="center" vertical="center" wrapText="1"/>
    </xf>
    <xf numFmtId="0" fontId="7" fillId="14" borderId="109" xfId="3" applyFont="1" applyFill="1" applyBorder="1" applyAlignment="1">
      <alignment horizontal="center" vertical="center" textRotation="90" wrapText="1"/>
    </xf>
    <xf numFmtId="0" fontId="0" fillId="0" borderId="110" xfId="0" applyBorder="1" applyAlignment="1">
      <alignment horizontal="center" vertical="center" wrapText="1"/>
    </xf>
    <xf numFmtId="0" fontId="7" fillId="14" borderId="7" xfId="3" applyFont="1" applyFill="1" applyBorder="1" applyAlignment="1">
      <alignment horizontal="center" vertical="center" textRotation="90" wrapText="1"/>
    </xf>
    <xf numFmtId="0" fontId="0" fillId="0" borderId="81" xfId="0" applyBorder="1" applyAlignment="1">
      <alignment horizontal="center" vertical="center" wrapText="1"/>
    </xf>
    <xf numFmtId="0" fontId="7" fillId="13" borderId="109" xfId="3" applyFont="1" applyFill="1" applyBorder="1" applyAlignment="1">
      <alignment horizontal="center" vertical="center" textRotation="90" wrapText="1"/>
    </xf>
    <xf numFmtId="0" fontId="0" fillId="0" borderId="100" xfId="0" applyBorder="1" applyAlignment="1">
      <alignment horizontal="center" vertical="center" wrapText="1"/>
    </xf>
    <xf numFmtId="0" fontId="7" fillId="6" borderId="40" xfId="3" applyFont="1" applyFill="1" applyBorder="1" applyAlignment="1">
      <alignment horizontal="center" vertical="center" wrapText="1"/>
    </xf>
    <xf numFmtId="0" fontId="7" fillId="6" borderId="41" xfId="3" applyFont="1" applyFill="1" applyBorder="1" applyAlignment="1">
      <alignment horizontal="center" vertical="center" wrapText="1"/>
    </xf>
    <xf numFmtId="0" fontId="7" fillId="6" borderId="42" xfId="3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wrapText="1"/>
    </xf>
    <xf numFmtId="0" fontId="7" fillId="6" borderId="44" xfId="3" applyFont="1" applyFill="1" applyBorder="1" applyAlignment="1">
      <alignment horizontal="center" vertical="center" wrapText="1"/>
    </xf>
    <xf numFmtId="0" fontId="7" fillId="6" borderId="45" xfId="3" applyFont="1" applyFill="1" applyBorder="1" applyAlignment="1">
      <alignment horizontal="center" vertical="center" wrapText="1"/>
    </xf>
    <xf numFmtId="0" fontId="7" fillId="6" borderId="46" xfId="3" applyFont="1" applyFill="1" applyBorder="1" applyAlignment="1">
      <alignment horizontal="center" vertical="center" textRotation="90" wrapText="1"/>
    </xf>
    <xf numFmtId="0" fontId="7" fillId="6" borderId="52" xfId="3" applyFont="1" applyFill="1" applyBorder="1" applyAlignment="1">
      <alignment horizontal="center" vertical="center" textRotation="90" wrapText="1"/>
    </xf>
    <xf numFmtId="0" fontId="7" fillId="6" borderId="70" xfId="3" applyFont="1" applyFill="1" applyBorder="1" applyAlignment="1">
      <alignment horizontal="center" vertical="center" textRotation="90" wrapText="1"/>
    </xf>
    <xf numFmtId="0" fontId="33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8" fillId="5" borderId="24" xfId="3" applyFont="1" applyFill="1" applyBorder="1" applyAlignment="1">
      <alignment horizontal="center" vertical="center" wrapText="1"/>
    </xf>
    <xf numFmtId="0" fontId="28" fillId="5" borderId="3" xfId="3" applyFont="1" applyFill="1" applyBorder="1" applyAlignment="1">
      <alignment horizontal="center" vertical="center" wrapText="1"/>
    </xf>
    <xf numFmtId="0" fontId="28" fillId="5" borderId="21" xfId="3" applyFont="1" applyFill="1" applyBorder="1" applyAlignment="1">
      <alignment horizontal="center" vertical="center" wrapText="1"/>
    </xf>
    <xf numFmtId="0" fontId="28" fillId="5" borderId="25" xfId="3" applyFont="1" applyFill="1" applyBorder="1" applyAlignment="1">
      <alignment horizontal="center" vertical="center" wrapText="1"/>
    </xf>
    <xf numFmtId="0" fontId="28" fillId="5" borderId="19" xfId="3" applyFont="1" applyFill="1" applyBorder="1" applyAlignment="1">
      <alignment horizontal="center" vertical="center" wrapText="1"/>
    </xf>
    <xf numFmtId="0" fontId="28" fillId="5" borderId="26" xfId="3" applyFont="1" applyFill="1" applyBorder="1" applyAlignment="1">
      <alignment horizontal="center" vertical="center" wrapText="1"/>
    </xf>
    <xf numFmtId="0" fontId="13" fillId="4" borderId="24" xfId="3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2" fillId="11" borderId="24" xfId="0" applyFont="1" applyFill="1" applyBorder="1" applyAlignment="1">
      <alignment horizontal="center" vertical="center" wrapText="1"/>
    </xf>
    <xf numFmtId="0" fontId="32" fillId="11" borderId="3" xfId="0" applyFont="1" applyFill="1" applyBorder="1" applyAlignment="1">
      <alignment horizontal="center" vertical="center" wrapText="1"/>
    </xf>
    <xf numFmtId="0" fontId="32" fillId="11" borderId="21" xfId="0" applyFont="1" applyFill="1" applyBorder="1" applyAlignment="1">
      <alignment horizontal="center" vertical="center" wrapText="1"/>
    </xf>
    <xf numFmtId="0" fontId="28" fillId="11" borderId="24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7" fillId="0" borderId="5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73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28" fillId="7" borderId="24" xfId="3" applyFont="1" applyFill="1" applyBorder="1" applyAlignment="1">
      <alignment horizontal="center" vertical="center"/>
    </xf>
    <xf numFmtId="0" fontId="28" fillId="7" borderId="3" xfId="3" applyFont="1" applyFill="1" applyBorder="1" applyAlignment="1">
      <alignment horizontal="center" vertical="center"/>
    </xf>
    <xf numFmtId="0" fontId="28" fillId="7" borderId="21" xfId="3" applyFont="1" applyFill="1" applyBorder="1" applyAlignment="1">
      <alignment horizontal="center" vertical="center"/>
    </xf>
    <xf numFmtId="0" fontId="28" fillId="7" borderId="25" xfId="3" applyFont="1" applyFill="1" applyBorder="1" applyAlignment="1">
      <alignment horizontal="center" vertical="center"/>
    </xf>
    <xf numFmtId="0" fontId="28" fillId="7" borderId="19" xfId="3" applyFont="1" applyFill="1" applyBorder="1" applyAlignment="1">
      <alignment horizontal="center" vertical="center"/>
    </xf>
    <xf numFmtId="0" fontId="28" fillId="7" borderId="26" xfId="3" applyFont="1" applyFill="1" applyBorder="1" applyAlignment="1">
      <alignment horizontal="center" vertical="center"/>
    </xf>
    <xf numFmtId="3" fontId="32" fillId="5" borderId="24" xfId="3" applyNumberFormat="1" applyFont="1" applyFill="1" applyBorder="1" applyAlignment="1">
      <alignment horizontal="center" vertical="center" wrapText="1"/>
    </xf>
    <xf numFmtId="3" fontId="32" fillId="5" borderId="3" xfId="3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32" fillId="7" borderId="5" xfId="3" applyNumberFormat="1" applyFont="1" applyFill="1" applyBorder="1" applyAlignment="1">
      <alignment horizontal="center" vertical="center" wrapText="1"/>
    </xf>
    <xf numFmtId="3" fontId="32" fillId="7" borderId="4" xfId="3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8" fillId="5" borderId="2" xfId="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6" fillId="4" borderId="5" xfId="3" applyNumberFormat="1" applyFont="1" applyFill="1" applyBorder="1" applyAlignment="1">
      <alignment horizontal="center" vertical="center" wrapText="1"/>
    </xf>
    <xf numFmtId="3" fontId="6" fillId="4" borderId="4" xfId="3" applyNumberFormat="1" applyFont="1" applyFill="1" applyBorder="1" applyAlignment="1">
      <alignment horizontal="center" vertical="center" wrapText="1"/>
    </xf>
    <xf numFmtId="0" fontId="28" fillId="7" borderId="24" xfId="3" applyFont="1" applyFill="1" applyBorder="1" applyAlignment="1">
      <alignment horizontal="center" vertical="center" wrapText="1"/>
    </xf>
    <xf numFmtId="0" fontId="28" fillId="7" borderId="3" xfId="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2" fillId="2" borderId="174" xfId="3" applyFont="1" applyFill="1" applyBorder="1" applyAlignment="1">
      <alignment horizontal="center" vertical="center" wrapText="1"/>
    </xf>
    <xf numFmtId="0" fontId="0" fillId="0" borderId="174" xfId="0" applyBorder="1" applyAlignment="1">
      <alignment horizontal="center" vertical="center" wrapText="1"/>
    </xf>
    <xf numFmtId="0" fontId="28" fillId="11" borderId="2" xfId="3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6" fillId="4" borderId="24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" borderId="58" xfId="3" applyFont="1" applyFill="1" applyBorder="1" applyAlignment="1">
      <alignment horizontal="center" vertical="center" textRotation="90" wrapText="1"/>
    </xf>
    <xf numFmtId="0" fontId="0" fillId="0" borderId="80" xfId="0" applyBorder="1" applyAlignment="1">
      <alignment horizontal="center" vertical="center" textRotation="90" wrapText="1"/>
    </xf>
    <xf numFmtId="0" fontId="0" fillId="0" borderId="82" xfId="0" applyBorder="1" applyAlignment="1">
      <alignment horizontal="center" vertical="center" textRotation="90" wrapText="1"/>
    </xf>
    <xf numFmtId="0" fontId="9" fillId="8" borderId="13" xfId="4" applyFont="1" applyFill="1" applyBorder="1" applyAlignment="1" applyProtection="1">
      <alignment horizontal="center" vertical="center"/>
      <protection locked="0"/>
    </xf>
    <xf numFmtId="0" fontId="9" fillId="8" borderId="7" xfId="4" applyFont="1" applyFill="1" applyBorder="1" applyAlignment="1" applyProtection="1">
      <alignment horizontal="center" vertical="center"/>
      <protection locked="0"/>
    </xf>
    <xf numFmtId="0" fontId="9" fillId="8" borderId="20" xfId="4" applyFont="1" applyFill="1" applyBorder="1" applyAlignment="1" applyProtection="1">
      <alignment horizontal="center" vertical="center"/>
      <protection locked="0"/>
    </xf>
    <xf numFmtId="0" fontId="9" fillId="8" borderId="13" xfId="4" applyFont="1" applyFill="1" applyBorder="1" applyAlignment="1" applyProtection="1">
      <alignment horizontal="center" vertical="center" wrapText="1"/>
      <protection locked="0"/>
    </xf>
    <xf numFmtId="0" fontId="9" fillId="8" borderId="7" xfId="4" applyFont="1" applyFill="1" applyBorder="1" applyAlignment="1" applyProtection="1">
      <alignment horizontal="center" vertical="center" wrapText="1"/>
      <protection locked="0"/>
    </xf>
    <xf numFmtId="0" fontId="9" fillId="8" borderId="20" xfId="4" applyFont="1" applyFill="1" applyBorder="1" applyAlignment="1" applyProtection="1">
      <alignment horizontal="center" vertical="center" wrapText="1"/>
      <protection locked="0"/>
    </xf>
    <xf numFmtId="0" fontId="7" fillId="2" borderId="83" xfId="3" applyFont="1" applyFill="1" applyBorder="1" applyAlignment="1">
      <alignment horizontal="center" vertical="center" wrapText="1"/>
    </xf>
    <xf numFmtId="0" fontId="7" fillId="2" borderId="93" xfId="3" applyFont="1" applyFill="1" applyBorder="1" applyAlignment="1">
      <alignment horizontal="center" vertical="center" wrapText="1"/>
    </xf>
    <xf numFmtId="0" fontId="7" fillId="2" borderId="84" xfId="3" applyFont="1" applyFill="1" applyBorder="1" applyAlignment="1">
      <alignment horizontal="center" vertical="center" wrapText="1"/>
    </xf>
    <xf numFmtId="0" fontId="7" fillId="2" borderId="94" xfId="3" applyFont="1" applyFill="1" applyBorder="1" applyAlignment="1">
      <alignment horizontal="center" vertical="center" wrapText="1"/>
    </xf>
    <xf numFmtId="0" fontId="7" fillId="2" borderId="89" xfId="3" applyFont="1" applyFill="1" applyBorder="1" applyAlignment="1">
      <alignment horizontal="center" vertical="center" textRotation="90" wrapText="1"/>
    </xf>
    <xf numFmtId="0" fontId="7" fillId="6" borderId="59" xfId="3" applyFont="1" applyFill="1" applyBorder="1" applyAlignment="1">
      <alignment horizontal="center" vertical="center" textRotation="90" wrapText="1"/>
    </xf>
    <xf numFmtId="0" fontId="7" fillId="6" borderId="65" xfId="3" applyFont="1" applyFill="1" applyBorder="1" applyAlignment="1">
      <alignment horizontal="center" vertical="center" textRotation="90" wrapText="1"/>
    </xf>
    <xf numFmtId="0" fontId="7" fillId="6" borderId="76" xfId="3" applyFont="1" applyFill="1" applyBorder="1" applyAlignment="1">
      <alignment horizontal="center" vertical="center" textRotation="90" wrapText="1"/>
    </xf>
    <xf numFmtId="0" fontId="7" fillId="2" borderId="51" xfId="3" applyFont="1" applyFill="1" applyBorder="1" applyAlignment="1">
      <alignment horizontal="center" vertical="center" wrapText="1"/>
    </xf>
    <xf numFmtId="0" fontId="22" fillId="0" borderId="55" xfId="0" applyFont="1" applyBorder="1"/>
    <xf numFmtId="0" fontId="22" fillId="0" borderId="78" xfId="0" applyFont="1" applyBorder="1"/>
    <xf numFmtId="0" fontId="7" fillId="2" borderId="40" xfId="3" applyFont="1" applyFill="1" applyBorder="1" applyAlignment="1">
      <alignment horizontal="center" vertical="center" wrapText="1"/>
    </xf>
    <xf numFmtId="0" fontId="7" fillId="2" borderId="42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7" fillId="2" borderId="44" xfId="3" applyFont="1" applyFill="1" applyBorder="1" applyAlignment="1">
      <alignment horizontal="center" vertical="center" wrapText="1"/>
    </xf>
    <xf numFmtId="0" fontId="7" fillId="2" borderId="45" xfId="3" applyFont="1" applyFill="1" applyBorder="1" applyAlignment="1">
      <alignment horizontal="center" vertical="center" wrapText="1"/>
    </xf>
    <xf numFmtId="0" fontId="7" fillId="2" borderId="55" xfId="3" applyFont="1" applyFill="1" applyBorder="1" applyAlignment="1">
      <alignment horizontal="center" vertical="center" wrapText="1"/>
    </xf>
    <xf numFmtId="0" fontId="7" fillId="2" borderId="78" xfId="3" applyFont="1" applyFill="1" applyBorder="1" applyAlignment="1">
      <alignment horizontal="center" vertical="center" wrapText="1"/>
    </xf>
    <xf numFmtId="0" fontId="7" fillId="2" borderId="92" xfId="3" applyFont="1" applyFill="1" applyBorder="1" applyAlignment="1">
      <alignment horizontal="center" vertical="center" textRotation="90" wrapText="1"/>
    </xf>
    <xf numFmtId="0" fontId="7" fillId="2" borderId="64" xfId="3" applyFont="1" applyFill="1" applyBorder="1" applyAlignment="1">
      <alignment horizontal="center" vertical="center" textRotation="90" wrapText="1"/>
    </xf>
    <xf numFmtId="0" fontId="7" fillId="2" borderId="75" xfId="3" applyFont="1" applyFill="1" applyBorder="1" applyAlignment="1">
      <alignment horizontal="center" vertical="center" textRotation="90" wrapText="1"/>
    </xf>
    <xf numFmtId="0" fontId="7" fillId="2" borderId="90" xfId="3" applyFont="1" applyFill="1" applyBorder="1" applyAlignment="1">
      <alignment horizontal="center" vertical="center" textRotation="90" wrapText="1"/>
    </xf>
    <xf numFmtId="0" fontId="7" fillId="2" borderId="62" xfId="3" applyFont="1" applyFill="1" applyBorder="1" applyAlignment="1">
      <alignment horizontal="center" vertical="center" textRotation="90" wrapText="1"/>
    </xf>
    <xf numFmtId="0" fontId="7" fillId="2" borderId="73" xfId="3" applyFont="1" applyFill="1" applyBorder="1" applyAlignment="1">
      <alignment horizontal="center" vertical="center" textRotation="90" wrapText="1"/>
    </xf>
    <xf numFmtId="0" fontId="7" fillId="6" borderId="60" xfId="3" applyFont="1" applyFill="1" applyBorder="1" applyAlignment="1">
      <alignment horizontal="center" vertical="center"/>
    </xf>
    <xf numFmtId="0" fontId="7" fillId="6" borderId="66" xfId="3" applyFont="1" applyFill="1" applyBorder="1" applyAlignment="1">
      <alignment horizontal="center" vertical="center"/>
    </xf>
    <xf numFmtId="0" fontId="7" fillId="6" borderId="77" xfId="3" applyFont="1" applyFill="1" applyBorder="1" applyAlignment="1">
      <alignment horizontal="center" vertical="center"/>
    </xf>
    <xf numFmtId="0" fontId="9" fillId="0" borderId="41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41" xfId="3" applyFont="1" applyFill="1" applyBorder="1" applyAlignment="1">
      <alignment horizontal="center" vertical="center" textRotation="90"/>
    </xf>
    <xf numFmtId="0" fontId="2" fillId="6" borderId="0" xfId="3" applyFont="1" applyFill="1" applyAlignment="1">
      <alignment horizontal="center" vertical="center" textRotation="90"/>
    </xf>
    <xf numFmtId="0" fontId="2" fillId="6" borderId="71" xfId="3" applyFont="1" applyFill="1" applyBorder="1" applyAlignment="1">
      <alignment horizontal="center" vertical="center" textRotation="90"/>
    </xf>
    <xf numFmtId="0" fontId="7" fillId="6" borderId="49" xfId="3" applyFont="1" applyFill="1" applyBorder="1" applyAlignment="1">
      <alignment horizontal="center" vertical="center" wrapText="1"/>
    </xf>
    <xf numFmtId="0" fontId="7" fillId="6" borderId="50" xfId="3" applyFont="1" applyFill="1" applyBorder="1" applyAlignment="1">
      <alignment horizontal="center" vertical="center" wrapText="1"/>
    </xf>
    <xf numFmtId="0" fontId="7" fillId="6" borderId="53" xfId="3" applyFont="1" applyFill="1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8" fillId="11" borderId="1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35" fillId="9" borderId="157" xfId="0" applyFont="1" applyFill="1" applyBorder="1" applyAlignment="1">
      <alignment horizontal="center" vertical="center"/>
    </xf>
    <xf numFmtId="0" fontId="35" fillId="9" borderId="135" xfId="0" applyFont="1" applyFill="1" applyBorder="1" applyAlignment="1">
      <alignment horizontal="center" vertical="center"/>
    </xf>
    <xf numFmtId="0" fontId="34" fillId="0" borderId="116" xfId="0" applyFont="1" applyBorder="1" applyAlignment="1">
      <alignment horizontal="center" vertical="center" wrapText="1"/>
    </xf>
    <xf numFmtId="0" fontId="34" fillId="7" borderId="155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34" fillId="7" borderId="30" xfId="0" applyFont="1" applyFill="1" applyBorder="1" applyAlignment="1">
      <alignment horizontal="center" vertical="center" wrapText="1"/>
    </xf>
    <xf numFmtId="3" fontId="32" fillId="7" borderId="15" xfId="3" applyNumberFormat="1" applyFont="1" applyFill="1" applyBorder="1" applyAlignment="1">
      <alignment horizontal="center" vertical="center" wrapText="1"/>
    </xf>
    <xf numFmtId="3" fontId="32" fillId="7" borderId="16" xfId="3" applyNumberFormat="1" applyFont="1" applyFill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wrapText="1"/>
    </xf>
    <xf numFmtId="0" fontId="48" fillId="0" borderId="29" xfId="0" applyFont="1" applyBorder="1" applyAlignment="1">
      <alignment wrapText="1"/>
    </xf>
    <xf numFmtId="0" fontId="28" fillId="7" borderId="30" xfId="3" applyFont="1" applyFill="1" applyBorder="1" applyAlignment="1">
      <alignment horizontal="center" vertical="center"/>
    </xf>
    <xf numFmtId="0" fontId="27" fillId="7" borderId="79" xfId="3" applyFont="1" applyFill="1" applyBorder="1" applyAlignment="1">
      <alignment horizontal="center" vertical="center" wrapText="1"/>
    </xf>
    <xf numFmtId="0" fontId="27" fillId="7" borderId="31" xfId="3" applyFont="1" applyFill="1" applyBorder="1" applyAlignment="1">
      <alignment horizontal="center" vertical="center" wrapText="1"/>
    </xf>
    <xf numFmtId="0" fontId="27" fillId="7" borderId="15" xfId="0" applyFont="1" applyFill="1" applyBorder="1" applyAlignment="1">
      <alignment horizontal="center" vertical="center" wrapText="1"/>
    </xf>
    <xf numFmtId="0" fontId="34" fillId="7" borderId="156" xfId="0" applyFont="1" applyFill="1" applyBorder="1" applyAlignment="1">
      <alignment horizontal="center" vertical="center" wrapText="1"/>
    </xf>
    <xf numFmtId="0" fontId="34" fillId="7" borderId="1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4" fillId="3" borderId="0" xfId="0" applyFont="1" applyFill="1" applyAlignment="1">
      <alignment horizontal="center" wrapText="1"/>
    </xf>
    <xf numFmtId="0" fontId="24" fillId="3" borderId="0" xfId="0" applyFont="1" applyFill="1" applyAlignment="1">
      <alignment horizontal="center"/>
    </xf>
    <xf numFmtId="0" fontId="34" fillId="5" borderId="11" xfId="0" applyFont="1" applyFill="1" applyBorder="1" applyAlignment="1">
      <alignment horizontal="center" vertical="center" wrapText="1"/>
    </xf>
    <xf numFmtId="0" fontId="34" fillId="5" borderId="155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3" fontId="32" fillId="5" borderId="15" xfId="3" applyNumberFormat="1" applyFont="1" applyFill="1" applyBorder="1" applyAlignment="1">
      <alignment horizontal="center" vertical="center" wrapText="1"/>
    </xf>
    <xf numFmtId="3" fontId="32" fillId="5" borderId="16" xfId="3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2" fillId="11" borderId="15" xfId="0" applyFont="1" applyFill="1" applyBorder="1" applyAlignment="1">
      <alignment horizontal="center" vertical="center" wrapText="1"/>
    </xf>
    <xf numFmtId="0" fontId="32" fillId="11" borderId="16" xfId="0" applyFont="1" applyFill="1" applyBorder="1" applyAlignment="1">
      <alignment horizontal="center" vertical="center" wrapText="1"/>
    </xf>
    <xf numFmtId="0" fontId="48" fillId="0" borderId="16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27" fillId="5" borderId="11" xfId="3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7" fillId="5" borderId="29" xfId="0" applyFont="1" applyFill="1" applyBorder="1" applyAlignment="1">
      <alignment horizontal="center" vertical="center" wrapText="1"/>
    </xf>
    <xf numFmtId="0" fontId="23" fillId="0" borderId="155" xfId="0" applyFont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23" fillId="0" borderId="160" xfId="0" applyFont="1" applyBorder="1" applyAlignment="1">
      <alignment horizontal="right" vertical="center"/>
    </xf>
    <xf numFmtId="0" fontId="23" fillId="0" borderId="153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154" xfId="0" applyFont="1" applyBorder="1" applyAlignment="1">
      <alignment horizontal="center" vertical="center" wrapText="1"/>
    </xf>
    <xf numFmtId="0" fontId="23" fillId="0" borderId="17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31" fillId="0" borderId="154" xfId="0" applyFont="1" applyBorder="1" applyAlignment="1">
      <alignment horizontal="center" vertical="center" wrapText="1"/>
    </xf>
    <xf numFmtId="0" fontId="31" fillId="0" borderId="172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3" fillId="17" borderId="153" xfId="0" applyFont="1" applyFill="1" applyBorder="1" applyAlignment="1">
      <alignment horizontal="center" vertical="center" wrapText="1"/>
    </xf>
    <xf numFmtId="0" fontId="23" fillId="17" borderId="22" xfId="0" applyFont="1" applyFill="1" applyBorder="1" applyAlignment="1">
      <alignment horizontal="center" vertical="center" wrapText="1"/>
    </xf>
    <xf numFmtId="0" fontId="23" fillId="17" borderId="28" xfId="0" applyFont="1" applyFill="1" applyBorder="1" applyAlignment="1">
      <alignment horizontal="center" vertical="center" wrapText="1"/>
    </xf>
    <xf numFmtId="0" fontId="23" fillId="17" borderId="154" xfId="0" applyFont="1" applyFill="1" applyBorder="1" applyAlignment="1">
      <alignment horizontal="center" vertical="center" wrapText="1"/>
    </xf>
    <xf numFmtId="0" fontId="23" fillId="17" borderId="172" xfId="0" applyFont="1" applyFill="1" applyBorder="1" applyAlignment="1">
      <alignment horizontal="center" vertical="center" wrapText="1"/>
    </xf>
    <xf numFmtId="0" fontId="23" fillId="17" borderId="27" xfId="0" applyFont="1" applyFill="1" applyBorder="1" applyAlignment="1">
      <alignment horizontal="center" vertical="center" wrapText="1"/>
    </xf>
    <xf numFmtId="0" fontId="31" fillId="17" borderId="154" xfId="0" applyFont="1" applyFill="1" applyBorder="1" applyAlignment="1">
      <alignment horizontal="center" vertical="center" wrapText="1"/>
    </xf>
    <xf numFmtId="0" fontId="31" fillId="17" borderId="172" xfId="0" applyFont="1" applyFill="1" applyBorder="1" applyAlignment="1">
      <alignment horizontal="center" vertical="center" wrapText="1"/>
    </xf>
    <xf numFmtId="0" fontId="31" fillId="17" borderId="27" xfId="0" applyFont="1" applyFill="1" applyBorder="1" applyAlignment="1">
      <alignment horizontal="center" vertical="center" wrapText="1"/>
    </xf>
    <xf numFmtId="0" fontId="31" fillId="17" borderId="113" xfId="0" applyFont="1" applyFill="1" applyBorder="1" applyAlignment="1">
      <alignment horizontal="center" vertical="center" wrapText="1"/>
    </xf>
    <xf numFmtId="0" fontId="23" fillId="17" borderId="113" xfId="0" applyFont="1" applyFill="1" applyBorder="1" applyAlignment="1">
      <alignment horizontal="center" vertical="center" wrapText="1"/>
    </xf>
    <xf numFmtId="0" fontId="35" fillId="9" borderId="167" xfId="0" applyFont="1" applyFill="1" applyBorder="1" applyAlignment="1">
      <alignment horizontal="center" vertical="center"/>
    </xf>
    <xf numFmtId="0" fontId="35" fillId="9" borderId="166" xfId="0" applyFont="1" applyFill="1" applyBorder="1" applyAlignment="1">
      <alignment horizontal="center" vertical="center"/>
    </xf>
    <xf numFmtId="0" fontId="31" fillId="0" borderId="113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43" fillId="9" borderId="32" xfId="0" applyFont="1" applyFill="1" applyBorder="1" applyAlignment="1">
      <alignment horizontal="center" vertical="center"/>
    </xf>
    <xf numFmtId="0" fontId="43" fillId="9" borderId="18" xfId="0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/>
    </xf>
    <xf numFmtId="0" fontId="23" fillId="0" borderId="140" xfId="0" applyFont="1" applyBorder="1" applyAlignment="1" applyProtection="1">
      <alignment wrapText="1"/>
      <protection locked="0"/>
    </xf>
    <xf numFmtId="0" fontId="23" fillId="0" borderId="142" xfId="0" applyFont="1" applyBorder="1" applyAlignment="1">
      <alignment horizontal="right" vertical="center"/>
    </xf>
    <xf numFmtId="0" fontId="23" fillId="0" borderId="136" xfId="0" applyFont="1" applyBorder="1" applyAlignment="1">
      <alignment horizontal="center" vertical="center" wrapText="1"/>
    </xf>
    <xf numFmtId="0" fontId="23" fillId="0" borderId="137" xfId="0" applyFont="1" applyBorder="1" applyAlignment="1">
      <alignment horizontal="center" vertical="center" wrapText="1"/>
    </xf>
    <xf numFmtId="0" fontId="31" fillId="0" borderId="137" xfId="0" applyFont="1" applyBorder="1" applyAlignment="1">
      <alignment horizontal="center" vertical="center" wrapText="1"/>
    </xf>
    <xf numFmtId="0" fontId="7" fillId="13" borderId="102" xfId="3" applyFont="1" applyFill="1" applyBorder="1" applyAlignment="1">
      <alignment horizontal="center" vertical="center" wrapText="1"/>
    </xf>
    <xf numFmtId="3" fontId="7" fillId="13" borderId="2" xfId="3" applyNumberFormat="1" applyFont="1" applyFill="1" applyBorder="1" applyAlignment="1">
      <alignment horizontal="center" vertical="center" wrapText="1"/>
    </xf>
    <xf numFmtId="3" fontId="7" fillId="13" borderId="2" xfId="1" applyNumberFormat="1" applyFont="1" applyFill="1" applyBorder="1" applyAlignment="1" applyProtection="1">
      <alignment horizontal="center" vertical="center"/>
    </xf>
    <xf numFmtId="0" fontId="31" fillId="0" borderId="147" xfId="0" applyFont="1" applyFill="1" applyBorder="1" applyAlignment="1" applyProtection="1">
      <alignment horizontal="center" vertical="center"/>
      <protection locked="0"/>
    </xf>
    <xf numFmtId="0" fontId="31" fillId="0" borderId="134" xfId="0" applyFont="1" applyFill="1" applyBorder="1" applyAlignment="1" applyProtection="1">
      <alignment horizontal="center" vertical="center"/>
      <protection locked="0"/>
    </xf>
    <xf numFmtId="0" fontId="31" fillId="0" borderId="139" xfId="0" applyFont="1" applyFill="1" applyBorder="1" applyAlignment="1" applyProtection="1">
      <alignment horizontal="center" vertical="center"/>
      <protection locked="0"/>
    </xf>
    <xf numFmtId="0" fontId="51" fillId="0" borderId="147" xfId="0" applyFont="1" applyFill="1" applyBorder="1" applyAlignment="1" applyProtection="1">
      <alignment horizontal="center" vertical="center" wrapText="1"/>
      <protection locked="0"/>
    </xf>
    <xf numFmtId="0" fontId="31" fillId="0" borderId="147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Alignment="1">
      <alignment horizontal="center" vertical="center"/>
    </xf>
    <xf numFmtId="0" fontId="23" fillId="0" borderId="147" xfId="0" applyFont="1" applyFill="1" applyBorder="1" applyAlignment="1" applyProtection="1">
      <alignment horizontal="center" vertical="center"/>
      <protection locked="0"/>
    </xf>
    <xf numFmtId="0" fontId="23" fillId="0" borderId="134" xfId="0" applyFont="1" applyFill="1" applyBorder="1" applyAlignment="1" applyProtection="1">
      <alignment horizontal="center" vertical="center"/>
      <protection locked="0"/>
    </xf>
    <xf numFmtId="0" fontId="23" fillId="0" borderId="139" xfId="0" applyFont="1" applyFill="1" applyBorder="1" applyAlignment="1" applyProtection="1">
      <alignment horizontal="center" vertical="center"/>
      <protection locked="0"/>
    </xf>
    <xf numFmtId="0" fontId="0" fillId="0" borderId="147" xfId="0" applyFont="1" applyFill="1" applyBorder="1" applyAlignment="1" applyProtection="1">
      <alignment horizontal="center" vertical="center" wrapText="1"/>
      <protection locked="0"/>
    </xf>
    <xf numFmtId="0" fontId="23" fillId="0" borderId="147" xfId="0" applyFont="1" applyFill="1" applyBorder="1" applyAlignment="1" applyProtection="1">
      <alignment horizontal="center" vertical="center" wrapText="1"/>
      <protection locked="0"/>
    </xf>
    <xf numFmtId="0" fontId="23" fillId="0" borderId="149" xfId="0" applyFont="1" applyFill="1" applyBorder="1" applyAlignment="1" applyProtection="1">
      <alignment horizontal="center" vertical="center"/>
      <protection locked="0"/>
    </xf>
    <xf numFmtId="0" fontId="23" fillId="0" borderId="150" xfId="0" applyFont="1" applyFill="1" applyBorder="1" applyAlignment="1" applyProtection="1">
      <alignment horizontal="center" vertical="center"/>
      <protection locked="0"/>
    </xf>
    <xf numFmtId="0" fontId="23" fillId="0" borderId="114" xfId="0" applyFont="1" applyFill="1" applyBorder="1" applyAlignment="1" applyProtection="1">
      <alignment horizontal="center" vertical="center"/>
      <protection locked="0"/>
    </xf>
    <xf numFmtId="0" fontId="23" fillId="0" borderId="149" xfId="0" applyFont="1" applyFill="1" applyBorder="1" applyAlignment="1" applyProtection="1">
      <alignment horizontal="center" vertical="center" wrapText="1"/>
      <protection locked="0"/>
    </xf>
    <xf numFmtId="0" fontId="0" fillId="0" borderId="149" xfId="0" applyFont="1" applyFill="1" applyBorder="1" applyAlignment="1" applyProtection="1">
      <alignment horizontal="center" vertical="center" wrapText="1"/>
      <protection locked="0"/>
    </xf>
  </cellXfs>
  <cellStyles count="10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9" xr:uid="{00000000-0005-0000-0000-000003000000}"/>
    <cellStyle name="Millares 3" xfId="5" xr:uid="{00000000-0005-0000-0000-000004000000}"/>
    <cellStyle name="Millares 4" xfId="8" xr:uid="{00000000-0005-0000-0000-000005000000}"/>
    <cellStyle name="Normal" xfId="0" builtinId="0"/>
    <cellStyle name="Normal 2" xfId="3" xr:uid="{00000000-0005-0000-0000-000007000000}"/>
    <cellStyle name="Normal 3" xfId="4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colors>
    <mruColors>
      <color rgb="FF66FF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4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</xdr:row>
      <xdr:rowOff>0</xdr:rowOff>
    </xdr:from>
    <xdr:to>
      <xdr:col>44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83128</xdr:colOff>
      <xdr:row>1</xdr:row>
      <xdr:rowOff>13854</xdr:rowOff>
    </xdr:from>
    <xdr:to>
      <xdr:col>44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</xdr:row>
      <xdr:rowOff>0</xdr:rowOff>
    </xdr:from>
    <xdr:to>
      <xdr:col>43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dia.barron.AC\Documents\noe\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6"/>
  <sheetViews>
    <sheetView workbookViewId="0">
      <selection sqref="A1:A6"/>
    </sheetView>
  </sheetViews>
  <sheetFormatPr baseColWidth="10" defaultRowHeight="15"/>
  <sheetData>
    <row r="2" spans="1:1">
      <c r="A2" t="s">
        <v>471</v>
      </c>
    </row>
    <row r="4" spans="1:1">
      <c r="A4" t="s">
        <v>420</v>
      </c>
    </row>
    <row r="6" spans="1:1">
      <c r="A6" t="s">
        <v>472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6">
    <tabColor theme="3" tint="0.59999389629810485"/>
  </sheetPr>
  <dimension ref="A1:AT199"/>
  <sheetViews>
    <sheetView showGridLines="0" topLeftCell="E41" zoomScale="85" zoomScaleNormal="85" workbookViewId="0">
      <selection activeCell="R149" sqref="R125:R14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59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>
      <c r="A11" s="715" t="s">
        <v>55</v>
      </c>
      <c r="B11" s="718" t="s">
        <v>223</v>
      </c>
      <c r="C11" s="721" t="s">
        <v>421</v>
      </c>
      <c r="D11" s="244" t="s">
        <v>224</v>
      </c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259"/>
      <c r="AG11" s="711"/>
      <c r="AH11" s="711"/>
      <c r="AI11" s="711"/>
      <c r="AJ11" s="711"/>
      <c r="AK11" s="711"/>
      <c r="AL11" s="711"/>
      <c r="AM11" s="711"/>
      <c r="AN11" s="711"/>
      <c r="AO11" s="711"/>
      <c r="AP11" s="711"/>
      <c r="AQ11" s="711"/>
      <c r="AR11" s="711"/>
      <c r="AS11" s="711"/>
    </row>
    <row r="12" spans="1:45" customFormat="1">
      <c r="A12" s="716"/>
      <c r="B12" s="738"/>
      <c r="C12" s="737"/>
      <c r="D12" s="330" t="s">
        <v>225</v>
      </c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259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330" t="s">
        <v>226</v>
      </c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259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330" t="s">
        <v>227</v>
      </c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259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330" t="s">
        <v>228</v>
      </c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259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330" t="s">
        <v>229</v>
      </c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259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 ht="19.5" customHeight="1">
      <c r="A17" s="716"/>
      <c r="B17" s="738"/>
      <c r="C17" s="737"/>
      <c r="D17" s="330" t="s">
        <v>230</v>
      </c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259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 ht="18.75" customHeight="1">
      <c r="A18" s="716"/>
      <c r="B18" s="738"/>
      <c r="C18" s="737"/>
      <c r="D18" s="330" t="s">
        <v>231</v>
      </c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259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 ht="18.75" customHeight="1">
      <c r="A19" s="716"/>
      <c r="B19" s="738"/>
      <c r="C19" s="737"/>
      <c r="D19" s="330" t="s">
        <v>232</v>
      </c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259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 ht="18.75" customHeight="1">
      <c r="A20" s="716"/>
      <c r="B20" s="738"/>
      <c r="C20" s="737"/>
      <c r="D20" s="330" t="s">
        <v>233</v>
      </c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259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331" t="s">
        <v>234</v>
      </c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259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 ht="14.45" customHeight="1">
      <c r="A22" s="714"/>
      <c r="B22" s="714"/>
      <c r="C22" s="714"/>
      <c r="D22" s="714"/>
      <c r="E22" s="3">
        <f t="shared" ref="E22:AE22" si="0">SUM(E11:E21)</f>
        <v>0</v>
      </c>
      <c r="F22" s="3">
        <f t="shared" si="0"/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 t="shared" ref="AG22:AS22" si="1">SUM(AG11)</f>
        <v>0</v>
      </c>
      <c r="AH22" s="101">
        <f t="shared" si="1"/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customFormat="1" ht="15.75" thickBot="1">
      <c r="D23" s="301"/>
    </row>
    <row r="24" spans="1:45" customFormat="1" ht="30">
      <c r="A24" s="715" t="s">
        <v>235</v>
      </c>
      <c r="B24" s="718" t="s">
        <v>422</v>
      </c>
      <c r="C24" s="721" t="s">
        <v>423</v>
      </c>
      <c r="D24" s="244" t="s">
        <v>424</v>
      </c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259"/>
      <c r="AG24" s="711"/>
      <c r="AH24" s="711"/>
      <c r="AI24" s="711"/>
      <c r="AJ24" s="711"/>
      <c r="AK24" s="711"/>
      <c r="AL24" s="711"/>
      <c r="AM24" s="711"/>
      <c r="AN24" s="711"/>
      <c r="AO24" s="711"/>
      <c r="AP24" s="711"/>
      <c r="AQ24" s="711"/>
      <c r="AR24" s="711"/>
      <c r="AS24" s="711"/>
    </row>
    <row r="25" spans="1:45" customFormat="1">
      <c r="A25" s="716"/>
      <c r="B25" s="738"/>
      <c r="C25" s="737"/>
      <c r="D25" s="330" t="s">
        <v>425</v>
      </c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259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330" t="s">
        <v>426</v>
      </c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259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330" t="s">
        <v>427</v>
      </c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259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259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 ht="14.45" customHeight="1">
      <c r="A29" s="714"/>
      <c r="B29" s="714"/>
      <c r="C29" s="714"/>
      <c r="D29" s="714"/>
      <c r="E29" s="3">
        <f t="shared" ref="E29:AE29" si="2">SUM(E24:E28)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 t="shared" ref="AG29:AS29" si="3">SUM(AG24)</f>
        <v>0</v>
      </c>
      <c r="AH29" s="101">
        <f t="shared" si="3"/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customFormat="1" ht="15.75" thickBot="1">
      <c r="D30" s="301"/>
    </row>
    <row r="31" spans="1:45" customFormat="1">
      <c r="A31" s="715" t="s">
        <v>51</v>
      </c>
      <c r="B31" s="718" t="s">
        <v>219</v>
      </c>
      <c r="C31" s="721" t="s">
        <v>429</v>
      </c>
      <c r="D31" s="244" t="s">
        <v>220</v>
      </c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259"/>
      <c r="AG31" s="711"/>
      <c r="AH31" s="711"/>
      <c r="AI31" s="711"/>
      <c r="AJ31" s="711"/>
      <c r="AK31" s="711"/>
      <c r="AL31" s="711"/>
      <c r="AM31" s="711"/>
      <c r="AN31" s="711"/>
      <c r="AO31" s="711"/>
      <c r="AP31" s="711"/>
      <c r="AQ31" s="711"/>
      <c r="AR31" s="711"/>
      <c r="AS31" s="711"/>
    </row>
    <row r="32" spans="1:45" customFormat="1">
      <c r="A32" s="716"/>
      <c r="B32" s="738"/>
      <c r="C32" s="737"/>
      <c r="D32" s="330" t="s">
        <v>221</v>
      </c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259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330" t="s">
        <v>222</v>
      </c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259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330" t="s">
        <v>236</v>
      </c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259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259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 ht="14.45" customHeight="1">
      <c r="A36" s="714"/>
      <c r="B36" s="714"/>
      <c r="C36" s="714"/>
      <c r="D36" s="714"/>
      <c r="E36" s="3">
        <f t="shared" ref="E36:AE36" si="4">SUM(E31:E35)</f>
        <v>0</v>
      </c>
      <c r="F36" s="3">
        <f t="shared" si="4"/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 t="shared" ref="AG36:AS36" si="5">SUM(AG31)</f>
        <v>0</v>
      </c>
      <c r="AH36" s="101">
        <f t="shared" si="5"/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 customFormat="1">
      <c r="D37" s="301"/>
    </row>
    <row r="38" spans="1:46">
      <c r="D38" s="22" t="s">
        <v>73</v>
      </c>
      <c r="E38" s="5">
        <f>SUM(E22,E29,E36)</f>
        <v>0</v>
      </c>
      <c r="F38" s="5">
        <f t="shared" ref="F38:AS38" si="6">SUM(F22,F29,F36)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101">
        <f t="shared" si="6"/>
        <v>0</v>
      </c>
      <c r="AH38" s="101">
        <f t="shared" si="6"/>
        <v>0</v>
      </c>
      <c r="AI38" s="101">
        <f t="shared" si="6"/>
        <v>0</v>
      </c>
      <c r="AJ38" s="101">
        <f t="shared" si="6"/>
        <v>0</v>
      </c>
      <c r="AK38" s="101">
        <f t="shared" si="6"/>
        <v>0</v>
      </c>
      <c r="AL38" s="101">
        <f t="shared" si="6"/>
        <v>0</v>
      </c>
      <c r="AM38" s="101">
        <f t="shared" si="6"/>
        <v>0</v>
      </c>
      <c r="AN38" s="101">
        <f t="shared" si="6"/>
        <v>0</v>
      </c>
      <c r="AO38" s="101">
        <f t="shared" si="6"/>
        <v>0</v>
      </c>
      <c r="AP38" s="101">
        <f t="shared" si="6"/>
        <v>0</v>
      </c>
      <c r="AQ38" s="101">
        <f t="shared" si="6"/>
        <v>0</v>
      </c>
      <c r="AR38" s="101">
        <f t="shared" si="6"/>
        <v>0</v>
      </c>
      <c r="AS38" s="101">
        <f t="shared" si="6"/>
        <v>0</v>
      </c>
    </row>
    <row r="39" spans="1:46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15" customHeight="1">
      <c r="A43" s="309"/>
      <c r="B43" s="310" t="s">
        <v>593</v>
      </c>
      <c r="C43" s="311" t="s">
        <v>606</v>
      </c>
      <c r="D43" s="312"/>
      <c r="E43" s="277"/>
      <c r="F43" s="275"/>
      <c r="G43" s="275"/>
      <c r="H43" s="275"/>
      <c r="I43" s="313"/>
      <c r="J43" s="277"/>
      <c r="K43" s="275"/>
      <c r="L43" s="275">
        <v>1</v>
      </c>
      <c r="M43" s="275">
        <v>2</v>
      </c>
      <c r="N43" s="313">
        <v>0</v>
      </c>
      <c r="O43" s="277"/>
      <c r="P43" s="313"/>
      <c r="Q43" s="247"/>
      <c r="R43" s="248"/>
      <c r="S43" s="314"/>
      <c r="T43" s="248"/>
      <c r="U43" s="248"/>
      <c r="V43" s="315"/>
      <c r="W43" s="249"/>
      <c r="X43" s="205">
        <f>SUM(F43,K43)</f>
        <v>0</v>
      </c>
      <c r="Y43" s="205">
        <f>SUM(O43:P43)</f>
        <v>0</v>
      </c>
      <c r="Z43" s="205">
        <f>SUM(Q43:W43)</f>
        <v>0</v>
      </c>
      <c r="AA43" s="4"/>
      <c r="AT43" s="4"/>
    </row>
    <row r="44" spans="1:46" ht="38.25" customHeight="1">
      <c r="A44" s="309"/>
      <c r="B44" s="316" t="s">
        <v>607</v>
      </c>
      <c r="C44" s="317" t="s">
        <v>608</v>
      </c>
      <c r="D44" s="318">
        <v>132</v>
      </c>
      <c r="E44" s="278"/>
      <c r="F44" s="276"/>
      <c r="G44" s="276"/>
      <c r="H44" s="276"/>
      <c r="I44" s="319"/>
      <c r="J44" s="278">
        <v>6</v>
      </c>
      <c r="K44" s="276">
        <v>65</v>
      </c>
      <c r="L44" s="276">
        <v>31</v>
      </c>
      <c r="M44" s="276">
        <v>0</v>
      </c>
      <c r="N44" s="319">
        <v>34</v>
      </c>
      <c r="O44" s="278">
        <v>12</v>
      </c>
      <c r="P44" s="319">
        <v>53</v>
      </c>
      <c r="Q44" s="250">
        <v>4</v>
      </c>
      <c r="R44" s="251">
        <v>3</v>
      </c>
      <c r="S44" s="280">
        <v>20</v>
      </c>
      <c r="T44" s="251">
        <v>24</v>
      </c>
      <c r="U44" s="251">
        <v>14</v>
      </c>
      <c r="V44" s="279">
        <v>0</v>
      </c>
      <c r="W44" s="252">
        <v>0</v>
      </c>
      <c r="X44" s="205">
        <f t="shared" ref="X44:X78" si="7">SUM(F44,K44)</f>
        <v>65</v>
      </c>
      <c r="Y44" s="205">
        <f t="shared" ref="Y44:Y78" si="8">SUM(O44:P44)</f>
        <v>65</v>
      </c>
      <c r="Z44" s="205">
        <f t="shared" ref="Z44:Z78" si="9">SUM(Q44:W44)</f>
        <v>65</v>
      </c>
      <c r="AA44" s="4"/>
      <c r="AT44" s="4"/>
    </row>
    <row r="45" spans="1:46" ht="15" customHeight="1">
      <c r="A45" s="309"/>
      <c r="B45" s="316" t="s">
        <v>551</v>
      </c>
      <c r="C45" s="317" t="s">
        <v>609</v>
      </c>
      <c r="D45" s="318">
        <v>131</v>
      </c>
      <c r="E45" s="278">
        <v>6</v>
      </c>
      <c r="F45" s="276">
        <v>57</v>
      </c>
      <c r="G45" s="276">
        <v>57</v>
      </c>
      <c r="H45" s="276">
        <v>0</v>
      </c>
      <c r="I45" s="319">
        <v>0</v>
      </c>
      <c r="J45" s="278"/>
      <c r="K45" s="276"/>
      <c r="L45" s="276"/>
      <c r="M45" s="276"/>
      <c r="N45" s="319"/>
      <c r="O45" s="278">
        <v>24</v>
      </c>
      <c r="P45" s="319">
        <v>33</v>
      </c>
      <c r="Q45" s="250">
        <v>0</v>
      </c>
      <c r="R45" s="251">
        <v>3</v>
      </c>
      <c r="S45" s="280">
        <v>30</v>
      </c>
      <c r="T45" s="251">
        <v>21</v>
      </c>
      <c r="U45" s="251">
        <v>3</v>
      </c>
      <c r="V45" s="279">
        <v>0</v>
      </c>
      <c r="W45" s="252">
        <v>0</v>
      </c>
      <c r="X45" s="205">
        <f t="shared" si="7"/>
        <v>57</v>
      </c>
      <c r="Y45" s="205">
        <f t="shared" si="8"/>
        <v>57</v>
      </c>
      <c r="Z45" s="205">
        <f t="shared" si="9"/>
        <v>57</v>
      </c>
      <c r="AA45" s="4"/>
      <c r="AT45" s="4"/>
    </row>
    <row r="46" spans="1:46" ht="15" customHeight="1">
      <c r="A46" s="309"/>
      <c r="B46" s="316" t="s">
        <v>513</v>
      </c>
      <c r="C46" s="317" t="s">
        <v>610</v>
      </c>
      <c r="D46" s="318">
        <v>54</v>
      </c>
      <c r="E46" s="278"/>
      <c r="F46" s="276"/>
      <c r="G46" s="276"/>
      <c r="H46" s="276"/>
      <c r="I46" s="319"/>
      <c r="J46" s="278">
        <v>2</v>
      </c>
      <c r="K46" s="276">
        <v>30</v>
      </c>
      <c r="L46" s="276">
        <v>26</v>
      </c>
      <c r="M46" s="276">
        <v>0</v>
      </c>
      <c r="N46" s="319">
        <v>4</v>
      </c>
      <c r="O46" s="278">
        <v>2</v>
      </c>
      <c r="P46" s="319">
        <v>28</v>
      </c>
      <c r="Q46" s="250">
        <v>1</v>
      </c>
      <c r="R46" s="251">
        <v>1</v>
      </c>
      <c r="S46" s="280">
        <v>2</v>
      </c>
      <c r="T46" s="251">
        <v>11</v>
      </c>
      <c r="U46" s="251">
        <v>10</v>
      </c>
      <c r="V46" s="279">
        <v>5</v>
      </c>
      <c r="W46" s="252">
        <v>0</v>
      </c>
      <c r="X46" s="205">
        <f t="shared" si="7"/>
        <v>30</v>
      </c>
      <c r="Y46" s="205">
        <f t="shared" si="8"/>
        <v>30</v>
      </c>
      <c r="Z46" s="205">
        <f t="shared" si="9"/>
        <v>30</v>
      </c>
      <c r="AA46" s="4"/>
      <c r="AT46" s="4"/>
    </row>
    <row r="47" spans="1:46" ht="15" customHeight="1">
      <c r="A47" s="309"/>
      <c r="B47" s="316" t="s">
        <v>513</v>
      </c>
      <c r="C47" s="317" t="s">
        <v>611</v>
      </c>
      <c r="D47" s="318">
        <v>168</v>
      </c>
      <c r="E47" s="278"/>
      <c r="F47" s="276"/>
      <c r="G47" s="276"/>
      <c r="H47" s="276"/>
      <c r="I47" s="319"/>
      <c r="J47" s="278">
        <v>7</v>
      </c>
      <c r="K47" s="276">
        <v>59</v>
      </c>
      <c r="L47" s="276">
        <v>44</v>
      </c>
      <c r="M47" s="276">
        <v>0</v>
      </c>
      <c r="N47" s="319">
        <v>15</v>
      </c>
      <c r="O47" s="278">
        <v>0</v>
      </c>
      <c r="P47" s="319">
        <v>59</v>
      </c>
      <c r="Q47" s="250">
        <v>2</v>
      </c>
      <c r="R47" s="251">
        <v>1</v>
      </c>
      <c r="S47" s="280">
        <v>10</v>
      </c>
      <c r="T47" s="251">
        <v>18</v>
      </c>
      <c r="U47" s="251">
        <v>24</v>
      </c>
      <c r="V47" s="279">
        <v>4</v>
      </c>
      <c r="W47" s="252">
        <v>0</v>
      </c>
      <c r="X47" s="205">
        <f t="shared" si="7"/>
        <v>59</v>
      </c>
      <c r="Y47" s="205">
        <f t="shared" si="8"/>
        <v>59</v>
      </c>
      <c r="Z47" s="205">
        <f t="shared" si="9"/>
        <v>59</v>
      </c>
      <c r="AA47" s="4"/>
      <c r="AT47" s="4"/>
    </row>
    <row r="48" spans="1:46" ht="15" customHeight="1">
      <c r="A48" s="309"/>
      <c r="B48" s="316" t="s">
        <v>513</v>
      </c>
      <c r="C48" s="317" t="s">
        <v>612</v>
      </c>
      <c r="D48" s="318">
        <v>264</v>
      </c>
      <c r="E48" s="278"/>
      <c r="F48" s="276"/>
      <c r="G48" s="276"/>
      <c r="H48" s="276"/>
      <c r="I48" s="319"/>
      <c r="J48" s="278">
        <v>12</v>
      </c>
      <c r="K48" s="276">
        <v>237</v>
      </c>
      <c r="L48" s="276">
        <v>208</v>
      </c>
      <c r="M48" s="276">
        <v>0</v>
      </c>
      <c r="N48" s="319">
        <v>29</v>
      </c>
      <c r="O48" s="278">
        <v>6</v>
      </c>
      <c r="P48" s="319">
        <v>231</v>
      </c>
      <c r="Q48" s="250">
        <v>6</v>
      </c>
      <c r="R48" s="251">
        <v>11</v>
      </c>
      <c r="S48" s="280">
        <v>27</v>
      </c>
      <c r="T48" s="251">
        <v>66</v>
      </c>
      <c r="U48" s="251">
        <v>76</v>
      </c>
      <c r="V48" s="279">
        <v>51</v>
      </c>
      <c r="W48" s="252">
        <v>0</v>
      </c>
      <c r="X48" s="205">
        <f t="shared" si="7"/>
        <v>237</v>
      </c>
      <c r="Y48" s="205">
        <f t="shared" si="8"/>
        <v>237</v>
      </c>
      <c r="Z48" s="205">
        <f t="shared" si="9"/>
        <v>237</v>
      </c>
      <c r="AA48" s="4"/>
      <c r="AT48" s="4"/>
    </row>
    <row r="49" spans="1:46" ht="15" customHeight="1">
      <c r="A49" s="309"/>
      <c r="B49" s="316" t="s">
        <v>513</v>
      </c>
      <c r="C49" s="317" t="s">
        <v>613</v>
      </c>
      <c r="D49" s="318">
        <v>54</v>
      </c>
      <c r="E49" s="278"/>
      <c r="F49" s="276"/>
      <c r="G49" s="276"/>
      <c r="H49" s="276"/>
      <c r="I49" s="319"/>
      <c r="J49" s="278">
        <v>2</v>
      </c>
      <c r="K49" s="276">
        <v>19</v>
      </c>
      <c r="L49" s="276">
        <v>14</v>
      </c>
      <c r="M49" s="276">
        <v>0</v>
      </c>
      <c r="N49" s="319">
        <v>5</v>
      </c>
      <c r="O49" s="278">
        <v>3</v>
      </c>
      <c r="P49" s="319">
        <v>16</v>
      </c>
      <c r="Q49" s="250">
        <v>1</v>
      </c>
      <c r="R49" s="251">
        <v>2</v>
      </c>
      <c r="S49" s="280">
        <v>7</v>
      </c>
      <c r="T49" s="251">
        <v>3</v>
      </c>
      <c r="U49" s="251">
        <v>5</v>
      </c>
      <c r="V49" s="279">
        <v>0</v>
      </c>
      <c r="W49" s="252">
        <v>1</v>
      </c>
      <c r="X49" s="205">
        <f t="shared" si="7"/>
        <v>19</v>
      </c>
      <c r="Y49" s="205">
        <f t="shared" si="8"/>
        <v>19</v>
      </c>
      <c r="Z49" s="205">
        <f t="shared" si="9"/>
        <v>19</v>
      </c>
      <c r="AA49" s="4"/>
      <c r="AT49" s="4"/>
    </row>
    <row r="50" spans="1:46" ht="15" customHeight="1">
      <c r="A50" s="309"/>
      <c r="B50" s="316" t="s">
        <v>513</v>
      </c>
      <c r="C50" s="317" t="s">
        <v>614</v>
      </c>
      <c r="D50" s="320">
        <v>45</v>
      </c>
      <c r="E50" s="250">
        <v>2</v>
      </c>
      <c r="F50" s="251">
        <v>15</v>
      </c>
      <c r="G50" s="251">
        <v>15</v>
      </c>
      <c r="H50" s="251">
        <v>0</v>
      </c>
      <c r="I50" s="252">
        <v>0</v>
      </c>
      <c r="J50" s="250"/>
      <c r="K50" s="251"/>
      <c r="L50" s="251"/>
      <c r="M50" s="251"/>
      <c r="N50" s="252"/>
      <c r="O50" s="250">
        <v>0</v>
      </c>
      <c r="P50" s="252">
        <v>15</v>
      </c>
      <c r="Q50" s="250">
        <v>0</v>
      </c>
      <c r="R50" s="251">
        <v>0</v>
      </c>
      <c r="S50" s="280">
        <v>12</v>
      </c>
      <c r="T50" s="251">
        <v>2</v>
      </c>
      <c r="U50" s="251">
        <v>1</v>
      </c>
      <c r="V50" s="279">
        <v>0</v>
      </c>
      <c r="W50" s="252">
        <v>0</v>
      </c>
      <c r="X50" s="205">
        <f t="shared" si="7"/>
        <v>15</v>
      </c>
      <c r="Y50" s="205">
        <f t="shared" si="8"/>
        <v>15</v>
      </c>
      <c r="Z50" s="205">
        <f t="shared" si="9"/>
        <v>15</v>
      </c>
      <c r="AA50" s="4"/>
      <c r="AT50" s="4"/>
    </row>
    <row r="51" spans="1:46" ht="15" customHeight="1">
      <c r="A51" s="309"/>
      <c r="B51" s="316" t="s">
        <v>505</v>
      </c>
      <c r="C51" s="317" t="s">
        <v>615</v>
      </c>
      <c r="D51" s="320">
        <v>132</v>
      </c>
      <c r="E51" s="250"/>
      <c r="F51" s="251"/>
      <c r="G51" s="251"/>
      <c r="H51" s="251"/>
      <c r="I51" s="252"/>
      <c r="J51" s="250">
        <v>6</v>
      </c>
      <c r="K51" s="251">
        <v>60</v>
      </c>
      <c r="L51" s="251">
        <v>58</v>
      </c>
      <c r="M51" s="251">
        <v>0</v>
      </c>
      <c r="N51" s="252">
        <v>2</v>
      </c>
      <c r="O51" s="250">
        <v>13</v>
      </c>
      <c r="P51" s="252">
        <v>47</v>
      </c>
      <c r="Q51" s="250">
        <v>2</v>
      </c>
      <c r="R51" s="251">
        <v>0</v>
      </c>
      <c r="S51" s="280">
        <v>7</v>
      </c>
      <c r="T51" s="251">
        <v>19</v>
      </c>
      <c r="U51" s="251">
        <v>26</v>
      </c>
      <c r="V51" s="279">
        <v>5</v>
      </c>
      <c r="W51" s="252">
        <v>1</v>
      </c>
      <c r="X51" s="205">
        <f t="shared" si="7"/>
        <v>60</v>
      </c>
      <c r="Y51" s="205">
        <f t="shared" si="8"/>
        <v>60</v>
      </c>
      <c r="Z51" s="205">
        <f t="shared" si="9"/>
        <v>60</v>
      </c>
      <c r="AA51" s="4"/>
      <c r="AT51" s="4"/>
    </row>
    <row r="52" spans="1:46" ht="15" customHeight="1">
      <c r="A52" s="309"/>
      <c r="B52" s="316" t="s">
        <v>505</v>
      </c>
      <c r="C52" s="317" t="s">
        <v>579</v>
      </c>
      <c r="D52" s="320">
        <v>57</v>
      </c>
      <c r="E52" s="250"/>
      <c r="F52" s="251"/>
      <c r="G52" s="251"/>
      <c r="H52" s="251"/>
      <c r="I52" s="252"/>
      <c r="J52" s="250">
        <v>3</v>
      </c>
      <c r="K52" s="251">
        <v>29</v>
      </c>
      <c r="L52" s="251">
        <v>28</v>
      </c>
      <c r="M52" s="251">
        <v>0</v>
      </c>
      <c r="N52" s="252">
        <v>1</v>
      </c>
      <c r="O52" s="250">
        <v>7</v>
      </c>
      <c r="P52" s="252">
        <v>22</v>
      </c>
      <c r="Q52" s="250">
        <v>4</v>
      </c>
      <c r="R52" s="251">
        <v>0</v>
      </c>
      <c r="S52" s="280">
        <v>7</v>
      </c>
      <c r="T52" s="251">
        <v>8</v>
      </c>
      <c r="U52" s="251">
        <v>8</v>
      </c>
      <c r="V52" s="279">
        <v>2</v>
      </c>
      <c r="W52" s="252">
        <v>0</v>
      </c>
      <c r="X52" s="205">
        <f t="shared" si="7"/>
        <v>29</v>
      </c>
      <c r="Y52" s="205">
        <f t="shared" si="8"/>
        <v>29</v>
      </c>
      <c r="Z52" s="205">
        <f t="shared" si="9"/>
        <v>29</v>
      </c>
      <c r="AA52" s="4"/>
      <c r="AB52" s="4"/>
      <c r="AC52" s="4"/>
      <c r="AR52" s="4"/>
    </row>
    <row r="53" spans="1:46" ht="15" customHeight="1">
      <c r="A53" s="309"/>
      <c r="B53" s="316" t="s">
        <v>505</v>
      </c>
      <c r="C53" s="317" t="s">
        <v>616</v>
      </c>
      <c r="D53" s="320">
        <v>12</v>
      </c>
      <c r="E53" s="250"/>
      <c r="F53" s="251"/>
      <c r="G53" s="251"/>
      <c r="H53" s="251"/>
      <c r="I53" s="252"/>
      <c r="J53" s="250">
        <v>1</v>
      </c>
      <c r="K53" s="251">
        <v>17</v>
      </c>
      <c r="L53" s="251">
        <v>17</v>
      </c>
      <c r="M53" s="251">
        <v>0</v>
      </c>
      <c r="N53" s="252">
        <v>0</v>
      </c>
      <c r="O53" s="250">
        <v>0</v>
      </c>
      <c r="P53" s="252">
        <v>17</v>
      </c>
      <c r="Q53" s="250">
        <v>0</v>
      </c>
      <c r="R53" s="251">
        <v>1</v>
      </c>
      <c r="S53" s="280">
        <v>1</v>
      </c>
      <c r="T53" s="251">
        <v>3</v>
      </c>
      <c r="U53" s="251">
        <v>9</v>
      </c>
      <c r="V53" s="279">
        <v>2</v>
      </c>
      <c r="W53" s="252">
        <v>1</v>
      </c>
      <c r="X53" s="205">
        <f t="shared" si="7"/>
        <v>17</v>
      </c>
      <c r="Y53" s="205">
        <f t="shared" si="8"/>
        <v>17</v>
      </c>
      <c r="Z53" s="205">
        <f t="shared" si="9"/>
        <v>17</v>
      </c>
      <c r="AA53" s="4"/>
      <c r="AB53" s="4"/>
      <c r="AC53" s="4"/>
      <c r="AR53" s="4"/>
    </row>
    <row r="54" spans="1:46" ht="15" customHeight="1">
      <c r="A54" s="309"/>
      <c r="B54" s="316" t="s">
        <v>492</v>
      </c>
      <c r="C54" s="317" t="s">
        <v>617</v>
      </c>
      <c r="D54" s="320">
        <v>143</v>
      </c>
      <c r="E54" s="250"/>
      <c r="F54" s="251"/>
      <c r="G54" s="251"/>
      <c r="H54" s="251"/>
      <c r="I54" s="252"/>
      <c r="J54" s="250">
        <v>6</v>
      </c>
      <c r="K54" s="251">
        <v>60</v>
      </c>
      <c r="L54" s="251">
        <v>44</v>
      </c>
      <c r="M54" s="251">
        <v>16</v>
      </c>
      <c r="N54" s="252">
        <v>0</v>
      </c>
      <c r="O54" s="250">
        <v>25</v>
      </c>
      <c r="P54" s="252">
        <v>35</v>
      </c>
      <c r="Q54" s="250">
        <v>8</v>
      </c>
      <c r="R54" s="251">
        <v>11</v>
      </c>
      <c r="S54" s="280">
        <v>6</v>
      </c>
      <c r="T54" s="251">
        <v>22</v>
      </c>
      <c r="U54" s="251">
        <v>8</v>
      </c>
      <c r="V54" s="279">
        <v>5</v>
      </c>
      <c r="W54" s="252">
        <v>0</v>
      </c>
      <c r="X54" s="205">
        <f t="shared" si="7"/>
        <v>60</v>
      </c>
      <c r="Y54" s="205">
        <f t="shared" si="8"/>
        <v>60</v>
      </c>
      <c r="Z54" s="205">
        <f t="shared" si="9"/>
        <v>60</v>
      </c>
      <c r="AA54" s="4"/>
      <c r="AB54" s="4"/>
      <c r="AC54" s="4"/>
      <c r="AR54" s="4"/>
    </row>
    <row r="55" spans="1:46" ht="15" customHeight="1">
      <c r="A55" s="309"/>
      <c r="B55" s="316" t="s">
        <v>530</v>
      </c>
      <c r="C55" s="317" t="s">
        <v>618</v>
      </c>
      <c r="D55" s="320">
        <v>261</v>
      </c>
      <c r="E55" s="250"/>
      <c r="F55" s="251"/>
      <c r="G55" s="251"/>
      <c r="H55" s="251"/>
      <c r="I55" s="252"/>
      <c r="J55" s="250">
        <v>13</v>
      </c>
      <c r="K55" s="251">
        <v>143</v>
      </c>
      <c r="L55" s="251">
        <v>129</v>
      </c>
      <c r="M55" s="251">
        <v>2</v>
      </c>
      <c r="N55" s="252">
        <v>12</v>
      </c>
      <c r="O55" s="250">
        <v>1</v>
      </c>
      <c r="P55" s="252">
        <v>142</v>
      </c>
      <c r="Q55" s="250">
        <v>10</v>
      </c>
      <c r="R55" s="251">
        <v>18</v>
      </c>
      <c r="S55" s="280">
        <v>63</v>
      </c>
      <c r="T55" s="251">
        <v>42</v>
      </c>
      <c r="U55" s="251">
        <v>8</v>
      </c>
      <c r="V55" s="279">
        <v>2</v>
      </c>
      <c r="W55" s="252">
        <v>0</v>
      </c>
      <c r="X55" s="205">
        <f t="shared" si="7"/>
        <v>143</v>
      </c>
      <c r="Y55" s="205">
        <f t="shared" si="8"/>
        <v>143</v>
      </c>
      <c r="Z55" s="205">
        <f t="shared" si="9"/>
        <v>143</v>
      </c>
      <c r="AA55" s="4"/>
      <c r="AB55" s="4"/>
      <c r="AC55" s="4"/>
      <c r="AR55" s="4"/>
    </row>
    <row r="56" spans="1:46" ht="15" customHeight="1">
      <c r="A56" s="309"/>
      <c r="B56" s="316" t="s">
        <v>530</v>
      </c>
      <c r="C56" s="317" t="s">
        <v>583</v>
      </c>
      <c r="D56" s="320">
        <v>96</v>
      </c>
      <c r="E56" s="250"/>
      <c r="F56" s="251"/>
      <c r="G56" s="251"/>
      <c r="H56" s="251"/>
      <c r="I56" s="252"/>
      <c r="J56" s="250">
        <v>4</v>
      </c>
      <c r="K56" s="251">
        <v>41</v>
      </c>
      <c r="L56" s="251">
        <v>27</v>
      </c>
      <c r="M56" s="251">
        <v>14</v>
      </c>
      <c r="N56" s="252">
        <v>0</v>
      </c>
      <c r="O56" s="250">
        <v>1</v>
      </c>
      <c r="P56" s="252">
        <v>40</v>
      </c>
      <c r="Q56" s="250">
        <v>3</v>
      </c>
      <c r="R56" s="251">
        <v>7</v>
      </c>
      <c r="S56" s="280">
        <v>7</v>
      </c>
      <c r="T56" s="251">
        <v>18</v>
      </c>
      <c r="U56" s="251">
        <v>2</v>
      </c>
      <c r="V56" s="279">
        <v>4</v>
      </c>
      <c r="W56" s="252">
        <v>0</v>
      </c>
      <c r="X56" s="205">
        <f t="shared" si="7"/>
        <v>41</v>
      </c>
      <c r="Y56" s="205">
        <f t="shared" si="8"/>
        <v>41</v>
      </c>
      <c r="Z56" s="205">
        <f t="shared" si="9"/>
        <v>41</v>
      </c>
      <c r="AA56" s="4"/>
      <c r="AB56" s="4"/>
      <c r="AC56" s="4"/>
      <c r="AR56" s="4"/>
    </row>
    <row r="57" spans="1:46" ht="31.5" customHeight="1">
      <c r="A57" s="309"/>
      <c r="B57" s="316" t="s">
        <v>530</v>
      </c>
      <c r="C57" s="317" t="s">
        <v>619</v>
      </c>
      <c r="D57" s="320">
        <v>204</v>
      </c>
      <c r="E57" s="250"/>
      <c r="F57" s="251"/>
      <c r="G57" s="251"/>
      <c r="H57" s="251"/>
      <c r="I57" s="252"/>
      <c r="J57" s="250">
        <v>8</v>
      </c>
      <c r="K57" s="251">
        <v>86</v>
      </c>
      <c r="L57" s="251">
        <v>69</v>
      </c>
      <c r="M57" s="251">
        <v>17</v>
      </c>
      <c r="N57" s="252">
        <v>0</v>
      </c>
      <c r="O57" s="250">
        <v>5</v>
      </c>
      <c r="P57" s="252">
        <v>81</v>
      </c>
      <c r="Q57" s="250">
        <v>3</v>
      </c>
      <c r="R57" s="251">
        <v>12</v>
      </c>
      <c r="S57" s="280">
        <v>27</v>
      </c>
      <c r="T57" s="251">
        <v>30</v>
      </c>
      <c r="U57" s="251">
        <v>10</v>
      </c>
      <c r="V57" s="279">
        <v>4</v>
      </c>
      <c r="W57" s="252">
        <v>0</v>
      </c>
      <c r="X57" s="205">
        <f t="shared" si="7"/>
        <v>86</v>
      </c>
      <c r="Y57" s="205">
        <f t="shared" si="8"/>
        <v>86</v>
      </c>
      <c r="Z57" s="205">
        <f t="shared" si="9"/>
        <v>86</v>
      </c>
      <c r="AA57" s="4"/>
      <c r="AB57" s="4"/>
      <c r="AC57" s="4"/>
      <c r="AR57" s="4"/>
    </row>
    <row r="58" spans="1:46" ht="15" customHeight="1">
      <c r="A58" s="309"/>
      <c r="B58" s="316" t="s">
        <v>530</v>
      </c>
      <c r="C58" s="317" t="s">
        <v>620</v>
      </c>
      <c r="D58" s="320">
        <v>40</v>
      </c>
      <c r="E58" s="250">
        <v>2</v>
      </c>
      <c r="F58" s="251">
        <v>20</v>
      </c>
      <c r="G58" s="251">
        <v>20</v>
      </c>
      <c r="H58" s="251">
        <v>0</v>
      </c>
      <c r="I58" s="252">
        <v>0</v>
      </c>
      <c r="J58" s="385"/>
      <c r="K58" s="385"/>
      <c r="L58" s="385"/>
      <c r="M58" s="385"/>
      <c r="N58" s="385"/>
      <c r="O58" s="250">
        <v>0</v>
      </c>
      <c r="P58" s="252">
        <v>20</v>
      </c>
      <c r="Q58" s="250">
        <v>0</v>
      </c>
      <c r="R58" s="251">
        <v>0</v>
      </c>
      <c r="S58" s="280">
        <v>14</v>
      </c>
      <c r="T58" s="251">
        <v>4</v>
      </c>
      <c r="U58" s="251">
        <v>2</v>
      </c>
      <c r="V58" s="279">
        <v>0</v>
      </c>
      <c r="W58" s="252">
        <v>0</v>
      </c>
      <c r="X58" s="205">
        <f t="shared" si="7"/>
        <v>20</v>
      </c>
      <c r="Y58" s="205">
        <f t="shared" si="8"/>
        <v>20</v>
      </c>
      <c r="Z58" s="205">
        <f t="shared" si="9"/>
        <v>20</v>
      </c>
      <c r="AA58" s="4"/>
      <c r="AB58" s="4"/>
      <c r="AC58" s="4"/>
      <c r="AR58" s="4"/>
    </row>
    <row r="59" spans="1:46" ht="15" customHeight="1">
      <c r="A59" s="309"/>
      <c r="B59" s="316" t="s">
        <v>530</v>
      </c>
      <c r="C59" s="317" t="s">
        <v>621</v>
      </c>
      <c r="D59" s="320">
        <v>55</v>
      </c>
      <c r="E59" s="250">
        <v>3</v>
      </c>
      <c r="F59" s="750">
        <v>24</v>
      </c>
      <c r="G59" s="750">
        <v>24</v>
      </c>
      <c r="H59" s="750">
        <v>0</v>
      </c>
      <c r="I59" s="751">
        <v>0</v>
      </c>
      <c r="J59" s="752"/>
      <c r="K59" s="750"/>
      <c r="L59" s="750"/>
      <c r="M59" s="750"/>
      <c r="N59" s="751"/>
      <c r="O59" s="752">
        <v>24</v>
      </c>
      <c r="P59" s="751">
        <v>0</v>
      </c>
      <c r="Q59" s="752">
        <v>0</v>
      </c>
      <c r="R59" s="750">
        <v>3</v>
      </c>
      <c r="S59" s="753">
        <v>8</v>
      </c>
      <c r="T59" s="750">
        <v>4</v>
      </c>
      <c r="U59" s="750">
        <v>9</v>
      </c>
      <c r="V59" s="754">
        <v>0</v>
      </c>
      <c r="W59" s="751">
        <v>0</v>
      </c>
      <c r="X59" s="755">
        <f t="shared" si="7"/>
        <v>24</v>
      </c>
      <c r="Y59" s="755">
        <f t="shared" si="8"/>
        <v>24</v>
      </c>
      <c r="Z59" s="755">
        <f t="shared" si="9"/>
        <v>24</v>
      </c>
      <c r="AA59" s="4"/>
      <c r="AB59" s="4"/>
      <c r="AC59" s="4"/>
      <c r="AR59" s="4"/>
    </row>
    <row r="60" spans="1:46" ht="15" customHeight="1">
      <c r="A60" s="309"/>
      <c r="B60" s="316" t="s">
        <v>530</v>
      </c>
      <c r="C60" s="317" t="s">
        <v>533</v>
      </c>
      <c r="D60" s="320">
        <v>144</v>
      </c>
      <c r="E60" s="250"/>
      <c r="F60" s="251"/>
      <c r="G60" s="251"/>
      <c r="H60" s="251"/>
      <c r="I60" s="252"/>
      <c r="J60" s="250">
        <v>7</v>
      </c>
      <c r="K60" s="251">
        <v>75</v>
      </c>
      <c r="L60" s="251">
        <v>60</v>
      </c>
      <c r="M60" s="251">
        <v>7</v>
      </c>
      <c r="N60" s="252">
        <v>8</v>
      </c>
      <c r="O60" s="250">
        <v>2</v>
      </c>
      <c r="P60" s="252">
        <v>73</v>
      </c>
      <c r="Q60" s="250">
        <v>4</v>
      </c>
      <c r="R60" s="251">
        <v>9</v>
      </c>
      <c r="S60" s="280">
        <v>27</v>
      </c>
      <c r="T60" s="251">
        <v>17</v>
      </c>
      <c r="U60" s="251">
        <v>10</v>
      </c>
      <c r="V60" s="279">
        <v>8</v>
      </c>
      <c r="W60" s="252">
        <v>0</v>
      </c>
      <c r="X60" s="205">
        <f t="shared" si="7"/>
        <v>75</v>
      </c>
      <c r="Y60" s="205">
        <f t="shared" si="8"/>
        <v>75</v>
      </c>
      <c r="Z60" s="205">
        <f t="shared" si="9"/>
        <v>75</v>
      </c>
      <c r="AA60" s="4"/>
      <c r="AB60" s="4"/>
      <c r="AC60" s="4"/>
      <c r="AR60" s="4"/>
    </row>
    <row r="61" spans="1:46" ht="15" customHeight="1">
      <c r="A61" s="309"/>
      <c r="B61" s="316" t="s">
        <v>530</v>
      </c>
      <c r="C61" s="317" t="s">
        <v>564</v>
      </c>
      <c r="D61" s="320">
        <v>429</v>
      </c>
      <c r="E61" s="250"/>
      <c r="F61" s="251"/>
      <c r="G61" s="251"/>
      <c r="H61" s="251"/>
      <c r="I61" s="252"/>
      <c r="J61" s="250">
        <v>19</v>
      </c>
      <c r="K61" s="251">
        <v>190</v>
      </c>
      <c r="L61" s="251">
        <v>110</v>
      </c>
      <c r="M61" s="251">
        <v>21</v>
      </c>
      <c r="N61" s="252">
        <v>59</v>
      </c>
      <c r="O61" s="250">
        <v>6</v>
      </c>
      <c r="P61" s="252">
        <v>184</v>
      </c>
      <c r="Q61" s="250">
        <v>14</v>
      </c>
      <c r="R61" s="251">
        <v>28</v>
      </c>
      <c r="S61" s="280">
        <v>76</v>
      </c>
      <c r="T61" s="251">
        <v>46</v>
      </c>
      <c r="U61" s="251">
        <v>12</v>
      </c>
      <c r="V61" s="279">
        <v>14</v>
      </c>
      <c r="W61" s="252">
        <v>0</v>
      </c>
      <c r="X61" s="205">
        <f t="shared" si="7"/>
        <v>190</v>
      </c>
      <c r="Y61" s="205">
        <f t="shared" si="8"/>
        <v>190</v>
      </c>
      <c r="Z61" s="205">
        <f t="shared" si="9"/>
        <v>190</v>
      </c>
      <c r="AA61" s="4"/>
      <c r="AB61" s="4"/>
      <c r="AC61" s="4"/>
      <c r="AR61" s="4"/>
    </row>
    <row r="62" spans="1:46" ht="15" customHeight="1">
      <c r="A62" s="309"/>
      <c r="B62" s="316" t="s">
        <v>585</v>
      </c>
      <c r="C62" s="317" t="s">
        <v>586</v>
      </c>
      <c r="D62" s="320">
        <v>51</v>
      </c>
      <c r="E62" s="250"/>
      <c r="F62" s="251"/>
      <c r="G62" s="251"/>
      <c r="H62" s="251"/>
      <c r="I62" s="252"/>
      <c r="J62" s="250">
        <v>2</v>
      </c>
      <c r="K62" s="251">
        <v>20</v>
      </c>
      <c r="L62" s="251">
        <v>20</v>
      </c>
      <c r="M62" s="251">
        <v>0</v>
      </c>
      <c r="N62" s="252">
        <v>0</v>
      </c>
      <c r="O62" s="250">
        <v>15</v>
      </c>
      <c r="P62" s="252">
        <v>5</v>
      </c>
      <c r="Q62" s="250">
        <v>1</v>
      </c>
      <c r="R62" s="251">
        <v>7</v>
      </c>
      <c r="S62" s="280">
        <v>4</v>
      </c>
      <c r="T62" s="251">
        <v>5</v>
      </c>
      <c r="U62" s="251">
        <v>1</v>
      </c>
      <c r="V62" s="279">
        <v>2</v>
      </c>
      <c r="W62" s="252">
        <v>0</v>
      </c>
      <c r="X62" s="205">
        <f t="shared" si="7"/>
        <v>20</v>
      </c>
      <c r="Y62" s="205">
        <f t="shared" si="8"/>
        <v>20</v>
      </c>
      <c r="Z62" s="205">
        <f t="shared" si="9"/>
        <v>20</v>
      </c>
      <c r="AA62" s="4"/>
      <c r="AB62" s="4"/>
      <c r="AC62" s="4"/>
      <c r="AR62" s="4"/>
    </row>
    <row r="63" spans="1:46" ht="15" customHeight="1">
      <c r="A63" s="309"/>
      <c r="B63" s="316" t="s">
        <v>585</v>
      </c>
      <c r="C63" s="317" t="s">
        <v>622</v>
      </c>
      <c r="D63" s="320">
        <v>78</v>
      </c>
      <c r="E63" s="250"/>
      <c r="F63" s="251"/>
      <c r="G63" s="251"/>
      <c r="H63" s="251"/>
      <c r="I63" s="252"/>
      <c r="J63" s="250">
        <v>3</v>
      </c>
      <c r="K63" s="251">
        <v>30</v>
      </c>
      <c r="L63" s="251">
        <v>23</v>
      </c>
      <c r="M63" s="251">
        <v>7</v>
      </c>
      <c r="N63" s="252">
        <v>0</v>
      </c>
      <c r="O63" s="250">
        <v>28</v>
      </c>
      <c r="P63" s="252">
        <v>2</v>
      </c>
      <c r="Q63" s="250">
        <v>2</v>
      </c>
      <c r="R63" s="251">
        <v>3</v>
      </c>
      <c r="S63" s="280">
        <v>16</v>
      </c>
      <c r="T63" s="251">
        <v>8</v>
      </c>
      <c r="U63" s="251">
        <v>1</v>
      </c>
      <c r="V63" s="279">
        <v>0</v>
      </c>
      <c r="W63" s="252">
        <v>0</v>
      </c>
      <c r="X63" s="205">
        <f t="shared" si="7"/>
        <v>30</v>
      </c>
      <c r="Y63" s="205">
        <f t="shared" si="8"/>
        <v>30</v>
      </c>
      <c r="Z63" s="205">
        <f t="shared" si="9"/>
        <v>30</v>
      </c>
      <c r="AA63" s="4"/>
      <c r="AB63" s="4"/>
      <c r="AC63" s="4"/>
      <c r="AR63" s="4"/>
    </row>
    <row r="64" spans="1:46" ht="15" customHeight="1">
      <c r="A64" s="309"/>
      <c r="B64" s="316" t="s">
        <v>585</v>
      </c>
      <c r="C64" s="317" t="s">
        <v>588</v>
      </c>
      <c r="D64" s="320">
        <v>78</v>
      </c>
      <c r="E64" s="250"/>
      <c r="F64" s="251"/>
      <c r="G64" s="251"/>
      <c r="H64" s="251"/>
      <c r="I64" s="252"/>
      <c r="J64" s="250">
        <v>3</v>
      </c>
      <c r="K64" s="251">
        <v>30</v>
      </c>
      <c r="L64" s="251">
        <v>25</v>
      </c>
      <c r="M64" s="251">
        <v>5</v>
      </c>
      <c r="N64" s="252">
        <v>0</v>
      </c>
      <c r="O64" s="250">
        <v>26</v>
      </c>
      <c r="P64" s="252">
        <v>4</v>
      </c>
      <c r="Q64" s="250">
        <v>3</v>
      </c>
      <c r="R64" s="251">
        <v>7</v>
      </c>
      <c r="S64" s="280">
        <v>13</v>
      </c>
      <c r="T64" s="251">
        <v>5</v>
      </c>
      <c r="U64" s="251">
        <v>1</v>
      </c>
      <c r="V64" s="279">
        <v>1</v>
      </c>
      <c r="W64" s="252">
        <v>0</v>
      </c>
      <c r="X64" s="205">
        <f t="shared" si="7"/>
        <v>30</v>
      </c>
      <c r="Y64" s="205">
        <f t="shared" si="8"/>
        <v>30</v>
      </c>
      <c r="Z64" s="205">
        <f t="shared" si="9"/>
        <v>30</v>
      </c>
      <c r="AA64" s="4"/>
      <c r="AB64" s="4"/>
      <c r="AC64" s="4"/>
      <c r="AR64" s="4"/>
    </row>
    <row r="65" spans="1:44" ht="15" customHeight="1">
      <c r="A65" s="309"/>
      <c r="B65" s="316" t="s">
        <v>624</v>
      </c>
      <c r="C65" s="317" t="s">
        <v>623</v>
      </c>
      <c r="D65" s="320">
        <v>39</v>
      </c>
      <c r="E65" s="250"/>
      <c r="F65" s="251"/>
      <c r="G65" s="251"/>
      <c r="H65" s="251"/>
      <c r="I65" s="252"/>
      <c r="J65" s="250">
        <v>2</v>
      </c>
      <c r="K65" s="251">
        <v>20</v>
      </c>
      <c r="L65" s="251">
        <v>13</v>
      </c>
      <c r="M65" s="251">
        <v>0</v>
      </c>
      <c r="N65" s="252">
        <v>7</v>
      </c>
      <c r="O65" s="250">
        <v>15</v>
      </c>
      <c r="P65" s="252">
        <v>5</v>
      </c>
      <c r="Q65" s="250">
        <v>1</v>
      </c>
      <c r="R65" s="251">
        <v>0</v>
      </c>
      <c r="S65" s="280">
        <v>5</v>
      </c>
      <c r="T65" s="251">
        <v>6</v>
      </c>
      <c r="U65" s="251">
        <v>5</v>
      </c>
      <c r="V65" s="279">
        <v>2</v>
      </c>
      <c r="W65" s="252">
        <v>1</v>
      </c>
      <c r="X65" s="205">
        <f t="shared" si="7"/>
        <v>20</v>
      </c>
      <c r="Y65" s="205">
        <f t="shared" si="8"/>
        <v>20</v>
      </c>
      <c r="Z65" s="205">
        <f t="shared" si="9"/>
        <v>20</v>
      </c>
      <c r="AA65" s="4"/>
      <c r="AB65" s="4"/>
      <c r="AC65" s="4"/>
      <c r="AR65" s="4"/>
    </row>
    <row r="66" spans="1:44" ht="42" customHeight="1">
      <c r="A66" s="309"/>
      <c r="B66" s="316" t="s">
        <v>624</v>
      </c>
      <c r="C66" s="317" t="s">
        <v>625</v>
      </c>
      <c r="D66" s="320">
        <v>216</v>
      </c>
      <c r="E66" s="250"/>
      <c r="F66" s="251"/>
      <c r="G66" s="251"/>
      <c r="H66" s="251"/>
      <c r="I66" s="252"/>
      <c r="J66" s="250">
        <v>9</v>
      </c>
      <c r="K66" s="251">
        <v>101</v>
      </c>
      <c r="L66" s="251">
        <v>98</v>
      </c>
      <c r="M66" s="251">
        <v>0</v>
      </c>
      <c r="N66" s="252">
        <v>3</v>
      </c>
      <c r="O66" s="250">
        <v>20</v>
      </c>
      <c r="P66" s="252">
        <v>81</v>
      </c>
      <c r="Q66" s="250">
        <v>2</v>
      </c>
      <c r="R66" s="251">
        <v>0</v>
      </c>
      <c r="S66" s="280">
        <v>11</v>
      </c>
      <c r="T66" s="251">
        <v>29</v>
      </c>
      <c r="U66" s="251">
        <v>45</v>
      </c>
      <c r="V66" s="279">
        <v>12</v>
      </c>
      <c r="W66" s="252">
        <v>2</v>
      </c>
      <c r="X66" s="205">
        <f t="shared" si="7"/>
        <v>101</v>
      </c>
      <c r="Y66" s="205">
        <f t="shared" si="8"/>
        <v>101</v>
      </c>
      <c r="Z66" s="205">
        <f t="shared" si="9"/>
        <v>101</v>
      </c>
      <c r="AA66" s="4"/>
      <c r="AB66" s="4"/>
      <c r="AC66" s="4"/>
      <c r="AR66" s="4"/>
    </row>
    <row r="67" spans="1:44" ht="30.75" customHeight="1">
      <c r="A67" s="309"/>
      <c r="B67" s="316" t="s">
        <v>624</v>
      </c>
      <c r="C67" s="317" t="s">
        <v>626</v>
      </c>
      <c r="D67" s="320">
        <v>54</v>
      </c>
      <c r="E67" s="250"/>
      <c r="F67" s="251"/>
      <c r="G67" s="251"/>
      <c r="H67" s="251"/>
      <c r="I67" s="252"/>
      <c r="J67" s="250">
        <v>2</v>
      </c>
      <c r="K67" s="251">
        <v>26</v>
      </c>
      <c r="L67" s="251">
        <v>16</v>
      </c>
      <c r="M67" s="251">
        <v>0</v>
      </c>
      <c r="N67" s="252">
        <v>10</v>
      </c>
      <c r="O67" s="250">
        <v>17</v>
      </c>
      <c r="P67" s="252">
        <v>9</v>
      </c>
      <c r="Q67" s="250">
        <v>1</v>
      </c>
      <c r="R67" s="251">
        <v>0</v>
      </c>
      <c r="S67" s="280">
        <v>4</v>
      </c>
      <c r="T67" s="251">
        <v>9</v>
      </c>
      <c r="U67" s="251">
        <v>7</v>
      </c>
      <c r="V67" s="279">
        <v>5</v>
      </c>
      <c r="W67" s="252">
        <v>0</v>
      </c>
      <c r="X67" s="205">
        <f t="shared" si="7"/>
        <v>26</v>
      </c>
      <c r="Y67" s="205">
        <f t="shared" si="8"/>
        <v>26</v>
      </c>
      <c r="Z67" s="205">
        <f t="shared" si="9"/>
        <v>26</v>
      </c>
      <c r="AA67" s="4"/>
      <c r="AB67" s="4"/>
      <c r="AC67" s="4"/>
      <c r="AR67" s="4"/>
    </row>
    <row r="68" spans="1:44" ht="15" customHeight="1">
      <c r="A68" s="309"/>
      <c r="B68" s="316" t="s">
        <v>624</v>
      </c>
      <c r="C68" s="317" t="s">
        <v>627</v>
      </c>
      <c r="D68" s="320">
        <v>132</v>
      </c>
      <c r="E68" s="250"/>
      <c r="F68" s="251"/>
      <c r="G68" s="251"/>
      <c r="H68" s="251"/>
      <c r="I68" s="252"/>
      <c r="J68" s="250">
        <v>6</v>
      </c>
      <c r="K68" s="251">
        <v>60</v>
      </c>
      <c r="L68" s="251">
        <v>42</v>
      </c>
      <c r="M68" s="251">
        <v>2</v>
      </c>
      <c r="N68" s="252">
        <v>16</v>
      </c>
      <c r="O68" s="250">
        <v>41</v>
      </c>
      <c r="P68" s="252">
        <v>19</v>
      </c>
      <c r="Q68" s="250">
        <v>3</v>
      </c>
      <c r="R68" s="251">
        <v>2</v>
      </c>
      <c r="S68" s="280">
        <v>15</v>
      </c>
      <c r="T68" s="251">
        <v>11</v>
      </c>
      <c r="U68" s="251">
        <v>9</v>
      </c>
      <c r="V68" s="279">
        <v>13</v>
      </c>
      <c r="W68" s="252">
        <v>7</v>
      </c>
      <c r="X68" s="205">
        <f t="shared" si="7"/>
        <v>60</v>
      </c>
      <c r="Y68" s="205">
        <f t="shared" si="8"/>
        <v>60</v>
      </c>
      <c r="Z68" s="205">
        <f t="shared" si="9"/>
        <v>60</v>
      </c>
      <c r="AA68" s="4"/>
      <c r="AB68" s="4"/>
      <c r="AC68" s="4"/>
      <c r="AR68" s="4"/>
    </row>
    <row r="69" spans="1:44" ht="15" customHeight="1">
      <c r="A69" s="309"/>
      <c r="B69" s="316" t="s">
        <v>489</v>
      </c>
      <c r="C69" s="317" t="s">
        <v>628</v>
      </c>
      <c r="D69" s="320">
        <v>114</v>
      </c>
      <c r="E69" s="250"/>
      <c r="F69" s="251"/>
      <c r="G69" s="251"/>
      <c r="H69" s="251"/>
      <c r="I69" s="252"/>
      <c r="J69" s="250">
        <v>5</v>
      </c>
      <c r="K69" s="251">
        <v>48</v>
      </c>
      <c r="L69" s="251">
        <v>46</v>
      </c>
      <c r="M69" s="251">
        <v>0</v>
      </c>
      <c r="N69" s="252">
        <v>2</v>
      </c>
      <c r="O69" s="250">
        <v>12</v>
      </c>
      <c r="P69" s="252">
        <v>36</v>
      </c>
      <c r="Q69" s="250">
        <v>2</v>
      </c>
      <c r="R69" s="251">
        <v>0</v>
      </c>
      <c r="S69" s="280">
        <v>4</v>
      </c>
      <c r="T69" s="251">
        <v>13</v>
      </c>
      <c r="U69" s="251">
        <v>23</v>
      </c>
      <c r="V69" s="279">
        <v>5</v>
      </c>
      <c r="W69" s="252">
        <v>1</v>
      </c>
      <c r="X69" s="205">
        <f t="shared" si="7"/>
        <v>48</v>
      </c>
      <c r="Y69" s="205">
        <f t="shared" si="8"/>
        <v>48</v>
      </c>
      <c r="Z69" s="205">
        <f t="shared" si="9"/>
        <v>48</v>
      </c>
      <c r="AA69" s="4"/>
      <c r="AB69" s="4"/>
      <c r="AC69" s="4"/>
      <c r="AR69" s="4"/>
    </row>
    <row r="70" spans="1:44" ht="15" customHeight="1">
      <c r="A70" s="309"/>
      <c r="B70" s="316" t="s">
        <v>593</v>
      </c>
      <c r="C70" s="317" t="s">
        <v>629</v>
      </c>
      <c r="D70" s="320">
        <v>39</v>
      </c>
      <c r="E70" s="250"/>
      <c r="F70" s="251"/>
      <c r="G70" s="251"/>
      <c r="H70" s="251"/>
      <c r="I70" s="252"/>
      <c r="J70" s="250">
        <v>2</v>
      </c>
      <c r="K70" s="251">
        <v>20</v>
      </c>
      <c r="L70" s="251">
        <v>20</v>
      </c>
      <c r="M70" s="251">
        <v>0</v>
      </c>
      <c r="N70" s="252">
        <v>0</v>
      </c>
      <c r="O70" s="250">
        <v>2</v>
      </c>
      <c r="P70" s="252">
        <v>18</v>
      </c>
      <c r="Q70" s="250">
        <v>10</v>
      </c>
      <c r="R70" s="251">
        <v>4</v>
      </c>
      <c r="S70" s="280">
        <v>2</v>
      </c>
      <c r="T70" s="251">
        <v>0</v>
      </c>
      <c r="U70" s="251">
        <v>4</v>
      </c>
      <c r="V70" s="279">
        <v>0</v>
      </c>
      <c r="W70" s="252">
        <v>0</v>
      </c>
      <c r="X70" s="205">
        <f t="shared" si="7"/>
        <v>20</v>
      </c>
      <c r="Y70" s="205">
        <f t="shared" si="8"/>
        <v>20</v>
      </c>
      <c r="Z70" s="205">
        <f t="shared" si="9"/>
        <v>20</v>
      </c>
      <c r="AA70" s="4"/>
      <c r="AB70" s="4"/>
      <c r="AC70" s="4"/>
      <c r="AR70" s="4"/>
    </row>
    <row r="71" spans="1:44" ht="15" customHeight="1">
      <c r="A71" s="309"/>
      <c r="B71" s="316" t="s">
        <v>593</v>
      </c>
      <c r="C71" s="317" t="s">
        <v>604</v>
      </c>
      <c r="D71" s="320">
        <v>12</v>
      </c>
      <c r="E71" s="250"/>
      <c r="F71" s="251"/>
      <c r="G71" s="251"/>
      <c r="H71" s="251"/>
      <c r="I71" s="252"/>
      <c r="J71" s="250">
        <v>1</v>
      </c>
      <c r="K71" s="251">
        <v>10</v>
      </c>
      <c r="L71" s="251">
        <v>9</v>
      </c>
      <c r="M71" s="251">
        <v>0</v>
      </c>
      <c r="N71" s="252">
        <v>1</v>
      </c>
      <c r="O71" s="250">
        <v>1</v>
      </c>
      <c r="P71" s="252">
        <v>9</v>
      </c>
      <c r="Q71" s="250">
        <v>5</v>
      </c>
      <c r="R71" s="251">
        <v>2</v>
      </c>
      <c r="S71" s="280">
        <v>1</v>
      </c>
      <c r="T71" s="251">
        <v>0</v>
      </c>
      <c r="U71" s="251">
        <v>2</v>
      </c>
      <c r="V71" s="279">
        <v>0</v>
      </c>
      <c r="W71" s="252">
        <v>0</v>
      </c>
      <c r="X71" s="205">
        <f t="shared" si="7"/>
        <v>10</v>
      </c>
      <c r="Y71" s="205">
        <f t="shared" si="8"/>
        <v>10</v>
      </c>
      <c r="Z71" s="205">
        <f t="shared" si="9"/>
        <v>10</v>
      </c>
      <c r="AA71" s="4"/>
      <c r="AB71" s="4"/>
      <c r="AC71" s="4"/>
      <c r="AR71" s="4"/>
    </row>
    <row r="72" spans="1:44" ht="15" customHeight="1">
      <c r="A72" s="309"/>
      <c r="B72" s="316" t="s">
        <v>593</v>
      </c>
      <c r="C72" s="317" t="s">
        <v>570</v>
      </c>
      <c r="D72" s="320">
        <v>240</v>
      </c>
      <c r="E72" s="250"/>
      <c r="F72" s="251"/>
      <c r="G72" s="251"/>
      <c r="H72" s="251"/>
      <c r="I72" s="252"/>
      <c r="J72" s="250">
        <v>10</v>
      </c>
      <c r="K72" s="251">
        <v>94</v>
      </c>
      <c r="L72" s="251">
        <v>93</v>
      </c>
      <c r="M72" s="251">
        <v>0</v>
      </c>
      <c r="N72" s="252">
        <v>1</v>
      </c>
      <c r="O72" s="250">
        <v>20</v>
      </c>
      <c r="P72" s="252">
        <v>74</v>
      </c>
      <c r="Q72" s="250">
        <v>23</v>
      </c>
      <c r="R72" s="251">
        <v>11</v>
      </c>
      <c r="S72" s="280">
        <v>19</v>
      </c>
      <c r="T72" s="251">
        <v>24</v>
      </c>
      <c r="U72" s="251">
        <v>16</v>
      </c>
      <c r="V72" s="279">
        <v>1</v>
      </c>
      <c r="W72" s="252">
        <v>0</v>
      </c>
      <c r="X72" s="205">
        <f t="shared" si="7"/>
        <v>94</v>
      </c>
      <c r="Y72" s="205">
        <f t="shared" si="8"/>
        <v>94</v>
      </c>
      <c r="Z72" s="205">
        <f t="shared" si="9"/>
        <v>94</v>
      </c>
      <c r="AA72" s="4"/>
      <c r="AB72" s="4"/>
      <c r="AC72" s="4"/>
      <c r="AR72" s="4"/>
    </row>
    <row r="73" spans="1:44" ht="15" customHeight="1">
      <c r="A73" s="309"/>
      <c r="B73" s="316" t="s">
        <v>593</v>
      </c>
      <c r="C73" s="317" t="s">
        <v>510</v>
      </c>
      <c r="D73" s="320">
        <v>120</v>
      </c>
      <c r="E73" s="250"/>
      <c r="F73" s="251"/>
      <c r="G73" s="251"/>
      <c r="H73" s="251"/>
      <c r="I73" s="252"/>
      <c r="J73" s="250">
        <v>1</v>
      </c>
      <c r="K73" s="251">
        <v>1</v>
      </c>
      <c r="L73" s="251">
        <v>1</v>
      </c>
      <c r="M73" s="251">
        <v>0</v>
      </c>
      <c r="N73" s="252">
        <v>0</v>
      </c>
      <c r="O73" s="250">
        <v>0</v>
      </c>
      <c r="P73" s="252">
        <v>1</v>
      </c>
      <c r="Q73" s="250">
        <v>0</v>
      </c>
      <c r="R73" s="251">
        <v>0</v>
      </c>
      <c r="S73" s="280">
        <v>1</v>
      </c>
      <c r="T73" s="251">
        <v>0</v>
      </c>
      <c r="U73" s="251">
        <v>0</v>
      </c>
      <c r="V73" s="279">
        <v>0</v>
      </c>
      <c r="W73" s="252">
        <v>0</v>
      </c>
      <c r="X73" s="205">
        <f t="shared" si="7"/>
        <v>1</v>
      </c>
      <c r="Y73" s="205">
        <f t="shared" si="8"/>
        <v>1</v>
      </c>
      <c r="Z73" s="205">
        <f t="shared" si="9"/>
        <v>1</v>
      </c>
      <c r="AA73" s="4"/>
      <c r="AB73" s="4"/>
      <c r="AC73" s="4"/>
      <c r="AR73" s="4"/>
    </row>
    <row r="74" spans="1:44" ht="15" customHeight="1">
      <c r="A74" s="309"/>
      <c r="B74" s="316" t="s">
        <v>593</v>
      </c>
      <c r="C74" s="317" t="s">
        <v>571</v>
      </c>
      <c r="D74" s="320">
        <v>104</v>
      </c>
      <c r="E74" s="250"/>
      <c r="F74" s="251"/>
      <c r="G74" s="251"/>
      <c r="H74" s="251"/>
      <c r="I74" s="252"/>
      <c r="J74" s="250">
        <v>5</v>
      </c>
      <c r="K74" s="251">
        <v>53</v>
      </c>
      <c r="L74" s="251">
        <v>49</v>
      </c>
      <c r="M74" s="251">
        <v>0</v>
      </c>
      <c r="N74" s="252">
        <v>4</v>
      </c>
      <c r="O74" s="250">
        <v>8</v>
      </c>
      <c r="P74" s="252">
        <v>45</v>
      </c>
      <c r="Q74" s="250">
        <v>15</v>
      </c>
      <c r="R74" s="251">
        <v>5</v>
      </c>
      <c r="S74" s="280">
        <v>6</v>
      </c>
      <c r="T74" s="251">
        <v>7</v>
      </c>
      <c r="U74" s="251">
        <v>14</v>
      </c>
      <c r="V74" s="279">
        <v>6</v>
      </c>
      <c r="W74" s="252">
        <v>0</v>
      </c>
      <c r="X74" s="205">
        <f t="shared" si="7"/>
        <v>53</v>
      </c>
      <c r="Y74" s="205">
        <f t="shared" si="8"/>
        <v>53</v>
      </c>
      <c r="Z74" s="205">
        <f t="shared" si="9"/>
        <v>53</v>
      </c>
      <c r="AA74" s="4"/>
      <c r="AB74" s="4"/>
      <c r="AC74" s="4"/>
      <c r="AR74" s="4"/>
    </row>
    <row r="75" spans="1:44" ht="26.25" customHeight="1">
      <c r="A75" s="309"/>
      <c r="B75" s="316" t="s">
        <v>509</v>
      </c>
      <c r="C75" s="317" t="s">
        <v>548</v>
      </c>
      <c r="D75" s="320">
        <v>12</v>
      </c>
      <c r="E75" s="250"/>
      <c r="F75" s="251"/>
      <c r="G75" s="251"/>
      <c r="H75" s="251"/>
      <c r="I75" s="252"/>
      <c r="J75" s="250">
        <v>1</v>
      </c>
      <c r="K75" s="251">
        <v>27</v>
      </c>
      <c r="L75" s="251">
        <v>23</v>
      </c>
      <c r="M75" s="251">
        <v>0</v>
      </c>
      <c r="N75" s="252">
        <v>4</v>
      </c>
      <c r="O75" s="250">
        <v>1</v>
      </c>
      <c r="P75" s="252">
        <v>26</v>
      </c>
      <c r="Q75" s="250">
        <v>0</v>
      </c>
      <c r="R75" s="251">
        <v>0</v>
      </c>
      <c r="S75" s="280">
        <v>4</v>
      </c>
      <c r="T75" s="251">
        <v>5</v>
      </c>
      <c r="U75" s="251">
        <v>9</v>
      </c>
      <c r="V75" s="279">
        <v>7</v>
      </c>
      <c r="W75" s="252">
        <v>2</v>
      </c>
      <c r="X75" s="205">
        <f t="shared" si="7"/>
        <v>27</v>
      </c>
      <c r="Y75" s="205">
        <f t="shared" si="8"/>
        <v>27</v>
      </c>
      <c r="Z75" s="205">
        <f t="shared" si="9"/>
        <v>27</v>
      </c>
      <c r="AA75" s="4"/>
      <c r="AB75" s="4"/>
      <c r="AC75" s="4"/>
      <c r="AR75" s="4"/>
    </row>
    <row r="76" spans="1:44" ht="39.75" customHeight="1">
      <c r="A76" s="309"/>
      <c r="B76" s="316" t="s">
        <v>538</v>
      </c>
      <c r="C76" s="317" t="s">
        <v>573</v>
      </c>
      <c r="D76" s="320">
        <v>186</v>
      </c>
      <c r="E76" s="250"/>
      <c r="F76" s="251"/>
      <c r="G76" s="251"/>
      <c r="H76" s="251"/>
      <c r="I76" s="252"/>
      <c r="J76" s="250">
        <v>9</v>
      </c>
      <c r="K76" s="251">
        <v>85</v>
      </c>
      <c r="L76" s="251">
        <v>58</v>
      </c>
      <c r="M76" s="251">
        <v>0</v>
      </c>
      <c r="N76" s="252">
        <v>27</v>
      </c>
      <c r="O76" s="250">
        <v>1</v>
      </c>
      <c r="P76" s="252">
        <v>84</v>
      </c>
      <c r="Q76" s="250">
        <v>0</v>
      </c>
      <c r="R76" s="251">
        <v>4</v>
      </c>
      <c r="S76" s="280">
        <v>8</v>
      </c>
      <c r="T76" s="251">
        <v>29</v>
      </c>
      <c r="U76" s="251">
        <v>23</v>
      </c>
      <c r="V76" s="279">
        <v>18</v>
      </c>
      <c r="W76" s="252">
        <v>3</v>
      </c>
      <c r="X76" s="205">
        <f t="shared" si="7"/>
        <v>85</v>
      </c>
      <c r="Y76" s="205">
        <f t="shared" si="8"/>
        <v>85</v>
      </c>
      <c r="Z76" s="205">
        <f t="shared" si="9"/>
        <v>85</v>
      </c>
      <c r="AA76" s="4"/>
      <c r="AB76" s="4"/>
      <c r="AC76" s="4"/>
      <c r="AR76" s="4"/>
    </row>
    <row r="77" spans="1:44" ht="15" customHeight="1">
      <c r="A77" s="309"/>
      <c r="B77" s="316" t="s">
        <v>538</v>
      </c>
      <c r="C77" s="317" t="s">
        <v>574</v>
      </c>
      <c r="D77" s="320">
        <v>341</v>
      </c>
      <c r="E77" s="250"/>
      <c r="F77" s="251"/>
      <c r="G77" s="251"/>
      <c r="H77" s="251"/>
      <c r="I77" s="252"/>
      <c r="J77" s="250">
        <v>15</v>
      </c>
      <c r="K77" s="251">
        <v>150</v>
      </c>
      <c r="L77" s="251">
        <v>116</v>
      </c>
      <c r="M77" s="251">
        <v>0</v>
      </c>
      <c r="N77" s="252">
        <v>34</v>
      </c>
      <c r="O77" s="250">
        <v>1</v>
      </c>
      <c r="P77" s="252">
        <v>149</v>
      </c>
      <c r="Q77" s="250">
        <v>0</v>
      </c>
      <c r="R77" s="251">
        <v>6</v>
      </c>
      <c r="S77" s="280">
        <v>11</v>
      </c>
      <c r="T77" s="251">
        <v>58</v>
      </c>
      <c r="U77" s="251">
        <v>44</v>
      </c>
      <c r="V77" s="279">
        <v>27</v>
      </c>
      <c r="W77" s="252">
        <v>4</v>
      </c>
      <c r="X77" s="205">
        <f t="shared" si="7"/>
        <v>150</v>
      </c>
      <c r="Y77" s="205">
        <f t="shared" si="8"/>
        <v>150</v>
      </c>
      <c r="Z77" s="205">
        <f t="shared" si="9"/>
        <v>150</v>
      </c>
      <c r="AA77" s="4"/>
      <c r="AB77" s="4"/>
      <c r="AC77" s="4"/>
      <c r="AR77" s="4"/>
    </row>
    <row r="78" spans="1:44" ht="15" customHeight="1">
      <c r="A78" s="309"/>
      <c r="B78" s="316"/>
      <c r="C78" s="317"/>
      <c r="D78" s="320"/>
      <c r="E78" s="250"/>
      <c r="F78" s="251"/>
      <c r="G78" s="251"/>
      <c r="H78" s="251"/>
      <c r="I78" s="252"/>
      <c r="J78" s="250"/>
      <c r="K78" s="251"/>
      <c r="L78" s="251"/>
      <c r="M78" s="251"/>
      <c r="N78" s="252"/>
      <c r="O78" s="250"/>
      <c r="P78" s="252"/>
      <c r="Q78" s="250"/>
      <c r="R78" s="251"/>
      <c r="S78" s="280"/>
      <c r="T78" s="251"/>
      <c r="U78" s="251"/>
      <c r="V78" s="279"/>
      <c r="W78" s="252"/>
      <c r="X78" s="205">
        <f t="shared" si="7"/>
        <v>0</v>
      </c>
      <c r="Y78" s="205">
        <f t="shared" si="8"/>
        <v>0</v>
      </c>
      <c r="Z78" s="205">
        <f t="shared" si="9"/>
        <v>0</v>
      </c>
      <c r="AA78" s="4"/>
      <c r="AB78" s="4"/>
      <c r="AC78" s="4"/>
      <c r="AR78" s="4"/>
    </row>
    <row r="79" spans="1:44" ht="14.25" customHeight="1" thickBot="1">
      <c r="A79" s="324"/>
      <c r="B79" s="325"/>
      <c r="C79" s="326"/>
      <c r="D79" s="327"/>
      <c r="E79" s="197"/>
      <c r="F79" s="253"/>
      <c r="G79" s="253"/>
      <c r="H79" s="253"/>
      <c r="I79" s="254"/>
      <c r="J79" s="197"/>
      <c r="K79" s="253"/>
      <c r="L79" s="253"/>
      <c r="M79" s="253"/>
      <c r="N79" s="254"/>
      <c r="O79" s="197"/>
      <c r="P79" s="254"/>
      <c r="Q79" s="197"/>
      <c r="R79" s="253"/>
      <c r="S79" s="272"/>
      <c r="T79" s="253"/>
      <c r="U79" s="253"/>
      <c r="V79" s="273"/>
      <c r="W79" s="254"/>
      <c r="X79" s="205">
        <f t="shared" ref="X79:X81" si="10">SUM(F79,K79)</f>
        <v>0</v>
      </c>
      <c r="Y79" s="205">
        <f t="shared" ref="Y79:Y81" si="11">SUM(O79:P79)</f>
        <v>0</v>
      </c>
      <c r="Z79" s="205">
        <f t="shared" ref="Z79:Z81" si="12">SUM(Q79:W79)</f>
        <v>0</v>
      </c>
      <c r="AA79" s="4"/>
      <c r="AB79" s="4"/>
      <c r="AC79" s="4"/>
      <c r="AR79" s="4"/>
    </row>
    <row r="80" spans="1:44">
      <c r="A80" s="115"/>
      <c r="B80" s="115"/>
      <c r="C80" s="115"/>
      <c r="D80" s="11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205">
        <f t="shared" si="10"/>
        <v>0</v>
      </c>
      <c r="Y80" s="205">
        <f t="shared" si="11"/>
        <v>0</v>
      </c>
      <c r="Z80" s="205">
        <f t="shared" si="12"/>
        <v>0</v>
      </c>
    </row>
    <row r="81" spans="1:32" ht="19.5" customHeight="1">
      <c r="A81" s="115"/>
      <c r="B81" s="115"/>
      <c r="C81" s="115"/>
      <c r="D81" s="23" t="s">
        <v>74</v>
      </c>
      <c r="E81" s="42">
        <f t="shared" ref="E81:W81" si="13">SUM(E43:E79)</f>
        <v>13</v>
      </c>
      <c r="F81" s="42">
        <f t="shared" si="13"/>
        <v>116</v>
      </c>
      <c r="G81" s="42">
        <f t="shared" si="13"/>
        <v>116</v>
      </c>
      <c r="H81" s="42">
        <f t="shared" si="13"/>
        <v>0</v>
      </c>
      <c r="I81" s="42">
        <f t="shared" si="13"/>
        <v>0</v>
      </c>
      <c r="J81" s="42">
        <f t="shared" si="13"/>
        <v>172</v>
      </c>
      <c r="K81" s="42">
        <f t="shared" si="13"/>
        <v>1886</v>
      </c>
      <c r="L81" s="42">
        <f t="shared" si="13"/>
        <v>1518</v>
      </c>
      <c r="M81" s="42">
        <f t="shared" si="13"/>
        <v>93</v>
      </c>
      <c r="N81" s="42">
        <f t="shared" si="13"/>
        <v>278</v>
      </c>
      <c r="O81" s="42">
        <f t="shared" si="13"/>
        <v>339</v>
      </c>
      <c r="P81" s="42">
        <f t="shared" si="13"/>
        <v>1663</v>
      </c>
      <c r="Q81" s="42">
        <f t="shared" si="13"/>
        <v>130</v>
      </c>
      <c r="R81" s="42">
        <f t="shared" si="13"/>
        <v>161</v>
      </c>
      <c r="S81" s="42">
        <f t="shared" si="13"/>
        <v>475</v>
      </c>
      <c r="T81" s="42">
        <f t="shared" si="13"/>
        <v>567</v>
      </c>
      <c r="U81" s="42">
        <f t="shared" si="13"/>
        <v>441</v>
      </c>
      <c r="V81" s="42">
        <f t="shared" si="13"/>
        <v>205</v>
      </c>
      <c r="W81" s="42">
        <f t="shared" si="13"/>
        <v>23</v>
      </c>
      <c r="X81" s="205">
        <f t="shared" si="10"/>
        <v>2002</v>
      </c>
      <c r="Y81" s="205">
        <f t="shared" si="11"/>
        <v>2002</v>
      </c>
      <c r="Z81" s="205">
        <f t="shared" si="12"/>
        <v>2002</v>
      </c>
    </row>
    <row r="82" spans="1:32"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32" customFormat="1" ht="30">
      <c r="D83" s="673" t="s">
        <v>95</v>
      </c>
      <c r="E83" s="281" t="s">
        <v>98</v>
      </c>
      <c r="F83" s="281" t="s">
        <v>72</v>
      </c>
      <c r="G83" s="281" t="s">
        <v>99</v>
      </c>
      <c r="H83" s="281" t="s">
        <v>70</v>
      </c>
      <c r="I83" s="281" t="s">
        <v>71</v>
      </c>
      <c r="J83" s="282" t="s">
        <v>100</v>
      </c>
      <c r="K83" s="281" t="s">
        <v>101</v>
      </c>
      <c r="L83" s="283" t="s">
        <v>196</v>
      </c>
      <c r="M83" s="283" t="s">
        <v>197</v>
      </c>
      <c r="N83" s="283" t="s">
        <v>198</v>
      </c>
      <c r="O83" s="283" t="s">
        <v>199</v>
      </c>
      <c r="P83" s="283" t="s">
        <v>200</v>
      </c>
      <c r="Q83" s="284" t="s">
        <v>201</v>
      </c>
      <c r="R83" s="284" t="s">
        <v>202</v>
      </c>
    </row>
    <row r="84" spans="1:32" customFormat="1" ht="15" customHeight="1">
      <c r="D84" s="674"/>
      <c r="E84" s="274">
        <f>SUM(E81,J81,E38,J38)</f>
        <v>185</v>
      </c>
      <c r="F84" s="274">
        <f>SUM(F81+K81+F38+K38+O38+S38+AG38)</f>
        <v>2002</v>
      </c>
      <c r="G84" s="274">
        <f>SUM(G81+L81+G38+L38+P38+T38+AH38)</f>
        <v>1634</v>
      </c>
      <c r="H84" s="274">
        <f>SUM(H81+M81+H38+M38+Q38+U38+AI38)</f>
        <v>93</v>
      </c>
      <c r="I84" s="274">
        <f>SUM(I81+N81+I38+N38+R38+V38+AJ38)</f>
        <v>278</v>
      </c>
      <c r="J84" s="274">
        <f t="shared" ref="J84:R84" si="14">SUM(O81+W38+AK38)</f>
        <v>339</v>
      </c>
      <c r="K84" s="274">
        <f t="shared" si="14"/>
        <v>1663</v>
      </c>
      <c r="L84" s="274">
        <f t="shared" si="14"/>
        <v>130</v>
      </c>
      <c r="M84" s="274">
        <f t="shared" si="14"/>
        <v>161</v>
      </c>
      <c r="N84" s="274">
        <f t="shared" si="14"/>
        <v>475</v>
      </c>
      <c r="O84" s="274">
        <f t="shared" si="14"/>
        <v>567</v>
      </c>
      <c r="P84" s="274">
        <f t="shared" si="14"/>
        <v>441</v>
      </c>
      <c r="Q84" s="274">
        <f t="shared" si="14"/>
        <v>205</v>
      </c>
      <c r="R84" s="274">
        <f t="shared" si="14"/>
        <v>23</v>
      </c>
    </row>
    <row r="85" spans="1:32"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32"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32">
      <c r="A87" s="1" t="s">
        <v>103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32"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32">
      <c r="A89" s="1" t="s">
        <v>104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32" ht="15.75">
      <c r="AF90" s="100"/>
    </row>
    <row r="96" spans="1:32" ht="15.75">
      <c r="AF96" s="100"/>
    </row>
    <row r="101" spans="32:32" ht="15.75">
      <c r="AF101" s="100"/>
    </row>
    <row r="108" spans="32:32" ht="15.75">
      <c r="AF108" s="100"/>
    </row>
    <row r="114" spans="32:32" ht="15.75">
      <c r="AF114" s="100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  <row r="188" spans="36:36">
      <c r="AJ188" s="4"/>
    </row>
    <row r="189" spans="36:36">
      <c r="AJ189" s="4"/>
    </row>
    <row r="190" spans="36:36">
      <c r="AJ190" s="4"/>
    </row>
    <row r="191" spans="36:36">
      <c r="AJ191" s="4"/>
    </row>
    <row r="192" spans="36:36">
      <c r="AJ192" s="4"/>
    </row>
    <row r="193" spans="36:36">
      <c r="AJ193" s="4"/>
    </row>
    <row r="194" spans="36:36">
      <c r="AJ194" s="4"/>
    </row>
    <row r="195" spans="36:36">
      <c r="AJ195" s="4"/>
    </row>
    <row r="196" spans="36:36">
      <c r="AJ196" s="4"/>
    </row>
    <row r="197" spans="36:36">
      <c r="AJ197" s="4"/>
    </row>
    <row r="198" spans="36:36">
      <c r="AJ198" s="4"/>
    </row>
    <row r="199" spans="36:36">
      <c r="AJ199" s="4"/>
    </row>
  </sheetData>
  <sheetProtection algorithmName="SHA-512" hashValue="MdM7rIOh2lQTgkxXRXPWirAbchjPb/5k9rmdSrTvCsiyRQgxfOalTynZqJDDZtIqZq/1WRsJoba4fpX90hpEYw==" saltValue="WQs2YqzEYQbIvJWFbKYIRQ==" spinCount="100000" sheet="1" formatCells="0" formatRows="0" selectLockedCells="1"/>
  <mergeCells count="79">
    <mergeCell ref="W8:X8"/>
    <mergeCell ref="D83:D84"/>
    <mergeCell ref="A40:A42"/>
    <mergeCell ref="D40:D42"/>
    <mergeCell ref="O41:P41"/>
    <mergeCell ref="E40:W40"/>
    <mergeCell ref="Q41:W41"/>
    <mergeCell ref="A36:D36"/>
    <mergeCell ref="A29:D29"/>
    <mergeCell ref="A31:A35"/>
    <mergeCell ref="B31:B35"/>
    <mergeCell ref="C31:C35"/>
    <mergeCell ref="E41:I41"/>
    <mergeCell ref="J41:N41"/>
    <mergeCell ref="D7:D9"/>
    <mergeCell ref="A11:A21"/>
    <mergeCell ref="A1:AL1"/>
    <mergeCell ref="A2:AL2"/>
    <mergeCell ref="A3:AL3"/>
    <mergeCell ref="AG8:AJ8"/>
    <mergeCell ref="AK8:AL8"/>
    <mergeCell ref="E8:I8"/>
    <mergeCell ref="J8:N8"/>
    <mergeCell ref="A7:A9"/>
    <mergeCell ref="B7:B9"/>
    <mergeCell ref="C7:C9"/>
    <mergeCell ref="E7:AE7"/>
    <mergeCell ref="O8:R8"/>
    <mergeCell ref="AG7:AS7"/>
    <mergeCell ref="Y8:AE8"/>
    <mergeCell ref="AM8:AS8"/>
    <mergeCell ref="S8:V8"/>
    <mergeCell ref="B11:B21"/>
    <mergeCell ref="C11:C21"/>
    <mergeCell ref="AG11:AG21"/>
    <mergeCell ref="AH11:AH21"/>
    <mergeCell ref="AQ24:AQ28"/>
    <mergeCell ref="A22:D22"/>
    <mergeCell ref="A24:A28"/>
    <mergeCell ref="B24:B28"/>
    <mergeCell ref="C24:C28"/>
    <mergeCell ref="AG24:AG28"/>
    <mergeCell ref="AO24:AO28"/>
    <mergeCell ref="AP24:AP28"/>
    <mergeCell ref="AH24:AH28"/>
    <mergeCell ref="AI24:AI28"/>
    <mergeCell ref="AJ24:AJ28"/>
    <mergeCell ref="AK24:AK28"/>
    <mergeCell ref="AR24:AR28"/>
    <mergeCell ref="AS24:AS28"/>
    <mergeCell ref="AI11:AI21"/>
    <mergeCell ref="AJ11:AJ21"/>
    <mergeCell ref="AK11:AK21"/>
    <mergeCell ref="AL11:AL21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L24:AL28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B40:B42"/>
    <mergeCell ref="C40:C42"/>
    <mergeCell ref="AP31:AP35"/>
    <mergeCell ref="AQ31:AQ35"/>
    <mergeCell ref="AR31:AR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7">
    <tabColor theme="3" tint="0.59999389629810485"/>
  </sheetPr>
  <dimension ref="A1:AT325"/>
  <sheetViews>
    <sheetView showGridLines="0" topLeftCell="B1" zoomScale="70" zoomScaleNormal="70" workbookViewId="0">
      <pane ySplit="9" topLeftCell="A261" activePane="bottomLeft" state="frozen"/>
      <selection activeCell="G23" sqref="G23"/>
      <selection pane="bottomLeft" activeCell="N157" sqref="N134:N157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7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>
      <c r="A11" s="715" t="s">
        <v>250</v>
      </c>
      <c r="B11" s="718" t="s">
        <v>53</v>
      </c>
      <c r="C11" s="721" t="s">
        <v>450</v>
      </c>
      <c r="D11" s="244" t="s">
        <v>251</v>
      </c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259"/>
      <c r="AG11" s="711"/>
      <c r="AH11" s="711"/>
      <c r="AI11" s="711"/>
      <c r="AJ11" s="711"/>
      <c r="AK11" s="711"/>
      <c r="AL11" s="711"/>
      <c r="AM11" s="711"/>
      <c r="AN11" s="711"/>
      <c r="AO11" s="711"/>
      <c r="AP11" s="711"/>
      <c r="AQ11" s="711"/>
      <c r="AR11" s="711"/>
      <c r="AS11" s="711"/>
    </row>
    <row r="12" spans="1:45" customFormat="1">
      <c r="A12" s="716"/>
      <c r="B12" s="738"/>
      <c r="C12" s="737"/>
      <c r="D12" s="330" t="s">
        <v>252</v>
      </c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259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330" t="s">
        <v>253</v>
      </c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259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 ht="15.75" thickBot="1">
      <c r="A14" s="717"/>
      <c r="B14" s="720"/>
      <c r="C14" s="723"/>
      <c r="D14" s="246" t="s">
        <v>254</v>
      </c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259"/>
      <c r="AG14" s="713"/>
      <c r="AH14" s="713"/>
      <c r="AI14" s="713"/>
      <c r="AJ14" s="713"/>
      <c r="AK14" s="713"/>
      <c r="AL14" s="713"/>
      <c r="AM14" s="713"/>
      <c r="AN14" s="713"/>
      <c r="AO14" s="713"/>
      <c r="AP14" s="713"/>
      <c r="AQ14" s="713"/>
      <c r="AR14" s="713"/>
      <c r="AS14" s="713"/>
    </row>
    <row r="15" spans="1:45" ht="14.45" customHeight="1">
      <c r="A15" s="714"/>
      <c r="B15" s="714"/>
      <c r="C15" s="714"/>
      <c r="D15" s="714"/>
      <c r="E15" s="3">
        <f t="shared" ref="E15:AE15" si="0">SUM(E11:E14)</f>
        <v>0</v>
      </c>
      <c r="F15" s="3">
        <f t="shared" si="0"/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101">
        <f t="shared" ref="AG15:AS15" si="1">SUM(AG11)</f>
        <v>0</v>
      </c>
      <c r="AH15" s="101">
        <f t="shared" si="1"/>
        <v>0</v>
      </c>
      <c r="AI15" s="101">
        <f t="shared" si="1"/>
        <v>0</v>
      </c>
      <c r="AJ15" s="101">
        <f t="shared" si="1"/>
        <v>0</v>
      </c>
      <c r="AK15" s="101">
        <f t="shared" si="1"/>
        <v>0</v>
      </c>
      <c r="AL15" s="101">
        <f t="shared" si="1"/>
        <v>0</v>
      </c>
      <c r="AM15" s="101">
        <f t="shared" si="1"/>
        <v>0</v>
      </c>
      <c r="AN15" s="101">
        <f t="shared" si="1"/>
        <v>0</v>
      </c>
      <c r="AO15" s="101">
        <f t="shared" si="1"/>
        <v>0</v>
      </c>
      <c r="AP15" s="101">
        <f t="shared" si="1"/>
        <v>0</v>
      </c>
      <c r="AQ15" s="101">
        <f t="shared" si="1"/>
        <v>0</v>
      </c>
      <c r="AR15" s="101">
        <f t="shared" si="1"/>
        <v>0</v>
      </c>
      <c r="AS15" s="101">
        <f t="shared" si="1"/>
        <v>0</v>
      </c>
    </row>
    <row r="16" spans="1:45" customFormat="1" ht="15.75" thickBot="1">
      <c r="D16" s="301"/>
    </row>
    <row r="17" spans="1:45" customFormat="1">
      <c r="A17" s="715" t="s">
        <v>250</v>
      </c>
      <c r="B17" s="718" t="s">
        <v>58</v>
      </c>
      <c r="C17" s="721" t="s">
        <v>455</v>
      </c>
      <c r="D17" s="244" t="s">
        <v>280</v>
      </c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259"/>
      <c r="AG17" s="711"/>
      <c r="AH17" s="711"/>
      <c r="AI17" s="711"/>
      <c r="AJ17" s="711"/>
      <c r="AK17" s="711"/>
      <c r="AL17" s="711"/>
      <c r="AM17" s="711"/>
      <c r="AN17" s="711"/>
      <c r="AO17" s="711"/>
      <c r="AP17" s="711"/>
      <c r="AQ17" s="711"/>
      <c r="AR17" s="711"/>
      <c r="AS17" s="711"/>
    </row>
    <row r="18" spans="1:45" customFormat="1">
      <c r="A18" s="716"/>
      <c r="B18" s="738"/>
      <c r="C18" s="737"/>
      <c r="D18" s="330" t="s">
        <v>281</v>
      </c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259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 ht="15.75" thickBot="1">
      <c r="A19" s="717"/>
      <c r="B19" s="720"/>
      <c r="C19" s="723"/>
      <c r="D19" s="246" t="s">
        <v>282</v>
      </c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259"/>
      <c r="AG19" s="713"/>
      <c r="AH19" s="713"/>
      <c r="AI19" s="713"/>
      <c r="AJ19" s="713"/>
      <c r="AK19" s="713"/>
      <c r="AL19" s="713"/>
      <c r="AM19" s="713"/>
      <c r="AN19" s="713"/>
      <c r="AO19" s="713"/>
      <c r="AP19" s="713"/>
      <c r="AQ19" s="713"/>
      <c r="AR19" s="713"/>
      <c r="AS19" s="713"/>
    </row>
    <row r="20" spans="1:45" ht="14.45" customHeight="1">
      <c r="A20" s="714"/>
      <c r="B20" s="714"/>
      <c r="C20" s="714"/>
      <c r="D20" s="714"/>
      <c r="E20" s="3">
        <f t="shared" ref="E20:AE20" si="2">SUM(E17:E19)</f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101">
        <f t="shared" ref="AG20:AS20" si="3">SUM(AG17)</f>
        <v>0</v>
      </c>
      <c r="AH20" s="101">
        <f t="shared" si="3"/>
        <v>0</v>
      </c>
      <c r="AI20" s="101">
        <f t="shared" si="3"/>
        <v>0</v>
      </c>
      <c r="AJ20" s="101">
        <f t="shared" si="3"/>
        <v>0</v>
      </c>
      <c r="AK20" s="101">
        <f t="shared" si="3"/>
        <v>0</v>
      </c>
      <c r="AL20" s="101">
        <f t="shared" si="3"/>
        <v>0</v>
      </c>
      <c r="AM20" s="101">
        <f t="shared" si="3"/>
        <v>0</v>
      </c>
      <c r="AN20" s="101">
        <f t="shared" si="3"/>
        <v>0</v>
      </c>
      <c r="AO20" s="101">
        <f t="shared" si="3"/>
        <v>0</v>
      </c>
      <c r="AP20" s="101">
        <f t="shared" si="3"/>
        <v>0</v>
      </c>
      <c r="AQ20" s="101">
        <f t="shared" si="3"/>
        <v>0</v>
      </c>
      <c r="AR20" s="101">
        <f t="shared" si="3"/>
        <v>0</v>
      </c>
      <c r="AS20" s="101">
        <f t="shared" si="3"/>
        <v>0</v>
      </c>
    </row>
    <row r="21" spans="1:45" customFormat="1" ht="15.75" thickBot="1">
      <c r="D21" s="301"/>
    </row>
    <row r="22" spans="1:45" customFormat="1">
      <c r="A22" s="724" t="s">
        <v>46</v>
      </c>
      <c r="B22" s="727" t="s">
        <v>164</v>
      </c>
      <c r="C22" s="730"/>
      <c r="D22" s="336" t="s">
        <v>157</v>
      </c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259"/>
      <c r="AG22" s="711"/>
      <c r="AH22" s="711"/>
      <c r="AI22" s="711"/>
      <c r="AJ22" s="711"/>
      <c r="AK22" s="711"/>
      <c r="AL22" s="711"/>
      <c r="AM22" s="711"/>
      <c r="AN22" s="711"/>
      <c r="AO22" s="711"/>
      <c r="AP22" s="711"/>
      <c r="AQ22" s="711"/>
      <c r="AR22" s="711"/>
      <c r="AS22" s="711"/>
    </row>
    <row r="23" spans="1:45" customFormat="1">
      <c r="A23" s="725"/>
      <c r="B23" s="734"/>
      <c r="C23" s="733"/>
      <c r="D23" s="332" t="s">
        <v>158</v>
      </c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259"/>
      <c r="AG23" s="712"/>
      <c r="AH23" s="712"/>
      <c r="AI23" s="712"/>
      <c r="AJ23" s="712"/>
      <c r="AK23" s="712"/>
      <c r="AL23" s="712"/>
      <c r="AM23" s="712"/>
      <c r="AN23" s="712"/>
      <c r="AO23" s="712"/>
      <c r="AP23" s="712"/>
      <c r="AQ23" s="712"/>
      <c r="AR23" s="712"/>
      <c r="AS23" s="712"/>
    </row>
    <row r="24" spans="1:45" customFormat="1">
      <c r="A24" s="725"/>
      <c r="B24" s="734"/>
      <c r="C24" s="733"/>
      <c r="D24" s="332" t="s">
        <v>49</v>
      </c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259"/>
      <c r="AG24" s="712"/>
      <c r="AH24" s="712"/>
      <c r="AI24" s="712"/>
      <c r="AJ24" s="712"/>
      <c r="AK24" s="712"/>
      <c r="AL24" s="712"/>
      <c r="AM24" s="712"/>
      <c r="AN24" s="712"/>
      <c r="AO24" s="712"/>
      <c r="AP24" s="712"/>
      <c r="AQ24" s="712"/>
      <c r="AR24" s="712"/>
      <c r="AS24" s="712"/>
    </row>
    <row r="25" spans="1:45" customFormat="1" ht="15.75" thickBot="1">
      <c r="A25" s="726"/>
      <c r="B25" s="729"/>
      <c r="C25" s="732"/>
      <c r="D25" s="337" t="s">
        <v>48</v>
      </c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259"/>
      <c r="AG25" s="713"/>
      <c r="AH25" s="713"/>
      <c r="AI25" s="713"/>
      <c r="AJ25" s="713"/>
      <c r="AK25" s="713"/>
      <c r="AL25" s="713"/>
      <c r="AM25" s="713"/>
      <c r="AN25" s="713"/>
      <c r="AO25" s="713"/>
      <c r="AP25" s="713"/>
      <c r="AQ25" s="713"/>
      <c r="AR25" s="713"/>
      <c r="AS25" s="713"/>
    </row>
    <row r="26" spans="1:45" ht="14.45" customHeight="1">
      <c r="A26" s="714"/>
      <c r="B26" s="714"/>
      <c r="C26" s="714"/>
      <c r="D26" s="714"/>
      <c r="E26" s="3">
        <f t="shared" ref="E26:AE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si="4"/>
        <v>0</v>
      </c>
      <c r="X26" s="3">
        <f t="shared" si="4"/>
        <v>0</v>
      </c>
      <c r="Y26" s="3">
        <f t="shared" si="4"/>
        <v>0</v>
      </c>
      <c r="Z26" s="3">
        <f t="shared" si="4"/>
        <v>0</v>
      </c>
      <c r="AA26" s="3">
        <f t="shared" si="4"/>
        <v>0</v>
      </c>
      <c r="AB26" s="3">
        <f t="shared" si="4"/>
        <v>0</v>
      </c>
      <c r="AC26" s="3">
        <f t="shared" si="4"/>
        <v>0</v>
      </c>
      <c r="AD26" s="3">
        <f t="shared" si="4"/>
        <v>0</v>
      </c>
      <c r="AE26" s="3">
        <f t="shared" si="4"/>
        <v>0</v>
      </c>
      <c r="AF26" s="4"/>
      <c r="AG26" s="101">
        <f t="shared" ref="AG26:AS26" si="5">SUM(AG22)</f>
        <v>0</v>
      </c>
      <c r="AH26" s="101">
        <f t="shared" si="5"/>
        <v>0</v>
      </c>
      <c r="AI26" s="101">
        <f t="shared" si="5"/>
        <v>0</v>
      </c>
      <c r="AJ26" s="101">
        <f t="shared" si="5"/>
        <v>0</v>
      </c>
      <c r="AK26" s="101">
        <f t="shared" si="5"/>
        <v>0</v>
      </c>
      <c r="AL26" s="101">
        <f t="shared" si="5"/>
        <v>0</v>
      </c>
      <c r="AM26" s="101">
        <f t="shared" si="5"/>
        <v>0</v>
      </c>
      <c r="AN26" s="101">
        <f t="shared" si="5"/>
        <v>0</v>
      </c>
      <c r="AO26" s="101">
        <f t="shared" si="5"/>
        <v>0</v>
      </c>
      <c r="AP26" s="101">
        <f t="shared" si="5"/>
        <v>0</v>
      </c>
      <c r="AQ26" s="101">
        <f t="shared" si="5"/>
        <v>0</v>
      </c>
      <c r="AR26" s="101">
        <f t="shared" si="5"/>
        <v>0</v>
      </c>
      <c r="AS26" s="101">
        <f t="shared" si="5"/>
        <v>0</v>
      </c>
    </row>
    <row r="27" spans="1:45" customFormat="1" ht="15.75" thickBot="1">
      <c r="D27" s="301"/>
    </row>
    <row r="28" spans="1:45" customFormat="1">
      <c r="A28" s="724" t="s">
        <v>46</v>
      </c>
      <c r="B28" s="727" t="s">
        <v>165</v>
      </c>
      <c r="C28" s="730"/>
      <c r="D28" s="336" t="s">
        <v>159</v>
      </c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259"/>
      <c r="AG28" s="711"/>
      <c r="AH28" s="711"/>
      <c r="AI28" s="711"/>
      <c r="AJ28" s="711"/>
      <c r="AK28" s="711"/>
      <c r="AL28" s="711"/>
      <c r="AM28" s="711"/>
      <c r="AN28" s="711"/>
      <c r="AO28" s="711"/>
      <c r="AP28" s="711"/>
      <c r="AQ28" s="711"/>
      <c r="AR28" s="711"/>
      <c r="AS28" s="711"/>
    </row>
    <row r="29" spans="1:45" customFormat="1">
      <c r="A29" s="725"/>
      <c r="B29" s="734"/>
      <c r="C29" s="733"/>
      <c r="D29" s="332" t="s">
        <v>47</v>
      </c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259"/>
      <c r="AG29" s="712"/>
      <c r="AH29" s="712"/>
      <c r="AI29" s="712"/>
      <c r="AJ29" s="712"/>
      <c r="AK29" s="712"/>
      <c r="AL29" s="712"/>
      <c r="AM29" s="712"/>
      <c r="AN29" s="712"/>
      <c r="AO29" s="712"/>
      <c r="AP29" s="712"/>
      <c r="AQ29" s="712"/>
      <c r="AR29" s="712"/>
      <c r="AS29" s="712"/>
    </row>
    <row r="30" spans="1:45" customFormat="1">
      <c r="A30" s="725"/>
      <c r="B30" s="734"/>
      <c r="C30" s="733"/>
      <c r="D30" s="332" t="s">
        <v>160</v>
      </c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259"/>
      <c r="AG30" s="712"/>
      <c r="AH30" s="712"/>
      <c r="AI30" s="712"/>
      <c r="AJ30" s="712"/>
      <c r="AK30" s="712"/>
      <c r="AL30" s="712"/>
      <c r="AM30" s="712"/>
      <c r="AN30" s="712"/>
      <c r="AO30" s="712"/>
      <c r="AP30" s="712"/>
      <c r="AQ30" s="712"/>
      <c r="AR30" s="712"/>
      <c r="AS30" s="712"/>
    </row>
    <row r="31" spans="1:45" customFormat="1">
      <c r="A31" s="725"/>
      <c r="B31" s="734"/>
      <c r="C31" s="733"/>
      <c r="D31" s="332" t="s">
        <v>161</v>
      </c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259"/>
      <c r="AG31" s="712"/>
      <c r="AH31" s="712"/>
      <c r="AI31" s="712"/>
      <c r="AJ31" s="712"/>
      <c r="AK31" s="712"/>
      <c r="AL31" s="712"/>
      <c r="AM31" s="712"/>
      <c r="AN31" s="712"/>
      <c r="AO31" s="712"/>
      <c r="AP31" s="712"/>
      <c r="AQ31" s="712"/>
      <c r="AR31" s="712"/>
      <c r="AS31" s="712"/>
    </row>
    <row r="32" spans="1:45" customFormat="1">
      <c r="A32" s="725"/>
      <c r="B32" s="734"/>
      <c r="C32" s="733"/>
      <c r="D32" s="332" t="s">
        <v>50</v>
      </c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259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5" customFormat="1" ht="15.75" thickBot="1">
      <c r="A33" s="726"/>
      <c r="B33" s="729"/>
      <c r="C33" s="732"/>
      <c r="D33" s="337" t="s">
        <v>445</v>
      </c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259"/>
      <c r="AG33" s="713"/>
      <c r="AH33" s="713"/>
      <c r="AI33" s="713"/>
      <c r="AJ33" s="713"/>
      <c r="AK33" s="713"/>
      <c r="AL33" s="713"/>
      <c r="AM33" s="713"/>
      <c r="AN33" s="713"/>
      <c r="AO33" s="713"/>
      <c r="AP33" s="713"/>
      <c r="AQ33" s="713"/>
      <c r="AR33" s="713"/>
      <c r="AS33" s="713"/>
    </row>
    <row r="34" spans="1:45" ht="14.45" customHeight="1">
      <c r="A34" s="714"/>
      <c r="B34" s="714"/>
      <c r="C34" s="714"/>
      <c r="D34" s="714"/>
      <c r="E34" s="3">
        <f t="shared" ref="E34:AE34" si="6">SUM(E28:E33)</f>
        <v>0</v>
      </c>
      <c r="F34" s="3">
        <f t="shared" si="6"/>
        <v>0</v>
      </c>
      <c r="G34" s="3">
        <f t="shared" si="6"/>
        <v>0</v>
      </c>
      <c r="H34" s="3">
        <f t="shared" si="6"/>
        <v>0</v>
      </c>
      <c r="I34" s="3">
        <f t="shared" si="6"/>
        <v>0</v>
      </c>
      <c r="J34" s="3">
        <f t="shared" si="6"/>
        <v>0</v>
      </c>
      <c r="K34" s="3">
        <f t="shared" si="6"/>
        <v>0</v>
      </c>
      <c r="L34" s="3">
        <f t="shared" si="6"/>
        <v>0</v>
      </c>
      <c r="M34" s="3">
        <f t="shared" si="6"/>
        <v>0</v>
      </c>
      <c r="N34" s="3">
        <f t="shared" si="6"/>
        <v>0</v>
      </c>
      <c r="O34" s="3">
        <f t="shared" si="6"/>
        <v>0</v>
      </c>
      <c r="P34" s="3">
        <f t="shared" si="6"/>
        <v>0</v>
      </c>
      <c r="Q34" s="3">
        <f t="shared" si="6"/>
        <v>0</v>
      </c>
      <c r="R34" s="3">
        <f t="shared" si="6"/>
        <v>0</v>
      </c>
      <c r="S34" s="3">
        <f t="shared" si="6"/>
        <v>0</v>
      </c>
      <c r="T34" s="3">
        <f t="shared" si="6"/>
        <v>0</v>
      </c>
      <c r="U34" s="3">
        <f t="shared" si="6"/>
        <v>0</v>
      </c>
      <c r="V34" s="3">
        <f t="shared" si="6"/>
        <v>0</v>
      </c>
      <c r="W34" s="3">
        <f t="shared" si="6"/>
        <v>0</v>
      </c>
      <c r="X34" s="3">
        <f t="shared" si="6"/>
        <v>0</v>
      </c>
      <c r="Y34" s="3">
        <f t="shared" si="6"/>
        <v>0</v>
      </c>
      <c r="Z34" s="3">
        <f t="shared" si="6"/>
        <v>0</v>
      </c>
      <c r="AA34" s="3">
        <f t="shared" si="6"/>
        <v>0</v>
      </c>
      <c r="AB34" s="3">
        <f t="shared" si="6"/>
        <v>0</v>
      </c>
      <c r="AC34" s="3">
        <f t="shared" si="6"/>
        <v>0</v>
      </c>
      <c r="AD34" s="3">
        <f t="shared" si="6"/>
        <v>0</v>
      </c>
      <c r="AE34" s="3">
        <f t="shared" si="6"/>
        <v>0</v>
      </c>
      <c r="AF34" s="4"/>
      <c r="AG34" s="101">
        <f t="shared" ref="AG34:AS34" si="7">SUM(AG28)</f>
        <v>0</v>
      </c>
      <c r="AH34" s="101">
        <f t="shared" si="7"/>
        <v>0</v>
      </c>
      <c r="AI34" s="101">
        <f t="shared" si="7"/>
        <v>0</v>
      </c>
      <c r="AJ34" s="101">
        <f t="shared" si="7"/>
        <v>0</v>
      </c>
      <c r="AK34" s="101">
        <f t="shared" si="7"/>
        <v>0</v>
      </c>
      <c r="AL34" s="101">
        <f t="shared" si="7"/>
        <v>0</v>
      </c>
      <c r="AM34" s="101">
        <f t="shared" si="7"/>
        <v>0</v>
      </c>
      <c r="AN34" s="101">
        <f t="shared" si="7"/>
        <v>0</v>
      </c>
      <c r="AO34" s="101">
        <f t="shared" si="7"/>
        <v>0</v>
      </c>
      <c r="AP34" s="101">
        <f t="shared" si="7"/>
        <v>0</v>
      </c>
      <c r="AQ34" s="101">
        <f t="shared" si="7"/>
        <v>0</v>
      </c>
      <c r="AR34" s="101">
        <f t="shared" si="7"/>
        <v>0</v>
      </c>
      <c r="AS34" s="101">
        <f t="shared" si="7"/>
        <v>0</v>
      </c>
    </row>
    <row r="35" spans="1:45" customFormat="1" ht="15.75" thickBot="1">
      <c r="D35" s="301"/>
    </row>
    <row r="36" spans="1:45" customFormat="1">
      <c r="A36" s="715" t="s">
        <v>55</v>
      </c>
      <c r="B36" s="718" t="s">
        <v>223</v>
      </c>
      <c r="C36" s="721" t="s">
        <v>421</v>
      </c>
      <c r="D36" s="244" t="s">
        <v>224</v>
      </c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259"/>
      <c r="AG36" s="711"/>
      <c r="AH36" s="711"/>
      <c r="AI36" s="711"/>
      <c r="AJ36" s="711"/>
      <c r="AK36" s="711"/>
      <c r="AL36" s="711"/>
      <c r="AM36" s="711"/>
      <c r="AN36" s="711"/>
      <c r="AO36" s="711"/>
      <c r="AP36" s="711"/>
      <c r="AQ36" s="711"/>
      <c r="AR36" s="711"/>
      <c r="AS36" s="711"/>
    </row>
    <row r="37" spans="1:45" customFormat="1">
      <c r="A37" s="716"/>
      <c r="B37" s="738"/>
      <c r="C37" s="737"/>
      <c r="D37" s="330" t="s">
        <v>225</v>
      </c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259"/>
      <c r="AG37" s="712"/>
      <c r="AH37" s="712"/>
      <c r="AI37" s="712"/>
      <c r="AJ37" s="712"/>
      <c r="AK37" s="712"/>
      <c r="AL37" s="712"/>
      <c r="AM37" s="712"/>
      <c r="AN37" s="712"/>
      <c r="AO37" s="712"/>
      <c r="AP37" s="712"/>
      <c r="AQ37" s="712"/>
      <c r="AR37" s="712"/>
      <c r="AS37" s="712"/>
    </row>
    <row r="38" spans="1:45" customFormat="1">
      <c r="A38" s="716"/>
      <c r="B38" s="738"/>
      <c r="C38" s="737"/>
      <c r="D38" s="330" t="s">
        <v>226</v>
      </c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259"/>
      <c r="AG38" s="712"/>
      <c r="AH38" s="712"/>
      <c r="AI38" s="712"/>
      <c r="AJ38" s="712"/>
      <c r="AK38" s="712"/>
      <c r="AL38" s="712"/>
      <c r="AM38" s="712"/>
      <c r="AN38" s="712"/>
      <c r="AO38" s="712"/>
      <c r="AP38" s="712"/>
      <c r="AQ38" s="712"/>
      <c r="AR38" s="712"/>
      <c r="AS38" s="712"/>
    </row>
    <row r="39" spans="1:45" customFormat="1">
      <c r="A39" s="716"/>
      <c r="B39" s="738"/>
      <c r="C39" s="737"/>
      <c r="D39" s="330" t="s">
        <v>227</v>
      </c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259"/>
      <c r="AG39" s="712"/>
      <c r="AH39" s="712"/>
      <c r="AI39" s="712"/>
      <c r="AJ39" s="712"/>
      <c r="AK39" s="712"/>
      <c r="AL39" s="712"/>
      <c r="AM39" s="712"/>
      <c r="AN39" s="712"/>
      <c r="AO39" s="712"/>
      <c r="AP39" s="712"/>
      <c r="AQ39" s="712"/>
      <c r="AR39" s="712"/>
      <c r="AS39" s="712"/>
    </row>
    <row r="40" spans="1:45" customFormat="1">
      <c r="A40" s="716"/>
      <c r="B40" s="738"/>
      <c r="C40" s="737"/>
      <c r="D40" s="330" t="s">
        <v>228</v>
      </c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259"/>
      <c r="AG40" s="712"/>
      <c r="AH40" s="712"/>
      <c r="AI40" s="712"/>
      <c r="AJ40" s="712"/>
      <c r="AK40" s="712"/>
      <c r="AL40" s="712"/>
      <c r="AM40" s="712"/>
      <c r="AN40" s="712"/>
      <c r="AO40" s="712"/>
      <c r="AP40" s="712"/>
      <c r="AQ40" s="712"/>
      <c r="AR40" s="712"/>
      <c r="AS40" s="712"/>
    </row>
    <row r="41" spans="1:45" customFormat="1">
      <c r="A41" s="716"/>
      <c r="B41" s="738"/>
      <c r="C41" s="737"/>
      <c r="D41" s="330" t="s">
        <v>229</v>
      </c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259"/>
      <c r="AG41" s="712"/>
      <c r="AH41" s="712"/>
      <c r="AI41" s="712"/>
      <c r="AJ41" s="712"/>
      <c r="AK41" s="712"/>
      <c r="AL41" s="712"/>
      <c r="AM41" s="712"/>
      <c r="AN41" s="712"/>
      <c r="AO41" s="712"/>
      <c r="AP41" s="712"/>
      <c r="AQ41" s="712"/>
      <c r="AR41" s="712"/>
      <c r="AS41" s="712"/>
    </row>
    <row r="42" spans="1:45" customFormat="1" ht="19.5" customHeight="1">
      <c r="A42" s="716"/>
      <c r="B42" s="738"/>
      <c r="C42" s="737"/>
      <c r="D42" s="330" t="s">
        <v>230</v>
      </c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259"/>
      <c r="AG42" s="712"/>
      <c r="AH42" s="712"/>
      <c r="AI42" s="712"/>
      <c r="AJ42" s="712"/>
      <c r="AK42" s="712"/>
      <c r="AL42" s="712"/>
      <c r="AM42" s="712"/>
      <c r="AN42" s="712"/>
      <c r="AO42" s="712"/>
      <c r="AP42" s="712"/>
      <c r="AQ42" s="712"/>
      <c r="AR42" s="712"/>
      <c r="AS42" s="712"/>
    </row>
    <row r="43" spans="1:45" customFormat="1" ht="18.75" customHeight="1">
      <c r="A43" s="716"/>
      <c r="B43" s="738"/>
      <c r="C43" s="737"/>
      <c r="D43" s="330" t="s">
        <v>231</v>
      </c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259"/>
      <c r="AG43" s="712"/>
      <c r="AH43" s="712"/>
      <c r="AI43" s="712"/>
      <c r="AJ43" s="712"/>
      <c r="AK43" s="712"/>
      <c r="AL43" s="712"/>
      <c r="AM43" s="712"/>
      <c r="AN43" s="712"/>
      <c r="AO43" s="712"/>
      <c r="AP43" s="712"/>
      <c r="AQ43" s="712"/>
      <c r="AR43" s="712"/>
      <c r="AS43" s="712"/>
    </row>
    <row r="44" spans="1:45" customFormat="1" ht="18.75" customHeight="1">
      <c r="A44" s="716"/>
      <c r="B44" s="738"/>
      <c r="C44" s="737"/>
      <c r="D44" s="330" t="s">
        <v>232</v>
      </c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259"/>
      <c r="AG44" s="712"/>
      <c r="AH44" s="712"/>
      <c r="AI44" s="712"/>
      <c r="AJ44" s="712"/>
      <c r="AK44" s="712"/>
      <c r="AL44" s="712"/>
      <c r="AM44" s="712"/>
      <c r="AN44" s="712"/>
      <c r="AO44" s="712"/>
      <c r="AP44" s="712"/>
      <c r="AQ44" s="712"/>
      <c r="AR44" s="712"/>
      <c r="AS44" s="712"/>
    </row>
    <row r="45" spans="1:45" customFormat="1" ht="18.75" customHeight="1">
      <c r="A45" s="716"/>
      <c r="B45" s="738"/>
      <c r="C45" s="737"/>
      <c r="D45" s="330" t="s">
        <v>233</v>
      </c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259"/>
      <c r="AG45" s="712"/>
      <c r="AH45" s="712"/>
      <c r="AI45" s="712"/>
      <c r="AJ45" s="712"/>
      <c r="AK45" s="712"/>
      <c r="AL45" s="712"/>
      <c r="AM45" s="712"/>
      <c r="AN45" s="712"/>
      <c r="AO45" s="712"/>
      <c r="AP45" s="712"/>
      <c r="AQ45" s="712"/>
      <c r="AR45" s="712"/>
      <c r="AS45" s="712"/>
    </row>
    <row r="46" spans="1:45" customFormat="1" ht="15.75" thickBot="1">
      <c r="A46" s="717"/>
      <c r="B46" s="720"/>
      <c r="C46" s="723"/>
      <c r="D46" s="331" t="s">
        <v>234</v>
      </c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259"/>
      <c r="AG46" s="713"/>
      <c r="AH46" s="713"/>
      <c r="AI46" s="713"/>
      <c r="AJ46" s="713"/>
      <c r="AK46" s="713"/>
      <c r="AL46" s="713"/>
      <c r="AM46" s="713"/>
      <c r="AN46" s="713"/>
      <c r="AO46" s="713"/>
      <c r="AP46" s="713"/>
      <c r="AQ46" s="713"/>
      <c r="AR46" s="713"/>
      <c r="AS46" s="713"/>
    </row>
    <row r="47" spans="1:45" ht="14.45" customHeight="1">
      <c r="A47" s="714"/>
      <c r="B47" s="714"/>
      <c r="C47" s="714"/>
      <c r="D47" s="714"/>
      <c r="E47" s="3">
        <f t="shared" ref="E47:AE47" si="8">SUM(E36:E46)</f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  <c r="I47" s="3">
        <f t="shared" si="8"/>
        <v>0</v>
      </c>
      <c r="J47" s="3">
        <f t="shared" si="8"/>
        <v>0</v>
      </c>
      <c r="K47" s="3">
        <f t="shared" si="8"/>
        <v>0</v>
      </c>
      <c r="L47" s="3">
        <f t="shared" si="8"/>
        <v>0</v>
      </c>
      <c r="M47" s="3">
        <f t="shared" si="8"/>
        <v>0</v>
      </c>
      <c r="N47" s="3">
        <f t="shared" si="8"/>
        <v>0</v>
      </c>
      <c r="O47" s="3">
        <f t="shared" si="8"/>
        <v>0</v>
      </c>
      <c r="P47" s="3">
        <f t="shared" si="8"/>
        <v>0</v>
      </c>
      <c r="Q47" s="3">
        <f t="shared" si="8"/>
        <v>0</v>
      </c>
      <c r="R47" s="3">
        <f t="shared" si="8"/>
        <v>0</v>
      </c>
      <c r="S47" s="3">
        <f t="shared" si="8"/>
        <v>0</v>
      </c>
      <c r="T47" s="3">
        <f t="shared" si="8"/>
        <v>0</v>
      </c>
      <c r="U47" s="3">
        <f t="shared" si="8"/>
        <v>0</v>
      </c>
      <c r="V47" s="3">
        <f t="shared" si="8"/>
        <v>0</v>
      </c>
      <c r="W47" s="3">
        <f t="shared" si="8"/>
        <v>0</v>
      </c>
      <c r="X47" s="3">
        <f t="shared" si="8"/>
        <v>0</v>
      </c>
      <c r="Y47" s="3">
        <f t="shared" si="8"/>
        <v>0</v>
      </c>
      <c r="Z47" s="3">
        <f t="shared" si="8"/>
        <v>0</v>
      </c>
      <c r="AA47" s="3">
        <f t="shared" si="8"/>
        <v>0</v>
      </c>
      <c r="AB47" s="3">
        <f t="shared" si="8"/>
        <v>0</v>
      </c>
      <c r="AC47" s="3">
        <f t="shared" si="8"/>
        <v>0</v>
      </c>
      <c r="AD47" s="3">
        <f t="shared" si="8"/>
        <v>0</v>
      </c>
      <c r="AE47" s="3">
        <f t="shared" si="8"/>
        <v>0</v>
      </c>
      <c r="AF47" s="4"/>
      <c r="AG47" s="101">
        <f t="shared" ref="AG47:AS47" si="9">SUM(AG36)</f>
        <v>0</v>
      </c>
      <c r="AH47" s="101">
        <f t="shared" si="9"/>
        <v>0</v>
      </c>
      <c r="AI47" s="101">
        <f t="shared" si="9"/>
        <v>0</v>
      </c>
      <c r="AJ47" s="101">
        <f t="shared" si="9"/>
        <v>0</v>
      </c>
      <c r="AK47" s="101">
        <f t="shared" si="9"/>
        <v>0</v>
      </c>
      <c r="AL47" s="101">
        <f t="shared" si="9"/>
        <v>0</v>
      </c>
      <c r="AM47" s="101">
        <f t="shared" si="9"/>
        <v>0</v>
      </c>
      <c r="AN47" s="101">
        <f t="shared" si="9"/>
        <v>0</v>
      </c>
      <c r="AO47" s="101">
        <f t="shared" si="9"/>
        <v>0</v>
      </c>
      <c r="AP47" s="101">
        <f t="shared" si="9"/>
        <v>0</v>
      </c>
      <c r="AQ47" s="101">
        <f t="shared" si="9"/>
        <v>0</v>
      </c>
      <c r="AR47" s="101">
        <f t="shared" si="9"/>
        <v>0</v>
      </c>
      <c r="AS47" s="101">
        <f t="shared" si="9"/>
        <v>0</v>
      </c>
    </row>
    <row r="48" spans="1:45" customFormat="1" ht="15.75" thickBot="1">
      <c r="D48" s="301"/>
    </row>
    <row r="49" spans="1:45" customFormat="1" ht="30">
      <c r="A49" s="715" t="s">
        <v>235</v>
      </c>
      <c r="B49" s="718" t="s">
        <v>422</v>
      </c>
      <c r="C49" s="721" t="s">
        <v>423</v>
      </c>
      <c r="D49" s="244" t="s">
        <v>424</v>
      </c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259"/>
      <c r="AG49" s="711"/>
      <c r="AH49" s="711"/>
      <c r="AI49" s="711"/>
      <c r="AJ49" s="711"/>
      <c r="AK49" s="711"/>
      <c r="AL49" s="711"/>
      <c r="AM49" s="711"/>
      <c r="AN49" s="711"/>
      <c r="AO49" s="711"/>
      <c r="AP49" s="711"/>
      <c r="AQ49" s="711"/>
      <c r="AR49" s="711"/>
      <c r="AS49" s="711"/>
    </row>
    <row r="50" spans="1:45" customFormat="1">
      <c r="A50" s="716"/>
      <c r="B50" s="738"/>
      <c r="C50" s="737"/>
      <c r="D50" s="330" t="s">
        <v>425</v>
      </c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259"/>
      <c r="AG50" s="712"/>
      <c r="AH50" s="712"/>
      <c r="AI50" s="712"/>
      <c r="AJ50" s="712"/>
      <c r="AK50" s="712"/>
      <c r="AL50" s="712"/>
      <c r="AM50" s="712"/>
      <c r="AN50" s="712"/>
      <c r="AO50" s="712"/>
      <c r="AP50" s="712"/>
      <c r="AQ50" s="712"/>
      <c r="AR50" s="712"/>
      <c r="AS50" s="712"/>
    </row>
    <row r="51" spans="1:45" customFormat="1">
      <c r="A51" s="716"/>
      <c r="B51" s="738"/>
      <c r="C51" s="737"/>
      <c r="D51" s="330" t="s">
        <v>426</v>
      </c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259"/>
      <c r="AG51" s="712"/>
      <c r="AH51" s="712"/>
      <c r="AI51" s="712"/>
      <c r="AJ51" s="712"/>
      <c r="AK51" s="712"/>
      <c r="AL51" s="712"/>
      <c r="AM51" s="712"/>
      <c r="AN51" s="712"/>
      <c r="AO51" s="712"/>
      <c r="AP51" s="712"/>
      <c r="AQ51" s="712"/>
      <c r="AR51" s="712"/>
      <c r="AS51" s="712"/>
    </row>
    <row r="52" spans="1:45" customFormat="1">
      <c r="A52" s="716"/>
      <c r="B52" s="738"/>
      <c r="C52" s="737"/>
      <c r="D52" s="330" t="s">
        <v>427</v>
      </c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259"/>
      <c r="AG52" s="712"/>
      <c r="AH52" s="712"/>
      <c r="AI52" s="712"/>
      <c r="AJ52" s="712"/>
      <c r="AK52" s="712"/>
      <c r="AL52" s="712"/>
      <c r="AM52" s="712"/>
      <c r="AN52" s="712"/>
      <c r="AO52" s="712"/>
      <c r="AP52" s="712"/>
      <c r="AQ52" s="712"/>
      <c r="AR52" s="712"/>
      <c r="AS52" s="712"/>
    </row>
    <row r="53" spans="1:45" customFormat="1" ht="15.75" thickBot="1">
      <c r="A53" s="717"/>
      <c r="B53" s="720"/>
      <c r="C53" s="723"/>
      <c r="D53" s="246" t="s">
        <v>428</v>
      </c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259"/>
      <c r="AG53" s="713"/>
      <c r="AH53" s="713"/>
      <c r="AI53" s="713"/>
      <c r="AJ53" s="713"/>
      <c r="AK53" s="713"/>
      <c r="AL53" s="713"/>
      <c r="AM53" s="713"/>
      <c r="AN53" s="713"/>
      <c r="AO53" s="713"/>
      <c r="AP53" s="713"/>
      <c r="AQ53" s="713"/>
      <c r="AR53" s="713"/>
      <c r="AS53" s="713"/>
    </row>
    <row r="54" spans="1:45" ht="14.45" customHeight="1">
      <c r="A54" s="714"/>
      <c r="B54" s="714"/>
      <c r="C54" s="714"/>
      <c r="D54" s="714"/>
      <c r="E54" s="3">
        <f t="shared" ref="E54:AE54" si="10">SUM(E49:E53)</f>
        <v>0</v>
      </c>
      <c r="F54" s="3">
        <f t="shared" si="10"/>
        <v>0</v>
      </c>
      <c r="G54" s="3">
        <f t="shared" si="10"/>
        <v>0</v>
      </c>
      <c r="H54" s="3">
        <f t="shared" si="10"/>
        <v>0</v>
      </c>
      <c r="I54" s="3">
        <f t="shared" si="10"/>
        <v>0</v>
      </c>
      <c r="J54" s="3">
        <f t="shared" si="10"/>
        <v>0</v>
      </c>
      <c r="K54" s="3">
        <f t="shared" si="10"/>
        <v>0</v>
      </c>
      <c r="L54" s="3">
        <f t="shared" si="10"/>
        <v>0</v>
      </c>
      <c r="M54" s="3">
        <f t="shared" si="10"/>
        <v>0</v>
      </c>
      <c r="N54" s="3">
        <f t="shared" si="10"/>
        <v>0</v>
      </c>
      <c r="O54" s="3">
        <f t="shared" si="10"/>
        <v>0</v>
      </c>
      <c r="P54" s="3">
        <f t="shared" si="10"/>
        <v>0</v>
      </c>
      <c r="Q54" s="3">
        <f t="shared" si="10"/>
        <v>0</v>
      </c>
      <c r="R54" s="3">
        <f t="shared" si="10"/>
        <v>0</v>
      </c>
      <c r="S54" s="3">
        <f t="shared" si="10"/>
        <v>0</v>
      </c>
      <c r="T54" s="3">
        <f t="shared" si="10"/>
        <v>0</v>
      </c>
      <c r="U54" s="3">
        <f t="shared" si="10"/>
        <v>0</v>
      </c>
      <c r="V54" s="3">
        <f t="shared" si="10"/>
        <v>0</v>
      </c>
      <c r="W54" s="3">
        <f t="shared" si="10"/>
        <v>0</v>
      </c>
      <c r="X54" s="3">
        <f t="shared" si="10"/>
        <v>0</v>
      </c>
      <c r="Y54" s="3">
        <f t="shared" si="10"/>
        <v>0</v>
      </c>
      <c r="Z54" s="3">
        <f t="shared" si="10"/>
        <v>0</v>
      </c>
      <c r="AA54" s="3">
        <f t="shared" si="10"/>
        <v>0</v>
      </c>
      <c r="AB54" s="3">
        <f t="shared" si="10"/>
        <v>0</v>
      </c>
      <c r="AC54" s="3">
        <f t="shared" si="10"/>
        <v>0</v>
      </c>
      <c r="AD54" s="3">
        <f t="shared" si="10"/>
        <v>0</v>
      </c>
      <c r="AE54" s="3">
        <f t="shared" si="10"/>
        <v>0</v>
      </c>
      <c r="AF54" s="4"/>
      <c r="AG54" s="101">
        <f t="shared" ref="AG54:AS54" si="11">SUM(AG49)</f>
        <v>0</v>
      </c>
      <c r="AH54" s="101">
        <f t="shared" si="11"/>
        <v>0</v>
      </c>
      <c r="AI54" s="101">
        <f t="shared" si="11"/>
        <v>0</v>
      </c>
      <c r="AJ54" s="101">
        <f t="shared" si="11"/>
        <v>0</v>
      </c>
      <c r="AK54" s="101">
        <f t="shared" si="11"/>
        <v>0</v>
      </c>
      <c r="AL54" s="101">
        <f t="shared" si="11"/>
        <v>0</v>
      </c>
      <c r="AM54" s="101">
        <f t="shared" si="11"/>
        <v>0</v>
      </c>
      <c r="AN54" s="101">
        <f t="shared" si="11"/>
        <v>0</v>
      </c>
      <c r="AO54" s="101">
        <f t="shared" si="11"/>
        <v>0</v>
      </c>
      <c r="AP54" s="101">
        <f t="shared" si="11"/>
        <v>0</v>
      </c>
      <c r="AQ54" s="101">
        <f t="shared" si="11"/>
        <v>0</v>
      </c>
      <c r="AR54" s="101">
        <f t="shared" si="11"/>
        <v>0</v>
      </c>
      <c r="AS54" s="101">
        <f t="shared" si="11"/>
        <v>0</v>
      </c>
    </row>
    <row r="55" spans="1:45" customFormat="1" ht="15.75" thickBot="1">
      <c r="D55" s="301"/>
    </row>
    <row r="56" spans="1:45" customFormat="1">
      <c r="A56" s="724" t="s">
        <v>51</v>
      </c>
      <c r="B56" s="727" t="s">
        <v>166</v>
      </c>
      <c r="C56" s="730"/>
      <c r="D56" s="336" t="s">
        <v>52</v>
      </c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259"/>
      <c r="AG56" s="711"/>
      <c r="AH56" s="711"/>
      <c r="AI56" s="711"/>
      <c r="AJ56" s="711"/>
      <c r="AK56" s="711"/>
      <c r="AL56" s="711"/>
      <c r="AM56" s="711"/>
      <c r="AN56" s="711"/>
      <c r="AO56" s="711"/>
      <c r="AP56" s="711"/>
      <c r="AQ56" s="711"/>
      <c r="AR56" s="711"/>
      <c r="AS56" s="711"/>
    </row>
    <row r="57" spans="1:45" customFormat="1">
      <c r="A57" s="725"/>
      <c r="B57" s="734"/>
      <c r="C57" s="733"/>
      <c r="D57" s="332" t="s">
        <v>255</v>
      </c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259"/>
      <c r="AG57" s="712"/>
      <c r="AH57" s="712"/>
      <c r="AI57" s="712"/>
      <c r="AJ57" s="712"/>
      <c r="AK57" s="712"/>
      <c r="AL57" s="712"/>
      <c r="AM57" s="712"/>
      <c r="AN57" s="712"/>
      <c r="AO57" s="712"/>
      <c r="AP57" s="712"/>
      <c r="AQ57" s="712"/>
      <c r="AR57" s="712"/>
      <c r="AS57" s="712"/>
    </row>
    <row r="58" spans="1:45" customFormat="1" ht="15.75" thickBot="1">
      <c r="A58" s="726"/>
      <c r="B58" s="729"/>
      <c r="C58" s="732"/>
      <c r="D58" s="337" t="s">
        <v>446</v>
      </c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259"/>
      <c r="AG58" s="713"/>
      <c r="AH58" s="713"/>
      <c r="AI58" s="713"/>
      <c r="AJ58" s="713"/>
      <c r="AK58" s="713"/>
      <c r="AL58" s="713"/>
      <c r="AM58" s="713"/>
      <c r="AN58" s="713"/>
      <c r="AO58" s="713"/>
      <c r="AP58" s="713"/>
      <c r="AQ58" s="713"/>
      <c r="AR58" s="713"/>
      <c r="AS58" s="713"/>
    </row>
    <row r="59" spans="1:45" ht="14.45" customHeight="1">
      <c r="A59" s="714"/>
      <c r="B59" s="714"/>
      <c r="C59" s="714"/>
      <c r="D59" s="714"/>
      <c r="E59" s="3">
        <f t="shared" ref="E59:AE59" si="12">SUM(E56:E58)</f>
        <v>0</v>
      </c>
      <c r="F59" s="3">
        <f t="shared" si="12"/>
        <v>0</v>
      </c>
      <c r="G59" s="3">
        <f t="shared" si="12"/>
        <v>0</v>
      </c>
      <c r="H59" s="3">
        <f t="shared" si="12"/>
        <v>0</v>
      </c>
      <c r="I59" s="3">
        <f t="shared" si="12"/>
        <v>0</v>
      </c>
      <c r="J59" s="3">
        <f t="shared" si="12"/>
        <v>0</v>
      </c>
      <c r="K59" s="3">
        <f t="shared" si="12"/>
        <v>0</v>
      </c>
      <c r="L59" s="3">
        <f t="shared" si="12"/>
        <v>0</v>
      </c>
      <c r="M59" s="3">
        <f t="shared" si="12"/>
        <v>0</v>
      </c>
      <c r="N59" s="3">
        <f t="shared" si="12"/>
        <v>0</v>
      </c>
      <c r="O59" s="3">
        <f t="shared" si="12"/>
        <v>0</v>
      </c>
      <c r="P59" s="3">
        <f t="shared" si="12"/>
        <v>0</v>
      </c>
      <c r="Q59" s="3">
        <f t="shared" si="12"/>
        <v>0</v>
      </c>
      <c r="R59" s="3">
        <f t="shared" si="12"/>
        <v>0</v>
      </c>
      <c r="S59" s="3">
        <f t="shared" si="12"/>
        <v>0</v>
      </c>
      <c r="T59" s="3">
        <f t="shared" si="12"/>
        <v>0</v>
      </c>
      <c r="U59" s="3">
        <f t="shared" si="12"/>
        <v>0</v>
      </c>
      <c r="V59" s="3">
        <f t="shared" si="12"/>
        <v>0</v>
      </c>
      <c r="W59" s="3">
        <f t="shared" si="12"/>
        <v>0</v>
      </c>
      <c r="X59" s="3">
        <f t="shared" si="12"/>
        <v>0</v>
      </c>
      <c r="Y59" s="3">
        <f t="shared" si="12"/>
        <v>0</v>
      </c>
      <c r="Z59" s="3">
        <f t="shared" si="12"/>
        <v>0</v>
      </c>
      <c r="AA59" s="3">
        <f t="shared" si="12"/>
        <v>0</v>
      </c>
      <c r="AB59" s="3">
        <f t="shared" si="12"/>
        <v>0</v>
      </c>
      <c r="AC59" s="3">
        <f t="shared" si="12"/>
        <v>0</v>
      </c>
      <c r="AD59" s="3">
        <f t="shared" si="12"/>
        <v>0</v>
      </c>
      <c r="AE59" s="3">
        <f t="shared" si="12"/>
        <v>0</v>
      </c>
      <c r="AF59" s="4"/>
      <c r="AG59" s="101">
        <f t="shared" ref="AG59:AS59" si="13">SUM(AG56)</f>
        <v>0</v>
      </c>
      <c r="AH59" s="101">
        <f t="shared" si="13"/>
        <v>0</v>
      </c>
      <c r="AI59" s="101">
        <f t="shared" si="13"/>
        <v>0</v>
      </c>
      <c r="AJ59" s="101">
        <f t="shared" si="13"/>
        <v>0</v>
      </c>
      <c r="AK59" s="101">
        <f t="shared" si="13"/>
        <v>0</v>
      </c>
      <c r="AL59" s="101">
        <f t="shared" si="13"/>
        <v>0</v>
      </c>
      <c r="AM59" s="101">
        <f t="shared" si="13"/>
        <v>0</v>
      </c>
      <c r="AN59" s="101">
        <f t="shared" si="13"/>
        <v>0</v>
      </c>
      <c r="AO59" s="101">
        <f t="shared" si="13"/>
        <v>0</v>
      </c>
      <c r="AP59" s="101">
        <f t="shared" si="13"/>
        <v>0</v>
      </c>
      <c r="AQ59" s="101">
        <f t="shared" si="13"/>
        <v>0</v>
      </c>
      <c r="AR59" s="101">
        <f t="shared" si="13"/>
        <v>0</v>
      </c>
      <c r="AS59" s="101">
        <f t="shared" si="13"/>
        <v>0</v>
      </c>
    </row>
    <row r="60" spans="1:45" customFormat="1" ht="15.75" thickBot="1">
      <c r="D60" s="301"/>
    </row>
    <row r="61" spans="1:45" customFormat="1">
      <c r="A61" s="715" t="s">
        <v>51</v>
      </c>
      <c r="B61" s="718" t="s">
        <v>219</v>
      </c>
      <c r="C61" s="721" t="s">
        <v>429</v>
      </c>
      <c r="D61" s="244" t="s">
        <v>220</v>
      </c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259"/>
      <c r="AG61" s="711"/>
      <c r="AH61" s="711"/>
      <c r="AI61" s="711"/>
      <c r="AJ61" s="711"/>
      <c r="AK61" s="711"/>
      <c r="AL61" s="711"/>
      <c r="AM61" s="711"/>
      <c r="AN61" s="711"/>
      <c r="AO61" s="711"/>
      <c r="AP61" s="711"/>
      <c r="AQ61" s="711"/>
      <c r="AR61" s="711"/>
      <c r="AS61" s="711"/>
    </row>
    <row r="62" spans="1:45" customFormat="1">
      <c r="A62" s="716"/>
      <c r="B62" s="738"/>
      <c r="C62" s="737"/>
      <c r="D62" s="330" t="s">
        <v>221</v>
      </c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259"/>
      <c r="AG62" s="712"/>
      <c r="AH62" s="712"/>
      <c r="AI62" s="712"/>
      <c r="AJ62" s="712"/>
      <c r="AK62" s="712"/>
      <c r="AL62" s="712"/>
      <c r="AM62" s="712"/>
      <c r="AN62" s="712"/>
      <c r="AO62" s="712"/>
      <c r="AP62" s="712"/>
      <c r="AQ62" s="712"/>
      <c r="AR62" s="712"/>
      <c r="AS62" s="712"/>
    </row>
    <row r="63" spans="1:45" customFormat="1">
      <c r="A63" s="716"/>
      <c r="B63" s="738"/>
      <c r="C63" s="737"/>
      <c r="D63" s="330" t="s">
        <v>222</v>
      </c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259"/>
      <c r="AG63" s="712"/>
      <c r="AH63" s="712"/>
      <c r="AI63" s="712"/>
      <c r="AJ63" s="712"/>
      <c r="AK63" s="712"/>
      <c r="AL63" s="712"/>
      <c r="AM63" s="712"/>
      <c r="AN63" s="712"/>
      <c r="AO63" s="712"/>
      <c r="AP63" s="712"/>
      <c r="AQ63" s="712"/>
      <c r="AR63" s="712"/>
      <c r="AS63" s="712"/>
    </row>
    <row r="64" spans="1:45" customFormat="1">
      <c r="A64" s="716"/>
      <c r="B64" s="738"/>
      <c r="C64" s="737"/>
      <c r="D64" s="330" t="s">
        <v>236</v>
      </c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259"/>
      <c r="AG64" s="712"/>
      <c r="AH64" s="712"/>
      <c r="AI64" s="712"/>
      <c r="AJ64" s="712"/>
      <c r="AK64" s="712"/>
      <c r="AL64" s="712"/>
      <c r="AM64" s="712"/>
      <c r="AN64" s="712"/>
      <c r="AO64" s="712"/>
      <c r="AP64" s="712"/>
      <c r="AQ64" s="712"/>
      <c r="AR64" s="712"/>
      <c r="AS64" s="712"/>
    </row>
    <row r="65" spans="1:45" customFormat="1" ht="15.75" thickBot="1">
      <c r="A65" s="717"/>
      <c r="B65" s="720"/>
      <c r="C65" s="723"/>
      <c r="D65" s="246" t="s">
        <v>237</v>
      </c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259"/>
      <c r="AG65" s="713"/>
      <c r="AH65" s="713"/>
      <c r="AI65" s="713"/>
      <c r="AJ65" s="713"/>
      <c r="AK65" s="713"/>
      <c r="AL65" s="713"/>
      <c r="AM65" s="713"/>
      <c r="AN65" s="713"/>
      <c r="AO65" s="713"/>
      <c r="AP65" s="713"/>
      <c r="AQ65" s="713"/>
      <c r="AR65" s="713"/>
      <c r="AS65" s="713"/>
    </row>
    <row r="66" spans="1:45" ht="14.45" customHeight="1">
      <c r="A66" s="714"/>
      <c r="B66" s="714"/>
      <c r="C66" s="714"/>
      <c r="D66" s="714"/>
      <c r="E66" s="3">
        <f t="shared" ref="E66:AE66" si="14">SUM(E61:E65)</f>
        <v>0</v>
      </c>
      <c r="F66" s="3">
        <f t="shared" si="14"/>
        <v>0</v>
      </c>
      <c r="G66" s="3">
        <f t="shared" si="14"/>
        <v>0</v>
      </c>
      <c r="H66" s="3">
        <f t="shared" si="14"/>
        <v>0</v>
      </c>
      <c r="I66" s="3">
        <f t="shared" si="14"/>
        <v>0</v>
      </c>
      <c r="J66" s="3">
        <f t="shared" si="14"/>
        <v>0</v>
      </c>
      <c r="K66" s="3">
        <f t="shared" si="14"/>
        <v>0</v>
      </c>
      <c r="L66" s="3">
        <f t="shared" si="14"/>
        <v>0</v>
      </c>
      <c r="M66" s="3">
        <f t="shared" si="14"/>
        <v>0</v>
      </c>
      <c r="N66" s="3">
        <f t="shared" si="14"/>
        <v>0</v>
      </c>
      <c r="O66" s="3">
        <f t="shared" si="14"/>
        <v>0</v>
      </c>
      <c r="P66" s="3">
        <f t="shared" si="14"/>
        <v>0</v>
      </c>
      <c r="Q66" s="3">
        <f t="shared" si="14"/>
        <v>0</v>
      </c>
      <c r="R66" s="3">
        <f t="shared" si="14"/>
        <v>0</v>
      </c>
      <c r="S66" s="3">
        <f t="shared" si="14"/>
        <v>0</v>
      </c>
      <c r="T66" s="3">
        <f t="shared" si="14"/>
        <v>0</v>
      </c>
      <c r="U66" s="3">
        <f t="shared" si="14"/>
        <v>0</v>
      </c>
      <c r="V66" s="3">
        <f t="shared" si="14"/>
        <v>0</v>
      </c>
      <c r="W66" s="3">
        <f t="shared" si="14"/>
        <v>0</v>
      </c>
      <c r="X66" s="3">
        <f t="shared" si="14"/>
        <v>0</v>
      </c>
      <c r="Y66" s="3">
        <f t="shared" si="14"/>
        <v>0</v>
      </c>
      <c r="Z66" s="3">
        <f t="shared" si="14"/>
        <v>0</v>
      </c>
      <c r="AA66" s="3">
        <f t="shared" si="14"/>
        <v>0</v>
      </c>
      <c r="AB66" s="3">
        <f t="shared" si="14"/>
        <v>0</v>
      </c>
      <c r="AC66" s="3">
        <f t="shared" si="14"/>
        <v>0</v>
      </c>
      <c r="AD66" s="3">
        <f t="shared" si="14"/>
        <v>0</v>
      </c>
      <c r="AE66" s="3">
        <f t="shared" si="14"/>
        <v>0</v>
      </c>
      <c r="AF66" s="4"/>
      <c r="AG66" s="101">
        <f t="shared" ref="AG66:AS66" si="15">SUM(AG61)</f>
        <v>0</v>
      </c>
      <c r="AH66" s="101">
        <f t="shared" si="15"/>
        <v>0</v>
      </c>
      <c r="AI66" s="101">
        <f t="shared" si="15"/>
        <v>0</v>
      </c>
      <c r="AJ66" s="101">
        <f t="shared" si="15"/>
        <v>0</v>
      </c>
      <c r="AK66" s="101">
        <f t="shared" si="15"/>
        <v>0</v>
      </c>
      <c r="AL66" s="101">
        <f t="shared" si="15"/>
        <v>0</v>
      </c>
      <c r="AM66" s="101">
        <f t="shared" si="15"/>
        <v>0</v>
      </c>
      <c r="AN66" s="101">
        <f t="shared" si="15"/>
        <v>0</v>
      </c>
      <c r="AO66" s="101">
        <f t="shared" si="15"/>
        <v>0</v>
      </c>
      <c r="AP66" s="101">
        <f t="shared" si="15"/>
        <v>0</v>
      </c>
      <c r="AQ66" s="101">
        <f t="shared" si="15"/>
        <v>0</v>
      </c>
      <c r="AR66" s="101">
        <f t="shared" si="15"/>
        <v>0</v>
      </c>
      <c r="AS66" s="101">
        <f t="shared" si="15"/>
        <v>0</v>
      </c>
    </row>
    <row r="67" spans="1:45" customFormat="1" ht="15.75" thickBot="1">
      <c r="D67" s="301"/>
    </row>
    <row r="68" spans="1:45" customFormat="1">
      <c r="A68" s="715" t="s">
        <v>51</v>
      </c>
      <c r="B68" s="718" t="s">
        <v>256</v>
      </c>
      <c r="C68" s="721" t="s">
        <v>451</v>
      </c>
      <c r="D68" s="244" t="s">
        <v>257</v>
      </c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259"/>
      <c r="AG68" s="711"/>
      <c r="AH68" s="711"/>
      <c r="AI68" s="711"/>
      <c r="AJ68" s="711"/>
      <c r="AK68" s="711"/>
      <c r="AL68" s="711"/>
      <c r="AM68" s="711"/>
      <c r="AN68" s="711"/>
      <c r="AO68" s="711"/>
      <c r="AP68" s="711"/>
      <c r="AQ68" s="711"/>
      <c r="AR68" s="711"/>
      <c r="AS68" s="711"/>
    </row>
    <row r="69" spans="1:45" customFormat="1">
      <c r="A69" s="716"/>
      <c r="B69" s="738"/>
      <c r="C69" s="737"/>
      <c r="D69" s="330" t="s">
        <v>258</v>
      </c>
      <c r="E69" s="329"/>
      <c r="F69" s="329"/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259"/>
      <c r="AG69" s="712"/>
      <c r="AH69" s="712"/>
      <c r="AI69" s="712"/>
      <c r="AJ69" s="712"/>
      <c r="AK69" s="712"/>
      <c r="AL69" s="712"/>
      <c r="AM69" s="712"/>
      <c r="AN69" s="712"/>
      <c r="AO69" s="712"/>
      <c r="AP69" s="712"/>
      <c r="AQ69" s="712"/>
      <c r="AR69" s="712"/>
      <c r="AS69" s="712"/>
    </row>
    <row r="70" spans="1:45" customFormat="1" ht="15.75" thickBot="1">
      <c r="A70" s="717"/>
      <c r="B70" s="720"/>
      <c r="C70" s="723"/>
      <c r="D70" s="246" t="s">
        <v>259</v>
      </c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259"/>
      <c r="AG70" s="713"/>
      <c r="AH70" s="713"/>
      <c r="AI70" s="713"/>
      <c r="AJ70" s="713"/>
      <c r="AK70" s="713"/>
      <c r="AL70" s="713"/>
      <c r="AM70" s="713"/>
      <c r="AN70" s="713"/>
      <c r="AO70" s="713"/>
      <c r="AP70" s="713"/>
      <c r="AQ70" s="713"/>
      <c r="AR70" s="713"/>
      <c r="AS70" s="713"/>
    </row>
    <row r="71" spans="1:45" ht="14.45" customHeight="1">
      <c r="A71" s="714"/>
      <c r="B71" s="714"/>
      <c r="C71" s="714"/>
      <c r="D71" s="714"/>
      <c r="E71" s="3">
        <f t="shared" ref="E71:AE71" si="16">SUM(E68:E70)</f>
        <v>0</v>
      </c>
      <c r="F71" s="3">
        <f t="shared" si="16"/>
        <v>0</v>
      </c>
      <c r="G71" s="3">
        <f t="shared" si="16"/>
        <v>0</v>
      </c>
      <c r="H71" s="3">
        <f t="shared" si="16"/>
        <v>0</v>
      </c>
      <c r="I71" s="3">
        <f t="shared" si="16"/>
        <v>0</v>
      </c>
      <c r="J71" s="3">
        <f t="shared" si="16"/>
        <v>0</v>
      </c>
      <c r="K71" s="3">
        <f t="shared" si="16"/>
        <v>0</v>
      </c>
      <c r="L71" s="3">
        <f t="shared" si="16"/>
        <v>0</v>
      </c>
      <c r="M71" s="3">
        <f t="shared" si="16"/>
        <v>0</v>
      </c>
      <c r="N71" s="3">
        <f t="shared" si="16"/>
        <v>0</v>
      </c>
      <c r="O71" s="3">
        <f t="shared" si="16"/>
        <v>0</v>
      </c>
      <c r="P71" s="3">
        <f t="shared" si="16"/>
        <v>0</v>
      </c>
      <c r="Q71" s="3">
        <f t="shared" si="16"/>
        <v>0</v>
      </c>
      <c r="R71" s="3">
        <f t="shared" si="16"/>
        <v>0</v>
      </c>
      <c r="S71" s="3">
        <f t="shared" si="16"/>
        <v>0</v>
      </c>
      <c r="T71" s="3">
        <f t="shared" si="16"/>
        <v>0</v>
      </c>
      <c r="U71" s="3">
        <f t="shared" si="16"/>
        <v>0</v>
      </c>
      <c r="V71" s="3">
        <f t="shared" si="16"/>
        <v>0</v>
      </c>
      <c r="W71" s="3">
        <f t="shared" si="16"/>
        <v>0</v>
      </c>
      <c r="X71" s="3">
        <f t="shared" si="16"/>
        <v>0</v>
      </c>
      <c r="Y71" s="3">
        <f t="shared" si="16"/>
        <v>0</v>
      </c>
      <c r="Z71" s="3">
        <f t="shared" si="16"/>
        <v>0</v>
      </c>
      <c r="AA71" s="3">
        <f t="shared" si="16"/>
        <v>0</v>
      </c>
      <c r="AB71" s="3">
        <f t="shared" si="16"/>
        <v>0</v>
      </c>
      <c r="AC71" s="3">
        <f t="shared" si="16"/>
        <v>0</v>
      </c>
      <c r="AD71" s="3">
        <f t="shared" si="16"/>
        <v>0</v>
      </c>
      <c r="AE71" s="3">
        <f t="shared" si="16"/>
        <v>0</v>
      </c>
      <c r="AF71" s="4"/>
      <c r="AG71" s="101">
        <f t="shared" ref="AG71:AS71" si="17">SUM(AG68)</f>
        <v>0</v>
      </c>
      <c r="AH71" s="101">
        <f t="shared" si="17"/>
        <v>0</v>
      </c>
      <c r="AI71" s="101">
        <f t="shared" si="17"/>
        <v>0</v>
      </c>
      <c r="AJ71" s="101">
        <f t="shared" si="17"/>
        <v>0</v>
      </c>
      <c r="AK71" s="101">
        <f t="shared" si="17"/>
        <v>0</v>
      </c>
      <c r="AL71" s="101">
        <f t="shared" si="17"/>
        <v>0</v>
      </c>
      <c r="AM71" s="101">
        <f t="shared" si="17"/>
        <v>0</v>
      </c>
      <c r="AN71" s="101">
        <f t="shared" si="17"/>
        <v>0</v>
      </c>
      <c r="AO71" s="101">
        <f t="shared" si="17"/>
        <v>0</v>
      </c>
      <c r="AP71" s="101">
        <f t="shared" si="17"/>
        <v>0</v>
      </c>
      <c r="AQ71" s="101">
        <f t="shared" si="17"/>
        <v>0</v>
      </c>
      <c r="AR71" s="101">
        <f t="shared" si="17"/>
        <v>0</v>
      </c>
      <c r="AS71" s="101">
        <f t="shared" si="17"/>
        <v>0</v>
      </c>
    </row>
    <row r="72" spans="1:45" customFormat="1" ht="15.75" thickBot="1">
      <c r="D72" s="301"/>
    </row>
    <row r="73" spans="1:45" customFormat="1">
      <c r="A73" s="715" t="s">
        <v>260</v>
      </c>
      <c r="B73" s="718" t="s">
        <v>263</v>
      </c>
      <c r="C73" s="721" t="s">
        <v>452</v>
      </c>
      <c r="D73" s="244" t="s">
        <v>264</v>
      </c>
      <c r="E73" s="329"/>
      <c r="F73" s="329"/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259"/>
      <c r="AG73" s="711"/>
      <c r="AH73" s="711"/>
      <c r="AI73" s="711"/>
      <c r="AJ73" s="711"/>
      <c r="AK73" s="711"/>
      <c r="AL73" s="711"/>
      <c r="AM73" s="711"/>
      <c r="AN73" s="711"/>
      <c r="AO73" s="711"/>
      <c r="AP73" s="711"/>
      <c r="AQ73" s="711"/>
      <c r="AR73" s="711"/>
      <c r="AS73" s="711"/>
    </row>
    <row r="74" spans="1:45" customFormat="1">
      <c r="A74" s="716"/>
      <c r="B74" s="738"/>
      <c r="C74" s="737"/>
      <c r="D74" s="330" t="s">
        <v>265</v>
      </c>
      <c r="E74" s="329"/>
      <c r="F74" s="329"/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259"/>
      <c r="AG74" s="712"/>
      <c r="AH74" s="712"/>
      <c r="AI74" s="712"/>
      <c r="AJ74" s="712"/>
      <c r="AK74" s="712"/>
      <c r="AL74" s="712"/>
      <c r="AM74" s="712"/>
      <c r="AN74" s="712"/>
      <c r="AO74" s="712"/>
      <c r="AP74" s="712"/>
      <c r="AQ74" s="712"/>
      <c r="AR74" s="712"/>
      <c r="AS74" s="712"/>
    </row>
    <row r="75" spans="1:45" customFormat="1">
      <c r="A75" s="716"/>
      <c r="B75" s="738"/>
      <c r="C75" s="737"/>
      <c r="D75" s="330" t="s">
        <v>186</v>
      </c>
      <c r="E75" s="329"/>
      <c r="F75" s="329"/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259"/>
      <c r="AG75" s="712"/>
      <c r="AH75" s="712"/>
      <c r="AI75" s="712"/>
      <c r="AJ75" s="712"/>
      <c r="AK75" s="712"/>
      <c r="AL75" s="712"/>
      <c r="AM75" s="712"/>
      <c r="AN75" s="712"/>
      <c r="AO75" s="712"/>
      <c r="AP75" s="712"/>
      <c r="AQ75" s="712"/>
      <c r="AR75" s="712"/>
      <c r="AS75" s="712"/>
    </row>
    <row r="76" spans="1:45" customFormat="1" ht="30">
      <c r="A76" s="716"/>
      <c r="B76" s="738"/>
      <c r="C76" s="737"/>
      <c r="D76" s="330" t="s">
        <v>266</v>
      </c>
      <c r="E76" s="329"/>
      <c r="F76" s="329"/>
      <c r="G76" s="329"/>
      <c r="H76" s="329"/>
      <c r="I76" s="329"/>
      <c r="J76" s="329"/>
      <c r="K76" s="329"/>
      <c r="L76" s="329">
        <v>4</v>
      </c>
      <c r="M76" s="329">
        <v>0</v>
      </c>
      <c r="N76" s="329">
        <v>12</v>
      </c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259"/>
      <c r="AG76" s="712"/>
      <c r="AH76" s="712"/>
      <c r="AI76" s="712"/>
      <c r="AJ76" s="712"/>
      <c r="AK76" s="712"/>
      <c r="AL76" s="712"/>
      <c r="AM76" s="712"/>
      <c r="AN76" s="712"/>
      <c r="AO76" s="712"/>
      <c r="AP76" s="712"/>
      <c r="AQ76" s="712"/>
      <c r="AR76" s="712"/>
      <c r="AS76" s="712"/>
    </row>
    <row r="77" spans="1:45" customFormat="1">
      <c r="A77" s="716"/>
      <c r="B77" s="738"/>
      <c r="C77" s="737"/>
      <c r="D77" s="330" t="s">
        <v>143</v>
      </c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259"/>
      <c r="AG77" s="712"/>
      <c r="AH77" s="712"/>
      <c r="AI77" s="712"/>
      <c r="AJ77" s="712"/>
      <c r="AK77" s="712"/>
      <c r="AL77" s="712"/>
      <c r="AM77" s="712"/>
      <c r="AN77" s="712"/>
      <c r="AO77" s="712"/>
      <c r="AP77" s="712"/>
      <c r="AQ77" s="712"/>
      <c r="AR77" s="712"/>
      <c r="AS77" s="712"/>
    </row>
    <row r="78" spans="1:45" customFormat="1">
      <c r="A78" s="716"/>
      <c r="B78" s="738"/>
      <c r="C78" s="737"/>
      <c r="D78" s="330" t="s">
        <v>267</v>
      </c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259"/>
      <c r="AG78" s="712"/>
      <c r="AH78" s="712"/>
      <c r="AI78" s="712"/>
      <c r="AJ78" s="712"/>
      <c r="AK78" s="712"/>
      <c r="AL78" s="712"/>
      <c r="AM78" s="712"/>
      <c r="AN78" s="712"/>
      <c r="AO78" s="712"/>
      <c r="AP78" s="712"/>
      <c r="AQ78" s="712"/>
      <c r="AR78" s="712"/>
      <c r="AS78" s="712"/>
    </row>
    <row r="79" spans="1:45" customFormat="1" ht="19.5" customHeight="1">
      <c r="A79" s="716"/>
      <c r="B79" s="738"/>
      <c r="C79" s="737"/>
      <c r="D79" s="330" t="s">
        <v>268</v>
      </c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259"/>
      <c r="AG79" s="712"/>
      <c r="AH79" s="712"/>
      <c r="AI79" s="712"/>
      <c r="AJ79" s="712"/>
      <c r="AK79" s="712"/>
      <c r="AL79" s="712"/>
      <c r="AM79" s="712"/>
      <c r="AN79" s="712"/>
      <c r="AO79" s="712"/>
      <c r="AP79" s="712"/>
      <c r="AQ79" s="712"/>
      <c r="AR79" s="712"/>
      <c r="AS79" s="712"/>
    </row>
    <row r="80" spans="1:45" customFormat="1" ht="18.75" customHeight="1">
      <c r="A80" s="716"/>
      <c r="B80" s="738"/>
      <c r="C80" s="737"/>
      <c r="D80" s="330" t="s">
        <v>269</v>
      </c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259"/>
      <c r="AG80" s="712"/>
      <c r="AH80" s="712"/>
      <c r="AI80" s="712"/>
      <c r="AJ80" s="712"/>
      <c r="AK80" s="712"/>
      <c r="AL80" s="712"/>
      <c r="AM80" s="712"/>
      <c r="AN80" s="712"/>
      <c r="AO80" s="712"/>
      <c r="AP80" s="712"/>
      <c r="AQ80" s="712"/>
      <c r="AR80" s="712"/>
      <c r="AS80" s="712"/>
    </row>
    <row r="81" spans="1:45" customFormat="1">
      <c r="A81" s="716"/>
      <c r="B81" s="738"/>
      <c r="C81" s="737"/>
      <c r="D81" s="331" t="s">
        <v>270</v>
      </c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259"/>
      <c r="AG81" s="712"/>
      <c r="AH81" s="712"/>
      <c r="AI81" s="712"/>
      <c r="AJ81" s="712"/>
      <c r="AK81" s="712"/>
      <c r="AL81" s="712"/>
      <c r="AM81" s="712"/>
      <c r="AN81" s="712"/>
      <c r="AO81" s="712"/>
      <c r="AP81" s="712"/>
      <c r="AQ81" s="712"/>
      <c r="AR81" s="712"/>
      <c r="AS81" s="712"/>
    </row>
    <row r="82" spans="1:45" customFormat="1" ht="15.75" thickBot="1">
      <c r="A82" s="717"/>
      <c r="B82" s="720"/>
      <c r="C82" s="723"/>
      <c r="D82" s="246" t="s">
        <v>271</v>
      </c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29"/>
      <c r="Z82" s="329"/>
      <c r="AA82" s="329"/>
      <c r="AB82" s="329"/>
      <c r="AC82" s="329"/>
      <c r="AD82" s="329"/>
      <c r="AE82" s="329"/>
      <c r="AF82" s="259"/>
      <c r="AG82" s="713"/>
      <c r="AH82" s="713"/>
      <c r="AI82" s="713"/>
      <c r="AJ82" s="713"/>
      <c r="AK82" s="713"/>
      <c r="AL82" s="713"/>
      <c r="AM82" s="713"/>
      <c r="AN82" s="713"/>
      <c r="AO82" s="713"/>
      <c r="AP82" s="713"/>
      <c r="AQ82" s="713"/>
      <c r="AR82" s="713"/>
      <c r="AS82" s="713"/>
    </row>
    <row r="83" spans="1:45" ht="14.45" customHeight="1">
      <c r="A83" s="714"/>
      <c r="B83" s="714"/>
      <c r="C83" s="714"/>
      <c r="D83" s="714"/>
      <c r="E83" s="3">
        <f t="shared" ref="E83:AE83" si="18">SUM(E73:E82)</f>
        <v>0</v>
      </c>
      <c r="F83" s="3">
        <f t="shared" si="18"/>
        <v>0</v>
      </c>
      <c r="G83" s="3">
        <f t="shared" si="18"/>
        <v>0</v>
      </c>
      <c r="H83" s="3">
        <f t="shared" si="18"/>
        <v>0</v>
      </c>
      <c r="I83" s="3">
        <f t="shared" si="18"/>
        <v>0</v>
      </c>
      <c r="J83" s="3">
        <f t="shared" si="18"/>
        <v>0</v>
      </c>
      <c r="K83" s="3">
        <f t="shared" si="18"/>
        <v>0</v>
      </c>
      <c r="L83" s="3">
        <f t="shared" si="18"/>
        <v>4</v>
      </c>
      <c r="M83" s="3">
        <f t="shared" si="18"/>
        <v>0</v>
      </c>
      <c r="N83" s="3">
        <f t="shared" si="18"/>
        <v>12</v>
      </c>
      <c r="O83" s="3">
        <f t="shared" si="18"/>
        <v>0</v>
      </c>
      <c r="P83" s="3">
        <f t="shared" si="18"/>
        <v>0</v>
      </c>
      <c r="Q83" s="3">
        <f t="shared" si="18"/>
        <v>0</v>
      </c>
      <c r="R83" s="3">
        <f t="shared" si="18"/>
        <v>0</v>
      </c>
      <c r="S83" s="3">
        <f t="shared" si="18"/>
        <v>0</v>
      </c>
      <c r="T83" s="3">
        <f t="shared" si="18"/>
        <v>0</v>
      </c>
      <c r="U83" s="3">
        <f t="shared" si="18"/>
        <v>0</v>
      </c>
      <c r="V83" s="3">
        <f t="shared" si="18"/>
        <v>0</v>
      </c>
      <c r="W83" s="3">
        <f t="shared" si="18"/>
        <v>0</v>
      </c>
      <c r="X83" s="3">
        <f t="shared" si="18"/>
        <v>0</v>
      </c>
      <c r="Y83" s="3">
        <f t="shared" si="18"/>
        <v>0</v>
      </c>
      <c r="Z83" s="3">
        <f t="shared" si="18"/>
        <v>0</v>
      </c>
      <c r="AA83" s="3">
        <f t="shared" si="18"/>
        <v>0</v>
      </c>
      <c r="AB83" s="3">
        <f t="shared" si="18"/>
        <v>0</v>
      </c>
      <c r="AC83" s="3">
        <f t="shared" si="18"/>
        <v>0</v>
      </c>
      <c r="AD83" s="3">
        <f t="shared" si="18"/>
        <v>0</v>
      </c>
      <c r="AE83" s="3">
        <f t="shared" si="18"/>
        <v>0</v>
      </c>
      <c r="AF83" s="4"/>
      <c r="AG83" s="101">
        <f t="shared" ref="AG83:AS83" si="19">SUM(AG73)</f>
        <v>0</v>
      </c>
      <c r="AH83" s="101">
        <f t="shared" si="19"/>
        <v>0</v>
      </c>
      <c r="AI83" s="101">
        <f t="shared" si="19"/>
        <v>0</v>
      </c>
      <c r="AJ83" s="101">
        <f t="shared" si="19"/>
        <v>0</v>
      </c>
      <c r="AK83" s="101">
        <f t="shared" si="19"/>
        <v>0</v>
      </c>
      <c r="AL83" s="101">
        <f t="shared" si="19"/>
        <v>0</v>
      </c>
      <c r="AM83" s="101">
        <f t="shared" si="19"/>
        <v>0</v>
      </c>
      <c r="AN83" s="101">
        <f t="shared" si="19"/>
        <v>0</v>
      </c>
      <c r="AO83" s="101">
        <f t="shared" si="19"/>
        <v>0</v>
      </c>
      <c r="AP83" s="101">
        <f t="shared" si="19"/>
        <v>0</v>
      </c>
      <c r="AQ83" s="101">
        <f t="shared" si="19"/>
        <v>0</v>
      </c>
      <c r="AR83" s="101">
        <f t="shared" si="19"/>
        <v>0</v>
      </c>
      <c r="AS83" s="101">
        <f t="shared" si="19"/>
        <v>0</v>
      </c>
    </row>
    <row r="84" spans="1:45" customFormat="1" ht="15.75" thickBot="1">
      <c r="D84" s="301"/>
    </row>
    <row r="85" spans="1:45" customFormat="1">
      <c r="A85" s="715" t="s">
        <v>260</v>
      </c>
      <c r="B85" s="718" t="s">
        <v>261</v>
      </c>
      <c r="C85" s="721" t="s">
        <v>453</v>
      </c>
      <c r="D85" s="244" t="s">
        <v>262</v>
      </c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259"/>
      <c r="AG85" s="711"/>
      <c r="AH85" s="711"/>
      <c r="AI85" s="711"/>
      <c r="AJ85" s="711"/>
      <c r="AK85" s="711"/>
      <c r="AL85" s="711"/>
      <c r="AM85" s="711"/>
      <c r="AN85" s="711"/>
      <c r="AO85" s="711"/>
      <c r="AP85" s="711"/>
      <c r="AQ85" s="711"/>
      <c r="AR85" s="711"/>
      <c r="AS85" s="711"/>
    </row>
    <row r="86" spans="1:45" customFormat="1">
      <c r="A86" s="716"/>
      <c r="B86" s="738"/>
      <c r="C86" s="737"/>
      <c r="D86" s="330" t="s">
        <v>162</v>
      </c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259"/>
      <c r="AG86" s="712"/>
      <c r="AH86" s="712"/>
      <c r="AI86" s="712"/>
      <c r="AJ86" s="712"/>
      <c r="AK86" s="712"/>
      <c r="AL86" s="712"/>
      <c r="AM86" s="712"/>
      <c r="AN86" s="712"/>
      <c r="AO86" s="712"/>
      <c r="AP86" s="712"/>
      <c r="AQ86" s="712"/>
      <c r="AR86" s="712"/>
      <c r="AS86" s="712"/>
    </row>
    <row r="87" spans="1:45" customFormat="1">
      <c r="A87" s="716"/>
      <c r="B87" s="738"/>
      <c r="C87" s="737"/>
      <c r="D87" s="330" t="s">
        <v>142</v>
      </c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329"/>
      <c r="AF87" s="259"/>
      <c r="AG87" s="712"/>
      <c r="AH87" s="712"/>
      <c r="AI87" s="712"/>
      <c r="AJ87" s="712"/>
      <c r="AK87" s="712"/>
      <c r="AL87" s="712"/>
      <c r="AM87" s="712"/>
      <c r="AN87" s="712"/>
      <c r="AO87" s="712"/>
      <c r="AP87" s="712"/>
      <c r="AQ87" s="712"/>
      <c r="AR87" s="712"/>
      <c r="AS87" s="712"/>
    </row>
    <row r="88" spans="1:45" customFormat="1" ht="15.75" thickBot="1">
      <c r="A88" s="717"/>
      <c r="B88" s="720"/>
      <c r="C88" s="723"/>
      <c r="D88" s="246" t="s">
        <v>163</v>
      </c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259"/>
      <c r="AG88" s="713"/>
      <c r="AH88" s="713"/>
      <c r="AI88" s="713"/>
      <c r="AJ88" s="713"/>
      <c r="AK88" s="713"/>
      <c r="AL88" s="713"/>
      <c r="AM88" s="713"/>
      <c r="AN88" s="713"/>
      <c r="AO88" s="713"/>
      <c r="AP88" s="713"/>
      <c r="AQ88" s="713"/>
      <c r="AR88" s="713"/>
      <c r="AS88" s="713"/>
    </row>
    <row r="89" spans="1:45" ht="14.45" customHeight="1">
      <c r="A89" s="714"/>
      <c r="B89" s="714"/>
      <c r="C89" s="714"/>
      <c r="D89" s="714"/>
      <c r="E89" s="3">
        <f t="shared" ref="E89:AE89" si="20">SUM(E85:E88)</f>
        <v>0</v>
      </c>
      <c r="F89" s="3">
        <f t="shared" si="20"/>
        <v>0</v>
      </c>
      <c r="G89" s="3">
        <f t="shared" si="20"/>
        <v>0</v>
      </c>
      <c r="H89" s="3">
        <f t="shared" si="20"/>
        <v>0</v>
      </c>
      <c r="I89" s="3">
        <f t="shared" si="20"/>
        <v>0</v>
      </c>
      <c r="J89" s="3">
        <f t="shared" si="20"/>
        <v>0</v>
      </c>
      <c r="K89" s="3">
        <f t="shared" si="20"/>
        <v>0</v>
      </c>
      <c r="L89" s="3">
        <f t="shared" si="20"/>
        <v>0</v>
      </c>
      <c r="M89" s="3">
        <f t="shared" si="20"/>
        <v>0</v>
      </c>
      <c r="N89" s="3">
        <f t="shared" si="20"/>
        <v>0</v>
      </c>
      <c r="O89" s="3">
        <f t="shared" si="20"/>
        <v>0</v>
      </c>
      <c r="P89" s="3">
        <f t="shared" si="20"/>
        <v>0</v>
      </c>
      <c r="Q89" s="3">
        <f t="shared" si="20"/>
        <v>0</v>
      </c>
      <c r="R89" s="3">
        <f t="shared" si="20"/>
        <v>0</v>
      </c>
      <c r="S89" s="3">
        <f t="shared" si="20"/>
        <v>0</v>
      </c>
      <c r="T89" s="3">
        <f t="shared" si="20"/>
        <v>0</v>
      </c>
      <c r="U89" s="3">
        <f t="shared" si="20"/>
        <v>0</v>
      </c>
      <c r="V89" s="3">
        <f t="shared" si="20"/>
        <v>0</v>
      </c>
      <c r="W89" s="3">
        <f t="shared" si="20"/>
        <v>0</v>
      </c>
      <c r="X89" s="3">
        <f t="shared" si="20"/>
        <v>0</v>
      </c>
      <c r="Y89" s="3">
        <f t="shared" si="20"/>
        <v>0</v>
      </c>
      <c r="Z89" s="3">
        <f t="shared" si="20"/>
        <v>0</v>
      </c>
      <c r="AA89" s="3">
        <f t="shared" si="20"/>
        <v>0</v>
      </c>
      <c r="AB89" s="3">
        <f t="shared" si="20"/>
        <v>0</v>
      </c>
      <c r="AC89" s="3">
        <f t="shared" si="20"/>
        <v>0</v>
      </c>
      <c r="AD89" s="3">
        <f t="shared" si="20"/>
        <v>0</v>
      </c>
      <c r="AE89" s="3">
        <f t="shared" si="20"/>
        <v>0</v>
      </c>
      <c r="AF89" s="4"/>
      <c r="AG89" s="101">
        <f t="shared" ref="AG89:AS89" si="21">SUM(AG85)</f>
        <v>0</v>
      </c>
      <c r="AH89" s="101">
        <f t="shared" si="21"/>
        <v>0</v>
      </c>
      <c r="AI89" s="101">
        <f t="shared" si="21"/>
        <v>0</v>
      </c>
      <c r="AJ89" s="101">
        <f t="shared" si="21"/>
        <v>0</v>
      </c>
      <c r="AK89" s="101">
        <f t="shared" si="21"/>
        <v>0</v>
      </c>
      <c r="AL89" s="101">
        <f t="shared" si="21"/>
        <v>0</v>
      </c>
      <c r="AM89" s="101">
        <f t="shared" si="21"/>
        <v>0</v>
      </c>
      <c r="AN89" s="101">
        <f t="shared" si="21"/>
        <v>0</v>
      </c>
      <c r="AO89" s="101">
        <f t="shared" si="21"/>
        <v>0</v>
      </c>
      <c r="AP89" s="101">
        <f t="shared" si="21"/>
        <v>0</v>
      </c>
      <c r="AQ89" s="101">
        <f t="shared" si="21"/>
        <v>0</v>
      </c>
      <c r="AR89" s="101">
        <f t="shared" si="21"/>
        <v>0</v>
      </c>
      <c r="AS89" s="101">
        <f t="shared" si="21"/>
        <v>0</v>
      </c>
    </row>
    <row r="90" spans="1:45" customFormat="1" ht="15.75" thickBot="1">
      <c r="D90" s="301"/>
    </row>
    <row r="91" spans="1:45" customFormat="1">
      <c r="A91" s="715" t="s">
        <v>57</v>
      </c>
      <c r="B91" s="718" t="s">
        <v>120</v>
      </c>
      <c r="C91" s="721" t="s">
        <v>454</v>
      </c>
      <c r="D91" s="244" t="s">
        <v>276</v>
      </c>
      <c r="E91" s="329"/>
      <c r="F91" s="329"/>
      <c r="G91" s="329"/>
      <c r="H91" s="32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29"/>
      <c r="Z91" s="329"/>
      <c r="AA91" s="329"/>
      <c r="AB91" s="329"/>
      <c r="AC91" s="329"/>
      <c r="AD91" s="329"/>
      <c r="AE91" s="329"/>
      <c r="AF91" s="259"/>
      <c r="AG91" s="711"/>
      <c r="AH91" s="711"/>
      <c r="AI91" s="711"/>
      <c r="AJ91" s="711"/>
      <c r="AK91" s="711"/>
      <c r="AL91" s="711"/>
      <c r="AM91" s="711"/>
      <c r="AN91" s="711"/>
      <c r="AO91" s="711"/>
      <c r="AP91" s="711"/>
      <c r="AQ91" s="711"/>
      <c r="AR91" s="711"/>
      <c r="AS91" s="711"/>
    </row>
    <row r="92" spans="1:45" customFormat="1">
      <c r="A92" s="716"/>
      <c r="B92" s="738"/>
      <c r="C92" s="737"/>
      <c r="D92" s="330" t="s">
        <v>277</v>
      </c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259"/>
      <c r="AG92" s="712"/>
      <c r="AH92" s="712"/>
      <c r="AI92" s="712"/>
      <c r="AJ92" s="712"/>
      <c r="AK92" s="712"/>
      <c r="AL92" s="712"/>
      <c r="AM92" s="712"/>
      <c r="AN92" s="712"/>
      <c r="AO92" s="712"/>
      <c r="AP92" s="712"/>
      <c r="AQ92" s="712"/>
      <c r="AR92" s="712"/>
      <c r="AS92" s="712"/>
    </row>
    <row r="93" spans="1:45" customFormat="1">
      <c r="A93" s="716"/>
      <c r="B93" s="738"/>
      <c r="C93" s="737"/>
      <c r="D93" s="330" t="s">
        <v>278</v>
      </c>
      <c r="E93" s="329"/>
      <c r="F93" s="329"/>
      <c r="G93" s="329"/>
      <c r="H93" s="329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  <c r="AA93" s="329"/>
      <c r="AB93" s="329"/>
      <c r="AC93" s="329"/>
      <c r="AD93" s="329"/>
      <c r="AE93" s="329"/>
      <c r="AF93" s="259"/>
      <c r="AG93" s="712"/>
      <c r="AH93" s="712"/>
      <c r="AI93" s="712"/>
      <c r="AJ93" s="712"/>
      <c r="AK93" s="712"/>
      <c r="AL93" s="712"/>
      <c r="AM93" s="712"/>
      <c r="AN93" s="712"/>
      <c r="AO93" s="712"/>
      <c r="AP93" s="712"/>
      <c r="AQ93" s="712"/>
      <c r="AR93" s="712"/>
      <c r="AS93" s="712"/>
    </row>
    <row r="94" spans="1:45" customFormat="1">
      <c r="A94" s="716"/>
      <c r="B94" s="738"/>
      <c r="C94" s="737"/>
      <c r="D94" s="330" t="s">
        <v>279</v>
      </c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259"/>
      <c r="AG94" s="712"/>
      <c r="AH94" s="712"/>
      <c r="AI94" s="712"/>
      <c r="AJ94" s="712"/>
      <c r="AK94" s="712"/>
      <c r="AL94" s="712"/>
      <c r="AM94" s="712"/>
      <c r="AN94" s="712"/>
      <c r="AO94" s="712"/>
      <c r="AP94" s="712"/>
      <c r="AQ94" s="712"/>
      <c r="AR94" s="712"/>
      <c r="AS94" s="712"/>
    </row>
    <row r="95" spans="1:45" customFormat="1">
      <c r="A95" s="716"/>
      <c r="B95" s="738"/>
      <c r="C95" s="737"/>
      <c r="D95" s="330" t="s">
        <v>121</v>
      </c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259"/>
      <c r="AG95" s="712"/>
      <c r="AH95" s="712"/>
      <c r="AI95" s="712"/>
      <c r="AJ95" s="712"/>
      <c r="AK95" s="712"/>
      <c r="AL95" s="712"/>
      <c r="AM95" s="712"/>
      <c r="AN95" s="712"/>
      <c r="AO95" s="712"/>
      <c r="AP95" s="712"/>
      <c r="AQ95" s="712"/>
      <c r="AR95" s="712"/>
      <c r="AS95" s="712"/>
    </row>
    <row r="96" spans="1:45" customFormat="1">
      <c r="A96" s="716"/>
      <c r="B96" s="738"/>
      <c r="C96" s="737"/>
      <c r="D96" s="330" t="s">
        <v>122</v>
      </c>
      <c r="E96" s="329"/>
      <c r="F96" s="329"/>
      <c r="G96" s="329"/>
      <c r="H96" s="329"/>
      <c r="I96" s="329"/>
      <c r="J96" s="329"/>
      <c r="K96" s="329"/>
      <c r="L96" s="329">
        <v>5</v>
      </c>
      <c r="M96" s="329">
        <v>0</v>
      </c>
      <c r="N96" s="329">
        <v>1</v>
      </c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  <c r="AA96" s="329"/>
      <c r="AB96" s="329"/>
      <c r="AC96" s="329"/>
      <c r="AD96" s="329"/>
      <c r="AE96" s="329"/>
      <c r="AF96" s="259"/>
      <c r="AG96" s="712"/>
      <c r="AH96" s="712"/>
      <c r="AI96" s="712"/>
      <c r="AJ96" s="712"/>
      <c r="AK96" s="712"/>
      <c r="AL96" s="712"/>
      <c r="AM96" s="712"/>
      <c r="AN96" s="712"/>
      <c r="AO96" s="712"/>
      <c r="AP96" s="712"/>
      <c r="AQ96" s="712"/>
      <c r="AR96" s="712"/>
      <c r="AS96" s="712"/>
    </row>
    <row r="97" spans="1:45" customFormat="1" ht="19.5" customHeight="1">
      <c r="A97" s="716"/>
      <c r="B97" s="738"/>
      <c r="C97" s="737"/>
      <c r="D97" s="330" t="s">
        <v>123</v>
      </c>
      <c r="E97" s="329"/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259"/>
      <c r="AG97" s="712"/>
      <c r="AH97" s="712"/>
      <c r="AI97" s="712"/>
      <c r="AJ97" s="712"/>
      <c r="AK97" s="712"/>
      <c r="AL97" s="712"/>
      <c r="AM97" s="712"/>
      <c r="AN97" s="712"/>
      <c r="AO97" s="712"/>
      <c r="AP97" s="712"/>
      <c r="AQ97" s="712"/>
      <c r="AR97" s="712"/>
      <c r="AS97" s="712"/>
    </row>
    <row r="98" spans="1:45" customFormat="1" ht="18.75" customHeight="1">
      <c r="A98" s="716"/>
      <c r="B98" s="738"/>
      <c r="C98" s="737"/>
      <c r="D98" s="330" t="s">
        <v>124</v>
      </c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259"/>
      <c r="AG98" s="712"/>
      <c r="AH98" s="712"/>
      <c r="AI98" s="712"/>
      <c r="AJ98" s="712"/>
      <c r="AK98" s="712"/>
      <c r="AL98" s="712"/>
      <c r="AM98" s="712"/>
      <c r="AN98" s="712"/>
      <c r="AO98" s="712"/>
      <c r="AP98" s="712"/>
      <c r="AQ98" s="712"/>
      <c r="AR98" s="712"/>
      <c r="AS98" s="712"/>
    </row>
    <row r="99" spans="1:45" customFormat="1">
      <c r="A99" s="716"/>
      <c r="B99" s="738"/>
      <c r="C99" s="737"/>
      <c r="D99" s="331" t="s">
        <v>125</v>
      </c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259"/>
      <c r="AG99" s="712"/>
      <c r="AH99" s="712"/>
      <c r="AI99" s="712"/>
      <c r="AJ99" s="712"/>
      <c r="AK99" s="712"/>
      <c r="AL99" s="712"/>
      <c r="AM99" s="712"/>
      <c r="AN99" s="712"/>
      <c r="AO99" s="712"/>
      <c r="AP99" s="712"/>
      <c r="AQ99" s="712"/>
      <c r="AR99" s="712"/>
      <c r="AS99" s="712"/>
    </row>
    <row r="100" spans="1:45" customFormat="1">
      <c r="A100" s="716"/>
      <c r="B100" s="738"/>
      <c r="C100" s="737"/>
      <c r="D100" s="331" t="s">
        <v>126</v>
      </c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259"/>
      <c r="AG100" s="712"/>
      <c r="AH100" s="712"/>
      <c r="AI100" s="712"/>
      <c r="AJ100" s="712"/>
      <c r="AK100" s="712"/>
      <c r="AL100" s="712"/>
      <c r="AM100" s="712"/>
      <c r="AN100" s="712"/>
      <c r="AO100" s="712"/>
      <c r="AP100" s="712"/>
      <c r="AQ100" s="712"/>
      <c r="AR100" s="712"/>
      <c r="AS100" s="712"/>
    </row>
    <row r="101" spans="1:45" customFormat="1">
      <c r="A101" s="716"/>
      <c r="B101" s="738"/>
      <c r="C101" s="737"/>
      <c r="D101" s="331" t="s">
        <v>127</v>
      </c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259"/>
      <c r="AG101" s="712"/>
      <c r="AH101" s="712"/>
      <c r="AI101" s="712"/>
      <c r="AJ101" s="712"/>
      <c r="AK101" s="712"/>
      <c r="AL101" s="712"/>
      <c r="AM101" s="712"/>
      <c r="AN101" s="712"/>
      <c r="AO101" s="712"/>
      <c r="AP101" s="712"/>
      <c r="AQ101" s="712"/>
      <c r="AR101" s="712"/>
      <c r="AS101" s="712"/>
    </row>
    <row r="102" spans="1:45" customFormat="1" ht="15.75" thickBot="1">
      <c r="A102" s="717"/>
      <c r="B102" s="720"/>
      <c r="C102" s="723"/>
      <c r="D102" s="246" t="s">
        <v>156</v>
      </c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  <c r="AA102" s="329"/>
      <c r="AB102" s="329"/>
      <c r="AC102" s="329"/>
      <c r="AD102" s="329"/>
      <c r="AE102" s="329"/>
      <c r="AF102" s="259"/>
      <c r="AG102" s="713"/>
      <c r="AH102" s="713"/>
      <c r="AI102" s="713"/>
      <c r="AJ102" s="713"/>
      <c r="AK102" s="713"/>
      <c r="AL102" s="713"/>
      <c r="AM102" s="713"/>
      <c r="AN102" s="713"/>
      <c r="AO102" s="713"/>
      <c r="AP102" s="713"/>
      <c r="AQ102" s="713"/>
      <c r="AR102" s="713"/>
      <c r="AS102" s="713"/>
    </row>
    <row r="103" spans="1:45" ht="14.45" customHeight="1">
      <c r="A103" s="714"/>
      <c r="B103" s="714"/>
      <c r="C103" s="714"/>
      <c r="D103" s="714"/>
      <c r="E103" s="3">
        <f t="shared" ref="E103:AE103" si="22">SUM(E91:E102)</f>
        <v>0</v>
      </c>
      <c r="F103" s="3">
        <f t="shared" si="22"/>
        <v>0</v>
      </c>
      <c r="G103" s="3">
        <f t="shared" si="22"/>
        <v>0</v>
      </c>
      <c r="H103" s="3">
        <f t="shared" si="22"/>
        <v>0</v>
      </c>
      <c r="I103" s="3">
        <f t="shared" si="22"/>
        <v>0</v>
      </c>
      <c r="J103" s="3">
        <f t="shared" si="22"/>
        <v>0</v>
      </c>
      <c r="K103" s="3">
        <f t="shared" si="22"/>
        <v>0</v>
      </c>
      <c r="L103" s="3">
        <f t="shared" si="22"/>
        <v>5</v>
      </c>
      <c r="M103" s="3">
        <f t="shared" si="22"/>
        <v>0</v>
      </c>
      <c r="N103" s="3">
        <f t="shared" si="22"/>
        <v>1</v>
      </c>
      <c r="O103" s="3">
        <f t="shared" si="22"/>
        <v>0</v>
      </c>
      <c r="P103" s="3">
        <f t="shared" si="22"/>
        <v>0</v>
      </c>
      <c r="Q103" s="3">
        <f t="shared" si="22"/>
        <v>0</v>
      </c>
      <c r="R103" s="3">
        <f t="shared" si="22"/>
        <v>0</v>
      </c>
      <c r="S103" s="3">
        <f t="shared" si="22"/>
        <v>0</v>
      </c>
      <c r="T103" s="3">
        <f t="shared" si="22"/>
        <v>0</v>
      </c>
      <c r="U103" s="3">
        <f t="shared" si="22"/>
        <v>0</v>
      </c>
      <c r="V103" s="3">
        <f t="shared" si="22"/>
        <v>0</v>
      </c>
      <c r="W103" s="3">
        <f t="shared" si="22"/>
        <v>0</v>
      </c>
      <c r="X103" s="3">
        <f t="shared" si="22"/>
        <v>0</v>
      </c>
      <c r="Y103" s="3">
        <f t="shared" si="22"/>
        <v>0</v>
      </c>
      <c r="Z103" s="3">
        <f t="shared" si="22"/>
        <v>0</v>
      </c>
      <c r="AA103" s="3">
        <f t="shared" si="22"/>
        <v>0</v>
      </c>
      <c r="AB103" s="3">
        <f t="shared" si="22"/>
        <v>0</v>
      </c>
      <c r="AC103" s="3">
        <f t="shared" si="22"/>
        <v>0</v>
      </c>
      <c r="AD103" s="3">
        <f t="shared" si="22"/>
        <v>0</v>
      </c>
      <c r="AE103" s="3">
        <f t="shared" si="22"/>
        <v>0</v>
      </c>
      <c r="AF103" s="4"/>
      <c r="AG103" s="101">
        <f t="shared" ref="AG103:AS103" si="23">SUM(AG91)</f>
        <v>0</v>
      </c>
      <c r="AH103" s="101">
        <f t="shared" si="23"/>
        <v>0</v>
      </c>
      <c r="AI103" s="101">
        <f t="shared" si="23"/>
        <v>0</v>
      </c>
      <c r="AJ103" s="101">
        <f t="shared" si="23"/>
        <v>0</v>
      </c>
      <c r="AK103" s="101">
        <f t="shared" si="23"/>
        <v>0</v>
      </c>
      <c r="AL103" s="101">
        <f t="shared" si="23"/>
        <v>0</v>
      </c>
      <c r="AM103" s="101">
        <f t="shared" si="23"/>
        <v>0</v>
      </c>
      <c r="AN103" s="101">
        <f t="shared" si="23"/>
        <v>0</v>
      </c>
      <c r="AO103" s="101">
        <f t="shared" si="23"/>
        <v>0</v>
      </c>
      <c r="AP103" s="101">
        <f t="shared" si="23"/>
        <v>0</v>
      </c>
      <c r="AQ103" s="101">
        <f t="shared" si="23"/>
        <v>0</v>
      </c>
      <c r="AR103" s="101">
        <f t="shared" si="23"/>
        <v>0</v>
      </c>
      <c r="AS103" s="101">
        <f t="shared" si="23"/>
        <v>0</v>
      </c>
    </row>
    <row r="104" spans="1:45" customFormat="1" ht="15.75" thickBot="1">
      <c r="D104" s="301"/>
    </row>
    <row r="105" spans="1:45" customFormat="1">
      <c r="A105" s="715" t="s">
        <v>57</v>
      </c>
      <c r="B105" s="718" t="s">
        <v>128</v>
      </c>
      <c r="C105" s="721" t="s">
        <v>447</v>
      </c>
      <c r="D105" s="338" t="s">
        <v>272</v>
      </c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259"/>
      <c r="AG105" s="711"/>
      <c r="AH105" s="711"/>
      <c r="AI105" s="711"/>
      <c r="AJ105" s="711"/>
      <c r="AK105" s="711"/>
      <c r="AL105" s="711"/>
      <c r="AM105" s="711"/>
      <c r="AN105" s="711"/>
      <c r="AO105" s="711"/>
      <c r="AP105" s="711"/>
      <c r="AQ105" s="711"/>
      <c r="AR105" s="711"/>
      <c r="AS105" s="711"/>
    </row>
    <row r="106" spans="1:45" customFormat="1" ht="30">
      <c r="A106" s="716"/>
      <c r="B106" s="738"/>
      <c r="C106" s="737"/>
      <c r="D106" s="331" t="s">
        <v>273</v>
      </c>
      <c r="E106" s="329"/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259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</row>
    <row r="107" spans="1:45" customFormat="1">
      <c r="A107" s="716"/>
      <c r="B107" s="738"/>
      <c r="C107" s="737"/>
      <c r="D107" s="331" t="s">
        <v>275</v>
      </c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259"/>
      <c r="AG107" s="712"/>
      <c r="AH107" s="712"/>
      <c r="AI107" s="712"/>
      <c r="AJ107" s="712"/>
      <c r="AK107" s="712"/>
      <c r="AL107" s="712"/>
      <c r="AM107" s="712"/>
      <c r="AN107" s="712"/>
      <c r="AO107" s="712"/>
      <c r="AP107" s="712"/>
      <c r="AQ107" s="712"/>
      <c r="AR107" s="712"/>
      <c r="AS107" s="712"/>
    </row>
    <row r="108" spans="1:45" customFormat="1" ht="30">
      <c r="A108" s="716"/>
      <c r="B108" s="738"/>
      <c r="C108" s="737"/>
      <c r="D108" s="331" t="s">
        <v>448</v>
      </c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259"/>
      <c r="AG108" s="712"/>
      <c r="AH108" s="712"/>
      <c r="AI108" s="712"/>
      <c r="AJ108" s="712"/>
      <c r="AK108" s="712"/>
      <c r="AL108" s="712"/>
      <c r="AM108" s="712"/>
      <c r="AN108" s="712"/>
      <c r="AO108" s="712"/>
      <c r="AP108" s="712"/>
      <c r="AQ108" s="712"/>
      <c r="AR108" s="712"/>
      <c r="AS108" s="712"/>
    </row>
    <row r="109" spans="1:45" customFormat="1">
      <c r="A109" s="716"/>
      <c r="B109" s="738"/>
      <c r="C109" s="737"/>
      <c r="D109" s="331" t="s">
        <v>274</v>
      </c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259"/>
      <c r="AG109" s="712"/>
      <c r="AH109" s="712"/>
      <c r="AI109" s="712"/>
      <c r="AJ109" s="712"/>
      <c r="AK109" s="712"/>
      <c r="AL109" s="712"/>
      <c r="AM109" s="712"/>
      <c r="AN109" s="712"/>
      <c r="AO109" s="712"/>
      <c r="AP109" s="712"/>
      <c r="AQ109" s="712"/>
      <c r="AR109" s="712"/>
      <c r="AS109" s="712"/>
    </row>
    <row r="110" spans="1:45" customFormat="1">
      <c r="A110" s="716"/>
      <c r="B110" s="738"/>
      <c r="C110" s="737"/>
      <c r="D110" s="331" t="s">
        <v>129</v>
      </c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259"/>
      <c r="AG110" s="712"/>
      <c r="AH110" s="712"/>
      <c r="AI110" s="712"/>
      <c r="AJ110" s="712"/>
      <c r="AK110" s="712"/>
      <c r="AL110" s="712"/>
      <c r="AM110" s="712"/>
      <c r="AN110" s="712"/>
      <c r="AO110" s="712"/>
      <c r="AP110" s="712"/>
      <c r="AQ110" s="712"/>
      <c r="AR110" s="712"/>
      <c r="AS110" s="712"/>
    </row>
    <row r="111" spans="1:45" customFormat="1" ht="19.5" customHeight="1">
      <c r="A111" s="716"/>
      <c r="B111" s="738"/>
      <c r="C111" s="737"/>
      <c r="D111" s="331" t="s">
        <v>130</v>
      </c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259"/>
      <c r="AG111" s="712"/>
      <c r="AH111" s="712"/>
      <c r="AI111" s="712"/>
      <c r="AJ111" s="712"/>
      <c r="AK111" s="712"/>
      <c r="AL111" s="712"/>
      <c r="AM111" s="712"/>
      <c r="AN111" s="712"/>
      <c r="AO111" s="712"/>
      <c r="AP111" s="712"/>
      <c r="AQ111" s="712"/>
      <c r="AR111" s="712"/>
      <c r="AS111" s="712"/>
    </row>
    <row r="112" spans="1:45" customFormat="1" ht="18.75" customHeight="1">
      <c r="A112" s="716"/>
      <c r="B112" s="738"/>
      <c r="C112" s="737"/>
      <c r="D112" s="331" t="s">
        <v>131</v>
      </c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259"/>
      <c r="AG112" s="712"/>
      <c r="AH112" s="712"/>
      <c r="AI112" s="712"/>
      <c r="AJ112" s="712"/>
      <c r="AK112" s="712"/>
      <c r="AL112" s="712"/>
      <c r="AM112" s="712"/>
      <c r="AN112" s="712"/>
      <c r="AO112" s="712"/>
      <c r="AP112" s="712"/>
      <c r="AQ112" s="712"/>
      <c r="AR112" s="712"/>
      <c r="AS112" s="712"/>
    </row>
    <row r="113" spans="1:45" customFormat="1">
      <c r="A113" s="716"/>
      <c r="B113" s="738"/>
      <c r="C113" s="737"/>
      <c r="D113" s="331" t="s">
        <v>132</v>
      </c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  <c r="AA113" s="329"/>
      <c r="AB113" s="329"/>
      <c r="AC113" s="329"/>
      <c r="AD113" s="329"/>
      <c r="AE113" s="329"/>
      <c r="AF113" s="259"/>
      <c r="AG113" s="712"/>
      <c r="AH113" s="712"/>
      <c r="AI113" s="712"/>
      <c r="AJ113" s="712"/>
      <c r="AK113" s="712"/>
      <c r="AL113" s="712"/>
      <c r="AM113" s="712"/>
      <c r="AN113" s="712"/>
      <c r="AO113" s="712"/>
      <c r="AP113" s="712"/>
      <c r="AQ113" s="712"/>
      <c r="AR113" s="712"/>
      <c r="AS113" s="712"/>
    </row>
    <row r="114" spans="1:45" customFormat="1">
      <c r="A114" s="716"/>
      <c r="B114" s="738"/>
      <c r="C114" s="737"/>
      <c r="D114" s="331" t="s">
        <v>133</v>
      </c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259"/>
      <c r="AG114" s="712"/>
      <c r="AH114" s="712"/>
      <c r="AI114" s="712"/>
      <c r="AJ114" s="712"/>
      <c r="AK114" s="712"/>
      <c r="AL114" s="712"/>
      <c r="AM114" s="712"/>
      <c r="AN114" s="712"/>
      <c r="AO114" s="712"/>
      <c r="AP114" s="712"/>
      <c r="AQ114" s="712"/>
      <c r="AR114" s="712"/>
      <c r="AS114" s="712"/>
    </row>
    <row r="115" spans="1:45" customFormat="1">
      <c r="A115" s="716"/>
      <c r="B115" s="738"/>
      <c r="C115" s="737"/>
      <c r="D115" s="331" t="s">
        <v>134</v>
      </c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259"/>
      <c r="AG115" s="712"/>
      <c r="AH115" s="712"/>
      <c r="AI115" s="712"/>
      <c r="AJ115" s="712"/>
      <c r="AK115" s="712"/>
      <c r="AL115" s="712"/>
      <c r="AM115" s="712"/>
      <c r="AN115" s="712"/>
      <c r="AO115" s="712"/>
      <c r="AP115" s="712"/>
      <c r="AQ115" s="712"/>
      <c r="AR115" s="712"/>
      <c r="AS115" s="712"/>
    </row>
    <row r="116" spans="1:45" customFormat="1" ht="15.75" thickBot="1">
      <c r="A116" s="716"/>
      <c r="B116" s="738"/>
      <c r="C116" s="737"/>
      <c r="D116" s="339" t="s">
        <v>135</v>
      </c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259"/>
      <c r="AG116" s="712"/>
      <c r="AH116" s="712"/>
      <c r="AI116" s="712"/>
      <c r="AJ116" s="712"/>
      <c r="AK116" s="712"/>
      <c r="AL116" s="712"/>
      <c r="AM116" s="712"/>
      <c r="AN116" s="712"/>
      <c r="AO116" s="712"/>
      <c r="AP116" s="712"/>
      <c r="AQ116" s="712"/>
      <c r="AR116" s="712"/>
      <c r="AS116" s="712"/>
    </row>
    <row r="117" spans="1:45" customFormat="1">
      <c r="A117" s="716"/>
      <c r="B117" s="738"/>
      <c r="C117" s="737"/>
      <c r="D117" s="340" t="s">
        <v>136</v>
      </c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259"/>
      <c r="AG117" s="712"/>
      <c r="AH117" s="712"/>
      <c r="AI117" s="712"/>
      <c r="AJ117" s="712"/>
      <c r="AK117" s="712"/>
      <c r="AL117" s="712"/>
      <c r="AM117" s="712"/>
      <c r="AN117" s="712"/>
      <c r="AO117" s="712"/>
      <c r="AP117" s="712"/>
      <c r="AQ117" s="712"/>
      <c r="AR117" s="712"/>
      <c r="AS117" s="712"/>
    </row>
    <row r="118" spans="1:45" customFormat="1" ht="30.75" thickBot="1">
      <c r="A118" s="717"/>
      <c r="B118" s="720"/>
      <c r="C118" s="723"/>
      <c r="D118" s="339" t="s">
        <v>137</v>
      </c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259"/>
      <c r="AG118" s="713"/>
      <c r="AH118" s="713"/>
      <c r="AI118" s="713"/>
      <c r="AJ118" s="713"/>
      <c r="AK118" s="713"/>
      <c r="AL118" s="713"/>
      <c r="AM118" s="713"/>
      <c r="AN118" s="713"/>
      <c r="AO118" s="713"/>
      <c r="AP118" s="713"/>
      <c r="AQ118" s="713"/>
      <c r="AR118" s="713"/>
      <c r="AS118" s="713"/>
    </row>
    <row r="119" spans="1:45" ht="14.45" customHeight="1">
      <c r="A119" s="714"/>
      <c r="B119" s="714"/>
      <c r="C119" s="714"/>
      <c r="D119" s="714"/>
      <c r="E119" s="3">
        <f t="shared" ref="E119:AE119" si="24">SUM(E105:E118)</f>
        <v>0</v>
      </c>
      <c r="F119" s="3">
        <f t="shared" si="24"/>
        <v>0</v>
      </c>
      <c r="G119" s="3">
        <f t="shared" si="24"/>
        <v>0</v>
      </c>
      <c r="H119" s="3">
        <f t="shared" si="24"/>
        <v>0</v>
      </c>
      <c r="I119" s="3">
        <f t="shared" si="24"/>
        <v>0</v>
      </c>
      <c r="J119" s="3">
        <f t="shared" si="24"/>
        <v>0</v>
      </c>
      <c r="K119" s="3">
        <f t="shared" si="24"/>
        <v>0</v>
      </c>
      <c r="L119" s="3">
        <f t="shared" si="24"/>
        <v>0</v>
      </c>
      <c r="M119" s="3">
        <f t="shared" si="24"/>
        <v>0</v>
      </c>
      <c r="N119" s="3">
        <f t="shared" si="24"/>
        <v>0</v>
      </c>
      <c r="O119" s="3">
        <f t="shared" si="24"/>
        <v>0</v>
      </c>
      <c r="P119" s="3">
        <f t="shared" si="24"/>
        <v>0</v>
      </c>
      <c r="Q119" s="3">
        <f t="shared" si="24"/>
        <v>0</v>
      </c>
      <c r="R119" s="3">
        <f t="shared" si="24"/>
        <v>0</v>
      </c>
      <c r="S119" s="3">
        <f t="shared" si="24"/>
        <v>0</v>
      </c>
      <c r="T119" s="3">
        <f t="shared" si="24"/>
        <v>0</v>
      </c>
      <c r="U119" s="3">
        <f t="shared" si="24"/>
        <v>0</v>
      </c>
      <c r="V119" s="3">
        <f t="shared" si="24"/>
        <v>0</v>
      </c>
      <c r="W119" s="3">
        <f t="shared" si="24"/>
        <v>0</v>
      </c>
      <c r="X119" s="3">
        <f t="shared" si="24"/>
        <v>0</v>
      </c>
      <c r="Y119" s="3">
        <f t="shared" si="24"/>
        <v>0</v>
      </c>
      <c r="Z119" s="3">
        <f t="shared" si="24"/>
        <v>0</v>
      </c>
      <c r="AA119" s="3">
        <f t="shared" si="24"/>
        <v>0</v>
      </c>
      <c r="AB119" s="3">
        <f t="shared" si="24"/>
        <v>0</v>
      </c>
      <c r="AC119" s="3">
        <f t="shared" si="24"/>
        <v>0</v>
      </c>
      <c r="AD119" s="3">
        <f t="shared" si="24"/>
        <v>0</v>
      </c>
      <c r="AE119" s="3">
        <f t="shared" si="24"/>
        <v>0</v>
      </c>
      <c r="AF119" s="4"/>
      <c r="AG119" s="101">
        <f t="shared" ref="AG119:AS119" si="25">SUM(AG105)</f>
        <v>0</v>
      </c>
      <c r="AH119" s="101">
        <f t="shared" si="25"/>
        <v>0</v>
      </c>
      <c r="AI119" s="101">
        <f t="shared" si="25"/>
        <v>0</v>
      </c>
      <c r="AJ119" s="101">
        <f t="shared" si="25"/>
        <v>0</v>
      </c>
      <c r="AK119" s="101">
        <f t="shared" si="25"/>
        <v>0</v>
      </c>
      <c r="AL119" s="101">
        <f t="shared" si="25"/>
        <v>0</v>
      </c>
      <c r="AM119" s="101">
        <f t="shared" si="25"/>
        <v>0</v>
      </c>
      <c r="AN119" s="101">
        <f t="shared" si="25"/>
        <v>0</v>
      </c>
      <c r="AO119" s="101">
        <f t="shared" si="25"/>
        <v>0</v>
      </c>
      <c r="AP119" s="101">
        <f t="shared" si="25"/>
        <v>0</v>
      </c>
      <c r="AQ119" s="101">
        <f t="shared" si="25"/>
        <v>0</v>
      </c>
      <c r="AR119" s="101">
        <f t="shared" si="25"/>
        <v>0</v>
      </c>
      <c r="AS119" s="101">
        <f t="shared" si="25"/>
        <v>0</v>
      </c>
    </row>
    <row r="120" spans="1:45" customFormat="1" ht="15.75" thickBot="1">
      <c r="D120" s="301"/>
    </row>
    <row r="121" spans="1:45" customFormat="1">
      <c r="A121" s="715" t="s">
        <v>57</v>
      </c>
      <c r="B121" s="718" t="s">
        <v>416</v>
      </c>
      <c r="C121" s="721" t="s">
        <v>449</v>
      </c>
      <c r="D121" s="244" t="s">
        <v>272</v>
      </c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259"/>
      <c r="AG121" s="711"/>
      <c r="AH121" s="711"/>
      <c r="AI121" s="711"/>
      <c r="AJ121" s="711"/>
      <c r="AK121" s="711"/>
      <c r="AL121" s="711"/>
      <c r="AM121" s="711"/>
      <c r="AN121" s="711"/>
      <c r="AO121" s="711"/>
      <c r="AP121" s="711"/>
      <c r="AQ121" s="711"/>
      <c r="AR121" s="711"/>
      <c r="AS121" s="711"/>
    </row>
    <row r="122" spans="1:45" customFormat="1" ht="30">
      <c r="A122" s="716"/>
      <c r="B122" s="738"/>
      <c r="C122" s="737"/>
      <c r="D122" s="330" t="s">
        <v>273</v>
      </c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259"/>
      <c r="AG122" s="712"/>
      <c r="AH122" s="712"/>
      <c r="AI122" s="712"/>
      <c r="AJ122" s="712"/>
      <c r="AK122" s="712"/>
      <c r="AL122" s="712"/>
      <c r="AM122" s="712"/>
      <c r="AN122" s="712"/>
      <c r="AO122" s="712"/>
      <c r="AP122" s="712"/>
      <c r="AQ122" s="712"/>
      <c r="AR122" s="712"/>
      <c r="AS122" s="712"/>
    </row>
    <row r="123" spans="1:45" customFormat="1">
      <c r="A123" s="716"/>
      <c r="B123" s="738"/>
      <c r="C123" s="737"/>
      <c r="D123" s="330" t="s">
        <v>275</v>
      </c>
      <c r="E123" s="329"/>
      <c r="F123" s="329"/>
      <c r="G123" s="329"/>
      <c r="H123" s="329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  <c r="AA123" s="329"/>
      <c r="AB123" s="329"/>
      <c r="AC123" s="329"/>
      <c r="AD123" s="329"/>
      <c r="AE123" s="329"/>
      <c r="AF123" s="259"/>
      <c r="AG123" s="712"/>
      <c r="AH123" s="712"/>
      <c r="AI123" s="712"/>
      <c r="AJ123" s="712"/>
      <c r="AK123" s="712"/>
      <c r="AL123" s="712"/>
      <c r="AM123" s="712"/>
      <c r="AN123" s="712"/>
      <c r="AO123" s="712"/>
      <c r="AP123" s="712"/>
      <c r="AQ123" s="712"/>
      <c r="AR123" s="712"/>
      <c r="AS123" s="712"/>
    </row>
    <row r="124" spans="1:45" customFormat="1" ht="30">
      <c r="A124" s="716"/>
      <c r="B124" s="738"/>
      <c r="C124" s="737"/>
      <c r="D124" s="330" t="s">
        <v>448</v>
      </c>
      <c r="E124" s="329"/>
      <c r="F124" s="329"/>
      <c r="G124" s="329"/>
      <c r="H124" s="329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  <c r="AA124" s="329"/>
      <c r="AB124" s="329"/>
      <c r="AC124" s="329"/>
      <c r="AD124" s="329"/>
      <c r="AE124" s="329"/>
      <c r="AF124" s="259"/>
      <c r="AG124" s="712"/>
      <c r="AH124" s="712"/>
      <c r="AI124" s="712"/>
      <c r="AJ124" s="712"/>
      <c r="AK124" s="712"/>
      <c r="AL124" s="712"/>
      <c r="AM124" s="712"/>
      <c r="AN124" s="712"/>
      <c r="AO124" s="712"/>
      <c r="AP124" s="712"/>
      <c r="AQ124" s="712"/>
      <c r="AR124" s="712"/>
      <c r="AS124" s="712"/>
    </row>
    <row r="125" spans="1:45" customFormat="1">
      <c r="A125" s="716"/>
      <c r="B125" s="738"/>
      <c r="C125" s="737"/>
      <c r="D125" s="330" t="s">
        <v>274</v>
      </c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259"/>
      <c r="AG125" s="712"/>
      <c r="AH125" s="712"/>
      <c r="AI125" s="712"/>
      <c r="AJ125" s="712"/>
      <c r="AK125" s="712"/>
      <c r="AL125" s="712"/>
      <c r="AM125" s="712"/>
      <c r="AN125" s="712"/>
      <c r="AO125" s="712"/>
      <c r="AP125" s="712"/>
      <c r="AQ125" s="712"/>
      <c r="AR125" s="712"/>
      <c r="AS125" s="712"/>
    </row>
    <row r="126" spans="1:45" customFormat="1" ht="15.75" thickBot="1">
      <c r="A126" s="717"/>
      <c r="B126" s="720"/>
      <c r="C126" s="723"/>
      <c r="D126" s="246" t="s">
        <v>138</v>
      </c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259"/>
      <c r="AG126" s="713"/>
      <c r="AH126" s="713"/>
      <c r="AI126" s="713"/>
      <c r="AJ126" s="713"/>
      <c r="AK126" s="713"/>
      <c r="AL126" s="713"/>
      <c r="AM126" s="713"/>
      <c r="AN126" s="713"/>
      <c r="AO126" s="713"/>
      <c r="AP126" s="713"/>
      <c r="AQ126" s="713"/>
      <c r="AR126" s="713"/>
      <c r="AS126" s="713"/>
    </row>
    <row r="127" spans="1:45" ht="14.45" customHeight="1">
      <c r="A127" s="714"/>
      <c r="B127" s="714"/>
      <c r="C127" s="714"/>
      <c r="D127" s="714"/>
      <c r="E127" s="3">
        <f t="shared" ref="E127:AE127" si="26">SUM(E121:E126)</f>
        <v>0</v>
      </c>
      <c r="F127" s="3">
        <f t="shared" si="26"/>
        <v>0</v>
      </c>
      <c r="G127" s="3">
        <f t="shared" si="26"/>
        <v>0</v>
      </c>
      <c r="H127" s="3">
        <f t="shared" si="26"/>
        <v>0</v>
      </c>
      <c r="I127" s="3">
        <f t="shared" si="26"/>
        <v>0</v>
      </c>
      <c r="J127" s="3">
        <f t="shared" si="26"/>
        <v>0</v>
      </c>
      <c r="K127" s="3">
        <f t="shared" si="26"/>
        <v>0</v>
      </c>
      <c r="L127" s="3">
        <f t="shared" si="26"/>
        <v>0</v>
      </c>
      <c r="M127" s="3">
        <f t="shared" si="26"/>
        <v>0</v>
      </c>
      <c r="N127" s="3">
        <f t="shared" si="26"/>
        <v>0</v>
      </c>
      <c r="O127" s="3">
        <f t="shared" si="26"/>
        <v>0</v>
      </c>
      <c r="P127" s="3">
        <f t="shared" si="26"/>
        <v>0</v>
      </c>
      <c r="Q127" s="3">
        <f t="shared" si="26"/>
        <v>0</v>
      </c>
      <c r="R127" s="3">
        <f t="shared" si="26"/>
        <v>0</v>
      </c>
      <c r="S127" s="3">
        <f t="shared" si="26"/>
        <v>0</v>
      </c>
      <c r="T127" s="3">
        <f t="shared" si="26"/>
        <v>0</v>
      </c>
      <c r="U127" s="3">
        <f t="shared" si="26"/>
        <v>0</v>
      </c>
      <c r="V127" s="3">
        <f t="shared" si="26"/>
        <v>0</v>
      </c>
      <c r="W127" s="3">
        <f t="shared" si="26"/>
        <v>0</v>
      </c>
      <c r="X127" s="3">
        <f t="shared" si="26"/>
        <v>0</v>
      </c>
      <c r="Y127" s="3">
        <f t="shared" si="26"/>
        <v>0</v>
      </c>
      <c r="Z127" s="3">
        <f t="shared" si="26"/>
        <v>0</v>
      </c>
      <c r="AA127" s="3">
        <f t="shared" si="26"/>
        <v>0</v>
      </c>
      <c r="AB127" s="3">
        <f t="shared" si="26"/>
        <v>0</v>
      </c>
      <c r="AC127" s="3">
        <f t="shared" si="26"/>
        <v>0</v>
      </c>
      <c r="AD127" s="3">
        <f t="shared" si="26"/>
        <v>0</v>
      </c>
      <c r="AE127" s="3">
        <f t="shared" si="26"/>
        <v>0</v>
      </c>
      <c r="AF127" s="4"/>
      <c r="AG127" s="101">
        <f t="shared" ref="AG127:AS127" si="27">SUM(AG121)</f>
        <v>0</v>
      </c>
      <c r="AH127" s="101">
        <f t="shared" si="27"/>
        <v>0</v>
      </c>
      <c r="AI127" s="101">
        <f t="shared" si="27"/>
        <v>0</v>
      </c>
      <c r="AJ127" s="101">
        <f t="shared" si="27"/>
        <v>0</v>
      </c>
      <c r="AK127" s="101">
        <f t="shared" si="27"/>
        <v>0</v>
      </c>
      <c r="AL127" s="101">
        <f t="shared" si="27"/>
        <v>0</v>
      </c>
      <c r="AM127" s="101">
        <f t="shared" si="27"/>
        <v>0</v>
      </c>
      <c r="AN127" s="101">
        <f t="shared" si="27"/>
        <v>0</v>
      </c>
      <c r="AO127" s="101">
        <f t="shared" si="27"/>
        <v>0</v>
      </c>
      <c r="AP127" s="101">
        <f t="shared" si="27"/>
        <v>0</v>
      </c>
      <c r="AQ127" s="101">
        <f t="shared" si="27"/>
        <v>0</v>
      </c>
      <c r="AR127" s="101">
        <f t="shared" si="27"/>
        <v>0</v>
      </c>
      <c r="AS127" s="101">
        <f t="shared" si="27"/>
        <v>0</v>
      </c>
    </row>
    <row r="128" spans="1:45" customFormat="1">
      <c r="D128" s="301"/>
    </row>
    <row r="129" spans="1:46" ht="19.5" customHeight="1">
      <c r="A129" s="341"/>
      <c r="B129" s="1" t="s">
        <v>473</v>
      </c>
      <c r="D129" s="22" t="s">
        <v>73</v>
      </c>
      <c r="E129" s="5">
        <f>SUM(E20+E26+E34+E59+E47+E54+E71+E89+E83+E119+E103+E127+E66+E15)</f>
        <v>0</v>
      </c>
      <c r="F129" s="5">
        <f t="shared" ref="F129:AS129" si="28">SUM(F20+F26+F34+F59+F47+F54+F71+F89+F83+F119+F103+F127+F66+F15)</f>
        <v>0</v>
      </c>
      <c r="G129" s="5">
        <f t="shared" si="28"/>
        <v>0</v>
      </c>
      <c r="H129" s="5">
        <f t="shared" si="28"/>
        <v>0</v>
      </c>
      <c r="I129" s="5">
        <f t="shared" si="28"/>
        <v>0</v>
      </c>
      <c r="J129" s="5">
        <f t="shared" si="28"/>
        <v>0</v>
      </c>
      <c r="K129" s="5">
        <f t="shared" si="28"/>
        <v>0</v>
      </c>
      <c r="L129" s="5">
        <f t="shared" si="28"/>
        <v>9</v>
      </c>
      <c r="M129" s="5">
        <f t="shared" si="28"/>
        <v>0</v>
      </c>
      <c r="N129" s="5">
        <f t="shared" si="28"/>
        <v>13</v>
      </c>
      <c r="O129" s="5">
        <f t="shared" si="28"/>
        <v>0</v>
      </c>
      <c r="P129" s="5">
        <f t="shared" si="28"/>
        <v>0</v>
      </c>
      <c r="Q129" s="5">
        <f t="shared" si="28"/>
        <v>0</v>
      </c>
      <c r="R129" s="5">
        <f t="shared" si="28"/>
        <v>0</v>
      </c>
      <c r="S129" s="5">
        <f t="shared" si="28"/>
        <v>0</v>
      </c>
      <c r="T129" s="5">
        <f t="shared" si="28"/>
        <v>0</v>
      </c>
      <c r="U129" s="5">
        <f t="shared" si="28"/>
        <v>0</v>
      </c>
      <c r="V129" s="5">
        <f t="shared" si="28"/>
        <v>0</v>
      </c>
      <c r="W129" s="5">
        <f t="shared" si="28"/>
        <v>0</v>
      </c>
      <c r="X129" s="5">
        <f t="shared" si="28"/>
        <v>0</v>
      </c>
      <c r="Y129" s="5">
        <f t="shared" si="28"/>
        <v>0</v>
      </c>
      <c r="Z129" s="5">
        <f t="shared" si="28"/>
        <v>0</v>
      </c>
      <c r="AA129" s="5">
        <f t="shared" si="28"/>
        <v>0</v>
      </c>
      <c r="AB129" s="5">
        <f t="shared" si="28"/>
        <v>0</v>
      </c>
      <c r="AC129" s="5">
        <f t="shared" si="28"/>
        <v>0</v>
      </c>
      <c r="AD129" s="5">
        <f t="shared" si="28"/>
        <v>0</v>
      </c>
      <c r="AE129" s="5">
        <f t="shared" si="28"/>
        <v>0</v>
      </c>
      <c r="AF129" s="199"/>
      <c r="AG129" s="101">
        <f t="shared" si="28"/>
        <v>0</v>
      </c>
      <c r="AH129" s="101">
        <f t="shared" si="28"/>
        <v>0</v>
      </c>
      <c r="AI129" s="101">
        <f t="shared" si="28"/>
        <v>0</v>
      </c>
      <c r="AJ129" s="101">
        <f t="shared" si="28"/>
        <v>0</v>
      </c>
      <c r="AK129" s="101">
        <f t="shared" si="28"/>
        <v>0</v>
      </c>
      <c r="AL129" s="101">
        <f t="shared" si="28"/>
        <v>0</v>
      </c>
      <c r="AM129" s="101">
        <f t="shared" si="28"/>
        <v>0</v>
      </c>
      <c r="AN129" s="101">
        <f t="shared" si="28"/>
        <v>0</v>
      </c>
      <c r="AO129" s="101">
        <f t="shared" si="28"/>
        <v>0</v>
      </c>
      <c r="AP129" s="101">
        <f t="shared" si="28"/>
        <v>0</v>
      </c>
      <c r="AQ129" s="101">
        <f t="shared" si="28"/>
        <v>0</v>
      </c>
      <c r="AR129" s="101">
        <f t="shared" si="28"/>
        <v>0</v>
      </c>
      <c r="AS129" s="101">
        <f t="shared" si="28"/>
        <v>0</v>
      </c>
    </row>
    <row r="130" spans="1:46" ht="15.75" thickBot="1"/>
    <row r="131" spans="1:46" ht="21.75" customHeight="1" thickBot="1">
      <c r="A131" s="675"/>
      <c r="B131" s="688" t="s">
        <v>45</v>
      </c>
      <c r="C131" s="676" t="s">
        <v>66</v>
      </c>
      <c r="D131" s="676" t="s">
        <v>67</v>
      </c>
      <c r="E131" s="679" t="s">
        <v>94</v>
      </c>
      <c r="F131" s="680"/>
      <c r="G131" s="680"/>
      <c r="H131" s="680"/>
      <c r="I131" s="680"/>
      <c r="J131" s="680"/>
      <c r="K131" s="680"/>
      <c r="L131" s="680"/>
      <c r="M131" s="680"/>
      <c r="N131" s="680"/>
      <c r="O131" s="680"/>
      <c r="P131" s="680"/>
      <c r="Q131" s="681"/>
      <c r="R131" s="681"/>
      <c r="S131" s="681"/>
      <c r="T131" s="681"/>
      <c r="U131" s="682"/>
      <c r="V131" s="682"/>
      <c r="W131" s="683"/>
      <c r="AJ131" s="4"/>
    </row>
    <row r="132" spans="1:46" ht="21.75" customHeight="1" thickBot="1">
      <c r="A132" s="675"/>
      <c r="B132" s="689"/>
      <c r="C132" s="690"/>
      <c r="D132" s="677"/>
      <c r="E132" s="684" t="s">
        <v>0</v>
      </c>
      <c r="F132" s="684"/>
      <c r="G132" s="684"/>
      <c r="H132" s="684"/>
      <c r="I132" s="684"/>
      <c r="J132" s="684" t="s">
        <v>1</v>
      </c>
      <c r="K132" s="684"/>
      <c r="L132" s="684"/>
      <c r="M132" s="684"/>
      <c r="N132" s="684"/>
      <c r="O132" s="685" t="s">
        <v>43</v>
      </c>
      <c r="P132" s="686"/>
      <c r="Q132" s="687" t="s">
        <v>193</v>
      </c>
      <c r="R132" s="681"/>
      <c r="S132" s="681"/>
      <c r="T132" s="681"/>
      <c r="U132" s="682"/>
      <c r="V132" s="682"/>
      <c r="W132" s="683"/>
      <c r="AJ132" s="4"/>
    </row>
    <row r="133" spans="1:46" ht="30" customHeight="1" thickBot="1">
      <c r="A133" s="675"/>
      <c r="B133" s="689"/>
      <c r="C133" s="691"/>
      <c r="D133" s="678"/>
      <c r="E133" s="260" t="s">
        <v>98</v>
      </c>
      <c r="F133" s="260" t="s">
        <v>72</v>
      </c>
      <c r="G133" s="261" t="s">
        <v>99</v>
      </c>
      <c r="H133" s="261" t="s">
        <v>70</v>
      </c>
      <c r="I133" s="261" t="s">
        <v>71</v>
      </c>
      <c r="J133" s="261" t="s">
        <v>98</v>
      </c>
      <c r="K133" s="260" t="s">
        <v>72</v>
      </c>
      <c r="L133" s="261" t="s">
        <v>99</v>
      </c>
      <c r="M133" s="261" t="s">
        <v>70</v>
      </c>
      <c r="N133" s="261" t="s">
        <v>71</v>
      </c>
      <c r="O133" s="261" t="s">
        <v>100</v>
      </c>
      <c r="P133" s="261" t="s">
        <v>101</v>
      </c>
      <c r="Q133" s="262" t="s">
        <v>196</v>
      </c>
      <c r="R133" s="262" t="s">
        <v>197</v>
      </c>
      <c r="S133" s="262" t="s">
        <v>198</v>
      </c>
      <c r="T133" s="262" t="s">
        <v>199</v>
      </c>
      <c r="U133" s="262" t="s">
        <v>200</v>
      </c>
      <c r="V133" s="263" t="s">
        <v>201</v>
      </c>
      <c r="W133" s="262" t="s">
        <v>202</v>
      </c>
      <c r="X133" s="4"/>
      <c r="Y133" s="4"/>
      <c r="AN133" s="4"/>
    </row>
    <row r="134" spans="1:46" ht="35.25" customHeight="1">
      <c r="A134" s="309"/>
      <c r="B134" s="310" t="s">
        <v>506</v>
      </c>
      <c r="C134" s="311" t="s">
        <v>507</v>
      </c>
      <c r="D134" s="312"/>
      <c r="E134" s="277"/>
      <c r="F134" s="275"/>
      <c r="G134" s="275"/>
      <c r="H134" s="275"/>
      <c r="I134" s="313"/>
      <c r="J134" s="277"/>
      <c r="K134" s="275"/>
      <c r="L134" s="275">
        <v>11</v>
      </c>
      <c r="M134" s="275">
        <v>0</v>
      </c>
      <c r="N134" s="313">
        <v>3</v>
      </c>
      <c r="O134" s="277"/>
      <c r="P134" s="313"/>
      <c r="Q134" s="247"/>
      <c r="R134" s="248"/>
      <c r="S134" s="314"/>
      <c r="T134" s="248"/>
      <c r="U134" s="248"/>
      <c r="V134" s="315"/>
      <c r="W134" s="249"/>
      <c r="X134" s="4"/>
      <c r="Y134" s="4"/>
      <c r="Z134" s="4"/>
      <c r="AA134" s="4"/>
      <c r="AT134" s="4"/>
    </row>
    <row r="135" spans="1:46" ht="15" customHeight="1">
      <c r="A135" s="309"/>
      <c r="B135" s="316" t="s">
        <v>494</v>
      </c>
      <c r="C135" s="317" t="s">
        <v>550</v>
      </c>
      <c r="D135" s="318">
        <v>105</v>
      </c>
      <c r="E135" s="278"/>
      <c r="F135" s="276"/>
      <c r="G135" s="276"/>
      <c r="H135" s="276"/>
      <c r="I135" s="319"/>
      <c r="J135" s="278">
        <v>5</v>
      </c>
      <c r="K135" s="276">
        <v>36</v>
      </c>
      <c r="L135" s="276">
        <v>20</v>
      </c>
      <c r="M135" s="276">
        <v>0</v>
      </c>
      <c r="N135" s="319">
        <v>16</v>
      </c>
      <c r="O135" s="278">
        <v>9</v>
      </c>
      <c r="P135" s="319">
        <v>27</v>
      </c>
      <c r="Q135" s="250">
        <v>2</v>
      </c>
      <c r="R135" s="251">
        <v>4</v>
      </c>
      <c r="S135" s="280">
        <v>13</v>
      </c>
      <c r="T135" s="251">
        <v>14</v>
      </c>
      <c r="U135" s="251">
        <v>3</v>
      </c>
      <c r="V135" s="279">
        <v>0</v>
      </c>
      <c r="W135" s="252">
        <v>0</v>
      </c>
      <c r="X135" s="4"/>
      <c r="Y135" s="4"/>
      <c r="Z135" s="4"/>
      <c r="AA135" s="4"/>
      <c r="AT135" s="4"/>
    </row>
    <row r="136" spans="1:46" ht="15" customHeight="1">
      <c r="A136" s="309"/>
      <c r="B136" s="316" t="s">
        <v>551</v>
      </c>
      <c r="C136" s="317" t="s">
        <v>512</v>
      </c>
      <c r="D136" s="318">
        <v>187</v>
      </c>
      <c r="E136" s="278"/>
      <c r="F136" s="276"/>
      <c r="G136" s="276"/>
      <c r="H136" s="276"/>
      <c r="I136" s="319"/>
      <c r="J136" s="278">
        <v>9</v>
      </c>
      <c r="K136" s="276">
        <v>128</v>
      </c>
      <c r="L136" s="276">
        <v>110</v>
      </c>
      <c r="M136" s="276">
        <v>0</v>
      </c>
      <c r="N136" s="319">
        <v>18</v>
      </c>
      <c r="O136" s="278">
        <v>15</v>
      </c>
      <c r="P136" s="319">
        <v>113</v>
      </c>
      <c r="Q136" s="250">
        <v>5</v>
      </c>
      <c r="R136" s="251">
        <v>13</v>
      </c>
      <c r="S136" s="280">
        <v>43</v>
      </c>
      <c r="T136" s="251">
        <v>32</v>
      </c>
      <c r="U136" s="251">
        <v>26</v>
      </c>
      <c r="V136" s="279">
        <v>6</v>
      </c>
      <c r="W136" s="252">
        <v>3</v>
      </c>
      <c r="X136" s="4"/>
      <c r="Y136" s="4"/>
      <c r="Z136" s="4"/>
      <c r="AA136" s="4"/>
      <c r="AT136" s="4"/>
    </row>
    <row r="137" spans="1:46" ht="15" customHeight="1">
      <c r="A137" s="309"/>
      <c r="B137" s="316" t="s">
        <v>513</v>
      </c>
      <c r="C137" s="317" t="s">
        <v>575</v>
      </c>
      <c r="D137" s="318">
        <v>204</v>
      </c>
      <c r="E137" s="278"/>
      <c r="F137" s="276"/>
      <c r="G137" s="276"/>
      <c r="H137" s="276"/>
      <c r="I137" s="319"/>
      <c r="J137" s="278">
        <v>10</v>
      </c>
      <c r="K137" s="276">
        <v>98</v>
      </c>
      <c r="L137" s="276">
        <v>72</v>
      </c>
      <c r="M137" s="276">
        <v>0</v>
      </c>
      <c r="N137" s="319">
        <v>26</v>
      </c>
      <c r="O137" s="278">
        <v>5</v>
      </c>
      <c r="P137" s="319">
        <v>93</v>
      </c>
      <c r="Q137" s="250">
        <v>15</v>
      </c>
      <c r="R137" s="251">
        <v>12</v>
      </c>
      <c r="S137" s="280">
        <v>43</v>
      </c>
      <c r="T137" s="251">
        <v>15</v>
      </c>
      <c r="U137" s="251">
        <v>3</v>
      </c>
      <c r="V137" s="279">
        <v>10</v>
      </c>
      <c r="W137" s="252">
        <v>0</v>
      </c>
      <c r="X137" s="4"/>
      <c r="Y137" s="4"/>
      <c r="Z137" s="4"/>
      <c r="AA137" s="4"/>
      <c r="AT137" s="4"/>
    </row>
    <row r="138" spans="1:46" ht="15" customHeight="1">
      <c r="A138" s="309"/>
      <c r="B138" s="316" t="s">
        <v>513</v>
      </c>
      <c r="C138" s="317" t="s">
        <v>576</v>
      </c>
      <c r="D138" s="318">
        <v>151</v>
      </c>
      <c r="E138" s="278"/>
      <c r="F138" s="276"/>
      <c r="G138" s="276"/>
      <c r="H138" s="276"/>
      <c r="I138" s="319"/>
      <c r="J138" s="278">
        <v>7</v>
      </c>
      <c r="K138" s="276">
        <v>59</v>
      </c>
      <c r="L138" s="276">
        <v>44</v>
      </c>
      <c r="M138" s="276">
        <v>0</v>
      </c>
      <c r="N138" s="319">
        <v>15</v>
      </c>
      <c r="O138" s="278">
        <v>15</v>
      </c>
      <c r="P138" s="319">
        <v>44</v>
      </c>
      <c r="Q138" s="250">
        <v>1</v>
      </c>
      <c r="R138" s="251">
        <v>11</v>
      </c>
      <c r="S138" s="280">
        <v>10</v>
      </c>
      <c r="T138" s="251">
        <v>18</v>
      </c>
      <c r="U138" s="251">
        <v>12</v>
      </c>
      <c r="V138" s="279">
        <v>7</v>
      </c>
      <c r="W138" s="252">
        <v>0</v>
      </c>
      <c r="X138" s="4"/>
      <c r="Y138" s="4"/>
      <c r="Z138" s="4"/>
      <c r="AA138" s="4"/>
      <c r="AT138" s="4"/>
    </row>
    <row r="139" spans="1:46" ht="15" customHeight="1">
      <c r="A139" s="309"/>
      <c r="B139" s="316" t="s">
        <v>513</v>
      </c>
      <c r="C139" s="317" t="s">
        <v>577</v>
      </c>
      <c r="D139" s="318">
        <v>106</v>
      </c>
      <c r="E139" s="278"/>
      <c r="F139" s="276"/>
      <c r="G139" s="276"/>
      <c r="H139" s="276"/>
      <c r="I139" s="319"/>
      <c r="J139" s="278">
        <v>5</v>
      </c>
      <c r="K139" s="276">
        <v>51</v>
      </c>
      <c r="L139" s="276">
        <v>31</v>
      </c>
      <c r="M139" s="276">
        <v>0</v>
      </c>
      <c r="N139" s="319">
        <v>20</v>
      </c>
      <c r="O139" s="278">
        <v>2</v>
      </c>
      <c r="P139" s="319">
        <v>49</v>
      </c>
      <c r="Q139" s="250">
        <v>7</v>
      </c>
      <c r="R139" s="251">
        <v>9</v>
      </c>
      <c r="S139" s="280">
        <v>21</v>
      </c>
      <c r="T139" s="251">
        <v>7</v>
      </c>
      <c r="U139" s="251">
        <v>6</v>
      </c>
      <c r="V139" s="279">
        <v>1</v>
      </c>
      <c r="W139" s="252">
        <v>0</v>
      </c>
      <c r="X139" s="4"/>
      <c r="Y139" s="4"/>
      <c r="Z139" s="4"/>
      <c r="AA139" s="4"/>
      <c r="AT139" s="4"/>
    </row>
    <row r="140" spans="1:46" ht="15" customHeight="1">
      <c r="A140" s="309"/>
      <c r="B140" s="316" t="s">
        <v>505</v>
      </c>
      <c r="C140" s="317" t="s">
        <v>578</v>
      </c>
      <c r="D140" s="318">
        <v>129</v>
      </c>
      <c r="E140" s="278"/>
      <c r="F140" s="276"/>
      <c r="G140" s="276"/>
      <c r="H140" s="276"/>
      <c r="I140" s="319"/>
      <c r="J140" s="278">
        <v>6</v>
      </c>
      <c r="K140" s="276">
        <v>60</v>
      </c>
      <c r="L140" s="276">
        <v>51</v>
      </c>
      <c r="M140" s="276">
        <v>0</v>
      </c>
      <c r="N140" s="319">
        <v>9</v>
      </c>
      <c r="O140" s="278">
        <v>4</v>
      </c>
      <c r="P140" s="319">
        <v>56</v>
      </c>
      <c r="Q140" s="250">
        <v>0</v>
      </c>
      <c r="R140" s="251">
        <v>8</v>
      </c>
      <c r="S140" s="280">
        <v>10</v>
      </c>
      <c r="T140" s="251">
        <v>18</v>
      </c>
      <c r="U140" s="251">
        <v>10</v>
      </c>
      <c r="V140" s="279">
        <v>14</v>
      </c>
      <c r="W140" s="252">
        <v>0</v>
      </c>
      <c r="X140" s="4"/>
      <c r="Y140" s="4"/>
      <c r="Z140" s="4"/>
      <c r="AA140" s="4"/>
      <c r="AT140" s="4"/>
    </row>
    <row r="141" spans="1:46" ht="35.25" customHeight="1">
      <c r="A141" s="309"/>
      <c r="B141" s="316" t="s">
        <v>505</v>
      </c>
      <c r="C141" s="317" t="s">
        <v>579</v>
      </c>
      <c r="D141" s="320">
        <v>132</v>
      </c>
      <c r="E141" s="250"/>
      <c r="F141" s="251"/>
      <c r="G141" s="251"/>
      <c r="H141" s="251"/>
      <c r="I141" s="252"/>
      <c r="J141" s="250">
        <v>6</v>
      </c>
      <c r="K141" s="251">
        <v>65</v>
      </c>
      <c r="L141" s="251">
        <v>60</v>
      </c>
      <c r="M141" s="251">
        <v>0</v>
      </c>
      <c r="N141" s="252">
        <v>5</v>
      </c>
      <c r="O141" s="250">
        <v>17</v>
      </c>
      <c r="P141" s="252">
        <v>48</v>
      </c>
      <c r="Q141" s="250">
        <v>2</v>
      </c>
      <c r="R141" s="251">
        <v>1</v>
      </c>
      <c r="S141" s="280">
        <v>14</v>
      </c>
      <c r="T141" s="251">
        <v>13</v>
      </c>
      <c r="U141" s="251">
        <v>11</v>
      </c>
      <c r="V141" s="279">
        <v>3</v>
      </c>
      <c r="W141" s="252">
        <v>21</v>
      </c>
      <c r="X141" s="4"/>
      <c r="Y141" s="4"/>
      <c r="Z141" s="4"/>
      <c r="AA141" s="4"/>
      <c r="AT141" s="4"/>
    </row>
    <row r="142" spans="1:46" ht="15" customHeight="1">
      <c r="A142" s="309"/>
      <c r="B142" s="316" t="s">
        <v>492</v>
      </c>
      <c r="C142" s="317" t="s">
        <v>580</v>
      </c>
      <c r="D142" s="320">
        <v>132</v>
      </c>
      <c r="E142" s="250"/>
      <c r="F142" s="251"/>
      <c r="G142" s="251"/>
      <c r="H142" s="251"/>
      <c r="I142" s="252"/>
      <c r="J142" s="250">
        <v>6</v>
      </c>
      <c r="K142" s="251">
        <v>86</v>
      </c>
      <c r="L142" s="251">
        <v>83</v>
      </c>
      <c r="M142" s="251">
        <v>0</v>
      </c>
      <c r="N142" s="252">
        <v>3</v>
      </c>
      <c r="O142" s="250">
        <v>30</v>
      </c>
      <c r="P142" s="252">
        <v>56</v>
      </c>
      <c r="Q142" s="250">
        <v>4</v>
      </c>
      <c r="R142" s="251">
        <v>64</v>
      </c>
      <c r="S142" s="280">
        <v>8</v>
      </c>
      <c r="T142" s="251">
        <v>1</v>
      </c>
      <c r="U142" s="251">
        <v>2</v>
      </c>
      <c r="V142" s="279">
        <v>5</v>
      </c>
      <c r="W142" s="252">
        <v>2</v>
      </c>
      <c r="X142" s="4"/>
      <c r="Y142" s="4"/>
      <c r="Z142" s="4"/>
      <c r="AA142" s="4"/>
      <c r="AT142" s="4"/>
    </row>
    <row r="143" spans="1:46" ht="37.5" customHeight="1">
      <c r="A143" s="309"/>
      <c r="B143" s="316" t="s">
        <v>524</v>
      </c>
      <c r="C143" s="317" t="s">
        <v>581</v>
      </c>
      <c r="D143" s="320">
        <v>55</v>
      </c>
      <c r="E143" s="250"/>
      <c r="F143" s="251"/>
      <c r="G143" s="251"/>
      <c r="H143" s="251"/>
      <c r="I143" s="252"/>
      <c r="J143" s="250">
        <v>3</v>
      </c>
      <c r="K143" s="251">
        <v>40</v>
      </c>
      <c r="L143" s="251">
        <v>38</v>
      </c>
      <c r="M143" s="251">
        <v>0</v>
      </c>
      <c r="N143" s="252">
        <v>2</v>
      </c>
      <c r="O143" s="250">
        <v>22</v>
      </c>
      <c r="P143" s="252">
        <v>18</v>
      </c>
      <c r="Q143" s="250">
        <v>3</v>
      </c>
      <c r="R143" s="251">
        <v>7</v>
      </c>
      <c r="S143" s="280">
        <v>20</v>
      </c>
      <c r="T143" s="251">
        <v>7</v>
      </c>
      <c r="U143" s="251">
        <v>3</v>
      </c>
      <c r="V143" s="279">
        <v>0</v>
      </c>
      <c r="W143" s="252">
        <v>0</v>
      </c>
      <c r="X143" s="4"/>
      <c r="Y143" s="4"/>
      <c r="Z143" s="4"/>
      <c r="AA143" s="4"/>
      <c r="AB143" s="4"/>
      <c r="AC143" s="4"/>
      <c r="AR143" s="4"/>
    </row>
    <row r="144" spans="1:46" ht="32.25" customHeight="1">
      <c r="A144" s="309"/>
      <c r="B144" s="316" t="s">
        <v>530</v>
      </c>
      <c r="C144" s="317" t="s">
        <v>582</v>
      </c>
      <c r="D144" s="320">
        <v>24</v>
      </c>
      <c r="E144" s="250"/>
      <c r="F144" s="251"/>
      <c r="G144" s="251"/>
      <c r="H144" s="251"/>
      <c r="I144" s="252"/>
      <c r="J144" s="250">
        <v>1</v>
      </c>
      <c r="K144" s="251">
        <v>7</v>
      </c>
      <c r="L144" s="251">
        <v>7</v>
      </c>
      <c r="M144" s="251">
        <v>0</v>
      </c>
      <c r="N144" s="252">
        <v>0</v>
      </c>
      <c r="O144" s="250">
        <v>0</v>
      </c>
      <c r="P144" s="252">
        <v>7</v>
      </c>
      <c r="Q144" s="250">
        <v>2</v>
      </c>
      <c r="R144" s="251">
        <v>3</v>
      </c>
      <c r="S144" s="280">
        <v>2</v>
      </c>
      <c r="T144" s="251">
        <v>0</v>
      </c>
      <c r="U144" s="251">
        <v>0</v>
      </c>
      <c r="V144" s="279">
        <v>0</v>
      </c>
      <c r="W144" s="252">
        <v>0</v>
      </c>
      <c r="X144" s="4"/>
      <c r="Y144" s="4"/>
      <c r="Z144" s="4"/>
      <c r="AA144" s="4"/>
      <c r="AB144" s="4"/>
      <c r="AC144" s="4"/>
      <c r="AR144" s="4"/>
    </row>
    <row r="145" spans="1:44" ht="30.75" customHeight="1">
      <c r="A145" s="309"/>
      <c r="B145" s="316" t="s">
        <v>530</v>
      </c>
      <c r="C145" s="317" t="s">
        <v>583</v>
      </c>
      <c r="D145" s="320">
        <v>39</v>
      </c>
      <c r="E145" s="250"/>
      <c r="F145" s="251"/>
      <c r="G145" s="251"/>
      <c r="H145" s="251"/>
      <c r="I145" s="252"/>
      <c r="J145" s="250">
        <v>3</v>
      </c>
      <c r="K145" s="251">
        <v>41</v>
      </c>
      <c r="L145" s="251">
        <v>30</v>
      </c>
      <c r="M145" s="251">
        <v>0</v>
      </c>
      <c r="N145" s="252">
        <v>11</v>
      </c>
      <c r="O145" s="250">
        <v>1</v>
      </c>
      <c r="P145" s="252">
        <v>40</v>
      </c>
      <c r="Q145" s="250">
        <v>3</v>
      </c>
      <c r="R145" s="251">
        <v>5</v>
      </c>
      <c r="S145" s="280">
        <v>19</v>
      </c>
      <c r="T145" s="251">
        <v>14</v>
      </c>
      <c r="U145" s="251">
        <v>0</v>
      </c>
      <c r="V145" s="279">
        <v>0</v>
      </c>
      <c r="W145" s="252">
        <v>0</v>
      </c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 t="s">
        <v>530</v>
      </c>
      <c r="C146" s="317" t="s">
        <v>532</v>
      </c>
      <c r="D146" s="320">
        <v>232</v>
      </c>
      <c r="E146" s="250"/>
      <c r="F146" s="251"/>
      <c r="G146" s="251"/>
      <c r="H146" s="251"/>
      <c r="I146" s="252"/>
      <c r="J146" s="250">
        <v>9</v>
      </c>
      <c r="K146" s="251">
        <v>118</v>
      </c>
      <c r="L146" s="251">
        <v>85</v>
      </c>
      <c r="M146" s="251">
        <v>0</v>
      </c>
      <c r="N146" s="252">
        <v>33</v>
      </c>
      <c r="O146" s="250">
        <v>2</v>
      </c>
      <c r="P146" s="252">
        <v>116</v>
      </c>
      <c r="Q146" s="250">
        <v>9</v>
      </c>
      <c r="R146" s="251">
        <v>18</v>
      </c>
      <c r="S146" s="280">
        <v>53</v>
      </c>
      <c r="T146" s="251">
        <v>31</v>
      </c>
      <c r="U146" s="251">
        <v>7</v>
      </c>
      <c r="V146" s="279">
        <v>0</v>
      </c>
      <c r="W146" s="252">
        <v>0</v>
      </c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 t="s">
        <v>530</v>
      </c>
      <c r="C147" s="317" t="s">
        <v>535</v>
      </c>
      <c r="D147" s="320">
        <v>168</v>
      </c>
      <c r="E147" s="250"/>
      <c r="F147" s="251"/>
      <c r="G147" s="251"/>
      <c r="H147" s="251"/>
      <c r="I147" s="252"/>
      <c r="J147" s="250">
        <v>5</v>
      </c>
      <c r="K147" s="251">
        <v>70</v>
      </c>
      <c r="L147" s="251">
        <v>54</v>
      </c>
      <c r="M147" s="251">
        <v>0</v>
      </c>
      <c r="N147" s="252">
        <v>16</v>
      </c>
      <c r="O147" s="250">
        <v>0</v>
      </c>
      <c r="P147" s="252">
        <v>70</v>
      </c>
      <c r="Q147" s="250">
        <v>13</v>
      </c>
      <c r="R147" s="251">
        <v>14</v>
      </c>
      <c r="S147" s="280">
        <v>27</v>
      </c>
      <c r="T147" s="251">
        <v>16</v>
      </c>
      <c r="U147" s="251">
        <v>0</v>
      </c>
      <c r="V147" s="279">
        <v>0</v>
      </c>
      <c r="W147" s="252">
        <v>0</v>
      </c>
      <c r="X147" s="4"/>
      <c r="Y147" s="4"/>
      <c r="Z147" s="4"/>
      <c r="AA147" s="4"/>
      <c r="AB147" s="4"/>
      <c r="AC147" s="4"/>
      <c r="AR147" s="4"/>
    </row>
    <row r="148" spans="1:44" ht="49.5" customHeight="1">
      <c r="A148" s="309"/>
      <c r="B148" s="316" t="s">
        <v>486</v>
      </c>
      <c r="C148" s="317" t="s">
        <v>584</v>
      </c>
      <c r="D148" s="320">
        <v>18</v>
      </c>
      <c r="E148" s="250"/>
      <c r="F148" s="251"/>
      <c r="G148" s="251"/>
      <c r="H148" s="251"/>
      <c r="I148" s="252"/>
      <c r="J148" s="250">
        <v>1</v>
      </c>
      <c r="K148" s="251">
        <v>18</v>
      </c>
      <c r="L148" s="251">
        <v>18</v>
      </c>
      <c r="M148" s="251">
        <v>0</v>
      </c>
      <c r="N148" s="252">
        <v>0</v>
      </c>
      <c r="O148" s="250">
        <v>17</v>
      </c>
      <c r="P148" s="252">
        <v>1</v>
      </c>
      <c r="Q148" s="250">
        <v>0</v>
      </c>
      <c r="R148" s="251">
        <v>0</v>
      </c>
      <c r="S148" s="280">
        <v>4</v>
      </c>
      <c r="T148" s="251">
        <v>5</v>
      </c>
      <c r="U148" s="251">
        <v>5</v>
      </c>
      <c r="V148" s="279">
        <v>4</v>
      </c>
      <c r="W148" s="252">
        <v>0</v>
      </c>
      <c r="X148" s="4"/>
      <c r="Y148" s="4"/>
      <c r="Z148" s="4"/>
      <c r="AA148" s="4"/>
      <c r="AB148" s="4"/>
      <c r="AC148" s="4"/>
      <c r="AR148" s="4"/>
    </row>
    <row r="149" spans="1:44" ht="47.25" customHeight="1">
      <c r="A149" s="309"/>
      <c r="B149" s="316" t="s">
        <v>585</v>
      </c>
      <c r="C149" s="317" t="s">
        <v>586</v>
      </c>
      <c r="D149" s="320">
        <v>24</v>
      </c>
      <c r="E149" s="250"/>
      <c r="F149" s="251"/>
      <c r="G149" s="251"/>
      <c r="H149" s="251"/>
      <c r="I149" s="252"/>
      <c r="J149" s="250">
        <v>2</v>
      </c>
      <c r="K149" s="251">
        <v>23</v>
      </c>
      <c r="L149" s="251">
        <v>16</v>
      </c>
      <c r="M149" s="251">
        <v>0</v>
      </c>
      <c r="N149" s="252">
        <v>7</v>
      </c>
      <c r="O149" s="250">
        <v>23</v>
      </c>
      <c r="P149" s="252">
        <v>0</v>
      </c>
      <c r="Q149" s="250">
        <v>13</v>
      </c>
      <c r="R149" s="251">
        <v>2</v>
      </c>
      <c r="S149" s="280">
        <v>1</v>
      </c>
      <c r="T149" s="251">
        <v>3</v>
      </c>
      <c r="U149" s="251">
        <v>4</v>
      </c>
      <c r="V149" s="279">
        <v>0</v>
      </c>
      <c r="W149" s="252">
        <v>0</v>
      </c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 t="s">
        <v>585</v>
      </c>
      <c r="C150" s="317" t="s">
        <v>587</v>
      </c>
      <c r="D150" s="320">
        <v>27</v>
      </c>
      <c r="E150" s="250"/>
      <c r="F150" s="251"/>
      <c r="G150" s="251"/>
      <c r="H150" s="251"/>
      <c r="I150" s="252"/>
      <c r="J150" s="250">
        <v>1</v>
      </c>
      <c r="K150" s="251">
        <v>12</v>
      </c>
      <c r="L150" s="251">
        <v>5</v>
      </c>
      <c r="M150" s="251">
        <v>0</v>
      </c>
      <c r="N150" s="252">
        <v>0</v>
      </c>
      <c r="O150" s="250">
        <v>12</v>
      </c>
      <c r="P150" s="252">
        <v>0</v>
      </c>
      <c r="Q150" s="250">
        <v>5</v>
      </c>
      <c r="R150" s="251">
        <v>1</v>
      </c>
      <c r="S150" s="280">
        <v>1</v>
      </c>
      <c r="T150" s="251">
        <v>1</v>
      </c>
      <c r="U150" s="251">
        <v>4</v>
      </c>
      <c r="V150" s="279">
        <v>0</v>
      </c>
      <c r="W150" s="252">
        <v>0</v>
      </c>
      <c r="X150" s="4"/>
      <c r="Y150" s="4"/>
      <c r="Z150" s="4"/>
      <c r="AA150" s="4"/>
      <c r="AB150" s="4"/>
      <c r="AC150" s="4"/>
      <c r="AR150" s="4"/>
    </row>
    <row r="151" spans="1:44" ht="27" customHeight="1">
      <c r="A151" s="309"/>
      <c r="B151" s="316" t="s">
        <v>585</v>
      </c>
      <c r="C151" s="317" t="s">
        <v>588</v>
      </c>
      <c r="D151" s="320">
        <v>54</v>
      </c>
      <c r="E151" s="250"/>
      <c r="F151" s="251"/>
      <c r="G151" s="251"/>
      <c r="H151" s="251"/>
      <c r="I151" s="252"/>
      <c r="J151" s="250">
        <v>2</v>
      </c>
      <c r="K151" s="251">
        <v>20</v>
      </c>
      <c r="L151" s="251">
        <v>13</v>
      </c>
      <c r="M151" s="251">
        <v>0</v>
      </c>
      <c r="N151" s="252">
        <v>7</v>
      </c>
      <c r="O151" s="250">
        <v>20</v>
      </c>
      <c r="P151" s="252">
        <v>0</v>
      </c>
      <c r="Q151" s="250">
        <v>10</v>
      </c>
      <c r="R151" s="251">
        <v>1</v>
      </c>
      <c r="S151" s="280">
        <v>3</v>
      </c>
      <c r="T151" s="251">
        <v>2</v>
      </c>
      <c r="U151" s="251">
        <v>4</v>
      </c>
      <c r="V151" s="279">
        <v>0</v>
      </c>
      <c r="W151" s="252">
        <v>0</v>
      </c>
      <c r="X151" s="4"/>
      <c r="Y151" s="4"/>
      <c r="Z151" s="4"/>
      <c r="AA151" s="4"/>
      <c r="AB151" s="4"/>
      <c r="AC151" s="4"/>
      <c r="AR151" s="4"/>
    </row>
    <row r="152" spans="1:44" ht="33.75" customHeight="1">
      <c r="A152" s="309"/>
      <c r="B152" s="316" t="s">
        <v>506</v>
      </c>
      <c r="C152" s="317" t="s">
        <v>589</v>
      </c>
      <c r="D152" s="320">
        <v>36</v>
      </c>
      <c r="E152" s="250"/>
      <c r="F152" s="251"/>
      <c r="G152" s="251"/>
      <c r="H152" s="251"/>
      <c r="I152" s="252"/>
      <c r="J152" s="250">
        <v>2</v>
      </c>
      <c r="K152" s="251">
        <v>13</v>
      </c>
      <c r="L152" s="251">
        <v>13</v>
      </c>
      <c r="M152" s="251">
        <v>0</v>
      </c>
      <c r="N152" s="252">
        <v>0</v>
      </c>
      <c r="O152" s="250">
        <v>6</v>
      </c>
      <c r="P152" s="252">
        <v>7</v>
      </c>
      <c r="Q152" s="250">
        <v>3</v>
      </c>
      <c r="R152" s="251">
        <v>0</v>
      </c>
      <c r="S152" s="280">
        <v>6</v>
      </c>
      <c r="T152" s="251">
        <v>2</v>
      </c>
      <c r="U152" s="251">
        <v>0</v>
      </c>
      <c r="V152" s="279">
        <v>2</v>
      </c>
      <c r="W152" s="252">
        <v>0</v>
      </c>
      <c r="X152" s="4"/>
      <c r="Y152" s="4"/>
      <c r="Z152" s="4"/>
      <c r="AA152" s="4"/>
      <c r="AB152" s="4"/>
      <c r="AC152" s="4"/>
      <c r="AR152" s="4"/>
    </row>
    <row r="153" spans="1:44" ht="30.75" customHeight="1">
      <c r="A153" s="309"/>
      <c r="B153" s="316" t="s">
        <v>506</v>
      </c>
      <c r="C153" s="317" t="s">
        <v>570</v>
      </c>
      <c r="D153" s="320">
        <v>209</v>
      </c>
      <c r="E153" s="250"/>
      <c r="F153" s="251"/>
      <c r="G153" s="251"/>
      <c r="H153" s="251"/>
      <c r="I153" s="252"/>
      <c r="J153" s="250">
        <v>11</v>
      </c>
      <c r="K153" s="251">
        <v>86</v>
      </c>
      <c r="L153" s="251">
        <v>55</v>
      </c>
      <c r="M153" s="251">
        <v>0</v>
      </c>
      <c r="N153" s="252">
        <v>31</v>
      </c>
      <c r="O153" s="250">
        <v>28</v>
      </c>
      <c r="P153" s="252">
        <v>58</v>
      </c>
      <c r="Q153" s="250">
        <v>5</v>
      </c>
      <c r="R153" s="251">
        <v>23</v>
      </c>
      <c r="S153" s="280">
        <v>31</v>
      </c>
      <c r="T153" s="251">
        <v>10</v>
      </c>
      <c r="U153" s="251">
        <v>9</v>
      </c>
      <c r="V153" s="279">
        <v>5</v>
      </c>
      <c r="W153" s="252">
        <v>3</v>
      </c>
      <c r="X153" s="4"/>
      <c r="Y153" s="4"/>
      <c r="Z153" s="4"/>
      <c r="AA153" s="4"/>
      <c r="AB153" s="4"/>
      <c r="AC153" s="4"/>
      <c r="AR153" s="4"/>
    </row>
    <row r="154" spans="1:44" ht="38.25" customHeight="1">
      <c r="A154" s="309"/>
      <c r="B154" s="316" t="s">
        <v>506</v>
      </c>
      <c r="C154" s="317" t="s">
        <v>510</v>
      </c>
      <c r="D154" s="320">
        <v>120</v>
      </c>
      <c r="E154" s="250"/>
      <c r="F154" s="251"/>
      <c r="G154" s="251"/>
      <c r="H154" s="251"/>
      <c r="I154" s="252"/>
      <c r="J154" s="250">
        <v>1</v>
      </c>
      <c r="K154" s="251">
        <v>11</v>
      </c>
      <c r="L154" s="251">
        <v>11</v>
      </c>
      <c r="M154" s="251">
        <v>0</v>
      </c>
      <c r="N154" s="252">
        <v>0</v>
      </c>
      <c r="O154" s="250">
        <v>3</v>
      </c>
      <c r="P154" s="252">
        <v>8</v>
      </c>
      <c r="Q154" s="250">
        <v>1</v>
      </c>
      <c r="R154" s="251">
        <v>1</v>
      </c>
      <c r="S154" s="280">
        <v>0</v>
      </c>
      <c r="T154" s="251">
        <v>2</v>
      </c>
      <c r="U154" s="251">
        <v>6</v>
      </c>
      <c r="V154" s="279">
        <v>0</v>
      </c>
      <c r="W154" s="252">
        <v>1</v>
      </c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 t="s">
        <v>509</v>
      </c>
      <c r="C155" s="317" t="s">
        <v>590</v>
      </c>
      <c r="D155" s="320">
        <v>98</v>
      </c>
      <c r="E155" s="250"/>
      <c r="F155" s="251"/>
      <c r="G155" s="251"/>
      <c r="H155" s="251"/>
      <c r="I155" s="252"/>
      <c r="J155" s="250">
        <v>5</v>
      </c>
      <c r="K155" s="251">
        <v>44</v>
      </c>
      <c r="L155" s="251">
        <v>25</v>
      </c>
      <c r="M155" s="251">
        <v>0</v>
      </c>
      <c r="N155" s="252">
        <v>19</v>
      </c>
      <c r="O155" s="250">
        <v>14</v>
      </c>
      <c r="P155" s="252">
        <v>30</v>
      </c>
      <c r="Q155" s="250">
        <v>6</v>
      </c>
      <c r="R155" s="251">
        <v>3</v>
      </c>
      <c r="S155" s="280">
        <v>23</v>
      </c>
      <c r="T155" s="251">
        <v>8</v>
      </c>
      <c r="U155" s="251">
        <v>4</v>
      </c>
      <c r="V155" s="279">
        <v>0</v>
      </c>
      <c r="W155" s="252">
        <v>0</v>
      </c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 t="s">
        <v>538</v>
      </c>
      <c r="C156" s="317" t="s">
        <v>591</v>
      </c>
      <c r="D156" s="320">
        <v>120</v>
      </c>
      <c r="E156" s="250"/>
      <c r="F156" s="251"/>
      <c r="G156" s="251"/>
      <c r="H156" s="251"/>
      <c r="I156" s="252"/>
      <c r="J156" s="250">
        <v>5</v>
      </c>
      <c r="K156" s="251">
        <v>42</v>
      </c>
      <c r="L156" s="251">
        <v>24</v>
      </c>
      <c r="M156" s="251">
        <v>0</v>
      </c>
      <c r="N156" s="252">
        <v>18</v>
      </c>
      <c r="O156" s="250">
        <v>4</v>
      </c>
      <c r="P156" s="252">
        <v>38</v>
      </c>
      <c r="Q156" s="250">
        <v>3</v>
      </c>
      <c r="R156" s="251">
        <v>3</v>
      </c>
      <c r="S156" s="280">
        <v>11</v>
      </c>
      <c r="T156" s="251">
        <v>9</v>
      </c>
      <c r="U156" s="251">
        <v>11</v>
      </c>
      <c r="V156" s="279">
        <v>2</v>
      </c>
      <c r="W156" s="252">
        <v>3</v>
      </c>
      <c r="X156" s="4"/>
      <c r="Y156" s="4"/>
      <c r="Z156" s="4"/>
      <c r="AA156" s="4"/>
      <c r="AB156" s="4"/>
      <c r="AC156" s="4"/>
      <c r="AR156" s="4"/>
    </row>
    <row r="157" spans="1:44" ht="45" customHeight="1">
      <c r="A157" s="309"/>
      <c r="B157" s="316" t="s">
        <v>538</v>
      </c>
      <c r="C157" s="317" t="s">
        <v>592</v>
      </c>
      <c r="D157" s="320">
        <v>117</v>
      </c>
      <c r="E157" s="250"/>
      <c r="F157" s="251"/>
      <c r="G157" s="251"/>
      <c r="H157" s="251"/>
      <c r="I157" s="252"/>
      <c r="J157" s="250">
        <v>6</v>
      </c>
      <c r="K157" s="251">
        <v>51</v>
      </c>
      <c r="L157" s="251">
        <v>25</v>
      </c>
      <c r="M157" s="251">
        <v>0</v>
      </c>
      <c r="N157" s="252">
        <v>26</v>
      </c>
      <c r="O157" s="250">
        <v>2</v>
      </c>
      <c r="P157" s="252">
        <v>49</v>
      </c>
      <c r="Q157" s="250">
        <v>2</v>
      </c>
      <c r="R157" s="251">
        <v>5</v>
      </c>
      <c r="S157" s="280">
        <v>15</v>
      </c>
      <c r="T157" s="251">
        <v>13</v>
      </c>
      <c r="U157" s="251">
        <v>8</v>
      </c>
      <c r="V157" s="279">
        <v>6</v>
      </c>
      <c r="W157" s="252">
        <v>2</v>
      </c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16"/>
      <c r="C170" s="317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R170" s="4"/>
    </row>
    <row r="171" spans="1:44" ht="15" customHeight="1">
      <c r="A171" s="309"/>
      <c r="B171" s="316"/>
      <c r="C171" s="317"/>
      <c r="D171" s="320"/>
      <c r="E171" s="250"/>
      <c r="F171" s="251"/>
      <c r="G171" s="251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16"/>
      <c r="C172" s="317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16"/>
      <c r="C173" s="317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16"/>
      <c r="C174" s="317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16"/>
      <c r="C175" s="317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16"/>
      <c r="C176" s="317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/>
      <c r="C177" s="317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4" ht="15" customHeight="1">
      <c r="A178" s="309"/>
      <c r="B178" s="316"/>
      <c r="C178" s="317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R178" s="4"/>
    </row>
    <row r="179" spans="1:44" ht="15" customHeight="1">
      <c r="A179" s="309"/>
      <c r="B179" s="316"/>
      <c r="C179" s="317"/>
      <c r="D179" s="320"/>
      <c r="E179" s="250"/>
      <c r="F179" s="251"/>
      <c r="G179" s="251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K180" s="100"/>
      <c r="AR180" s="4"/>
    </row>
    <row r="181" spans="1:44" ht="15" customHeight="1">
      <c r="A181" s="309"/>
      <c r="B181" s="321"/>
      <c r="C181" s="322"/>
      <c r="D181" s="320"/>
      <c r="E181" s="250"/>
      <c r="F181" s="251"/>
      <c r="G181" s="323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4" ht="15" customHeight="1">
      <c r="A182" s="309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4" ht="15" customHeight="1">
      <c r="A183" s="309"/>
      <c r="B183" s="321"/>
      <c r="C183" s="322"/>
      <c r="D183" s="320"/>
      <c r="E183" s="250"/>
      <c r="F183" s="251"/>
      <c r="G183" s="251"/>
      <c r="H183" s="251"/>
      <c r="I183" s="252"/>
      <c r="J183" s="250"/>
      <c r="K183" s="251"/>
      <c r="L183" s="251"/>
      <c r="M183" s="251"/>
      <c r="N183" s="252"/>
      <c r="O183" s="250"/>
      <c r="P183" s="252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21"/>
      <c r="C184" s="322"/>
      <c r="D184" s="320"/>
      <c r="E184" s="250"/>
      <c r="F184" s="251"/>
      <c r="G184" s="251"/>
      <c r="H184" s="251"/>
      <c r="I184" s="252"/>
      <c r="J184" s="250"/>
      <c r="K184" s="251"/>
      <c r="L184" s="251"/>
      <c r="M184" s="251"/>
      <c r="N184" s="252"/>
      <c r="O184" s="250"/>
      <c r="P184" s="252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B184" s="4"/>
      <c r="AC184" s="4"/>
      <c r="AR184" s="4"/>
    </row>
    <row r="185" spans="1:44" ht="15" customHeight="1">
      <c r="A185" s="309"/>
      <c r="B185" s="321"/>
      <c r="C185" s="322"/>
      <c r="D185" s="320"/>
      <c r="E185" s="250"/>
      <c r="F185" s="251"/>
      <c r="G185" s="251"/>
      <c r="H185" s="251"/>
      <c r="I185" s="252"/>
      <c r="J185" s="250"/>
      <c r="K185" s="251"/>
      <c r="L185" s="251"/>
      <c r="M185" s="251"/>
      <c r="N185" s="252"/>
      <c r="O185" s="250"/>
      <c r="P185" s="252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B185" s="4"/>
      <c r="AC185" s="4"/>
      <c r="AR185" s="4"/>
    </row>
    <row r="186" spans="1:44" ht="15" customHeight="1">
      <c r="A186" s="309"/>
      <c r="B186" s="321"/>
      <c r="C186" s="322"/>
      <c r="D186" s="320"/>
      <c r="E186" s="250"/>
      <c r="F186" s="251"/>
      <c r="G186" s="251"/>
      <c r="H186" s="251"/>
      <c r="I186" s="252"/>
      <c r="J186" s="250"/>
      <c r="K186" s="251"/>
      <c r="L186" s="251"/>
      <c r="M186" s="251"/>
      <c r="N186" s="252"/>
      <c r="O186" s="250"/>
      <c r="P186" s="252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B186" s="4"/>
      <c r="AC186" s="4"/>
      <c r="AR186" s="4"/>
    </row>
    <row r="187" spans="1:44" ht="15" customHeight="1">
      <c r="A187" s="324"/>
      <c r="B187" s="321"/>
      <c r="C187" s="322"/>
      <c r="D187" s="320"/>
      <c r="E187" s="250"/>
      <c r="F187" s="251"/>
      <c r="G187" s="251"/>
      <c r="H187" s="251"/>
      <c r="I187" s="252"/>
      <c r="J187" s="250"/>
      <c r="K187" s="251"/>
      <c r="L187" s="251"/>
      <c r="M187" s="251"/>
      <c r="N187" s="252"/>
      <c r="O187" s="250"/>
      <c r="P187" s="252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B187" s="4"/>
      <c r="AC187" s="4"/>
      <c r="AR187" s="4"/>
    </row>
    <row r="188" spans="1:44" ht="15" customHeight="1">
      <c r="A188" s="324"/>
      <c r="B188" s="321"/>
      <c r="C188" s="322"/>
      <c r="D188" s="320"/>
      <c r="E188" s="250"/>
      <c r="F188" s="251"/>
      <c r="G188" s="251"/>
      <c r="H188" s="251"/>
      <c r="I188" s="252"/>
      <c r="J188" s="250"/>
      <c r="K188" s="251"/>
      <c r="L188" s="251"/>
      <c r="M188" s="251"/>
      <c r="N188" s="252"/>
      <c r="O188" s="250"/>
      <c r="P188" s="252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B188" s="4"/>
      <c r="AC188" s="4"/>
      <c r="AR188" s="4"/>
    </row>
    <row r="189" spans="1:44" ht="15" customHeight="1">
      <c r="A189" s="324"/>
      <c r="B189" s="321"/>
      <c r="C189" s="322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B189" s="4"/>
      <c r="AC189" s="4"/>
      <c r="AR189" s="4"/>
    </row>
    <row r="190" spans="1:44" ht="15" customHeight="1">
      <c r="A190" s="324"/>
      <c r="B190" s="321"/>
      <c r="C190" s="322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B190" s="4"/>
      <c r="AC190" s="4"/>
      <c r="AR190" s="4"/>
    </row>
    <row r="191" spans="1:44" ht="15" customHeight="1">
      <c r="A191" s="324"/>
      <c r="B191" s="321"/>
      <c r="C191" s="322"/>
      <c r="D191" s="320"/>
      <c r="E191" s="250"/>
      <c r="F191" s="251"/>
      <c r="G191" s="251"/>
      <c r="H191" s="251"/>
      <c r="I191" s="252"/>
      <c r="J191" s="250"/>
      <c r="K191" s="251"/>
      <c r="L191" s="251"/>
      <c r="M191" s="251"/>
      <c r="N191" s="252"/>
      <c r="O191" s="250"/>
      <c r="P191" s="252"/>
      <c r="Q191" s="250"/>
      <c r="R191" s="251"/>
      <c r="S191" s="280"/>
      <c r="T191" s="251"/>
      <c r="U191" s="251"/>
      <c r="V191" s="279"/>
      <c r="W191" s="252"/>
      <c r="X191" s="4"/>
      <c r="Y191" s="4"/>
      <c r="Z191" s="4"/>
      <c r="AA191" s="4"/>
      <c r="AB191" s="4"/>
      <c r="AC191" s="4"/>
      <c r="AR191" s="4"/>
    </row>
    <row r="192" spans="1:44" ht="15" customHeight="1">
      <c r="A192" s="324"/>
      <c r="B192" s="321"/>
      <c r="C192" s="322"/>
      <c r="D192" s="320"/>
      <c r="E192" s="250"/>
      <c r="F192" s="251"/>
      <c r="G192" s="251"/>
      <c r="H192" s="251"/>
      <c r="I192" s="252"/>
      <c r="J192" s="250"/>
      <c r="K192" s="251"/>
      <c r="L192" s="251"/>
      <c r="M192" s="251"/>
      <c r="N192" s="252"/>
      <c r="O192" s="250"/>
      <c r="P192" s="252"/>
      <c r="Q192" s="250"/>
      <c r="R192" s="251"/>
      <c r="S192" s="280"/>
      <c r="T192" s="251"/>
      <c r="U192" s="251"/>
      <c r="V192" s="279"/>
      <c r="W192" s="252"/>
      <c r="X192" s="4"/>
      <c r="Y192" s="4"/>
      <c r="Z192" s="4"/>
      <c r="AA192" s="4"/>
      <c r="AB192" s="4"/>
      <c r="AC192" s="4"/>
      <c r="AR192" s="4"/>
    </row>
    <row r="193" spans="1:46" ht="15" customHeight="1">
      <c r="A193" s="309"/>
      <c r="B193" s="316"/>
      <c r="C193" s="317"/>
      <c r="D193" s="318"/>
      <c r="E193" s="278"/>
      <c r="F193" s="276"/>
      <c r="G193" s="276"/>
      <c r="H193" s="276"/>
      <c r="I193" s="319"/>
      <c r="J193" s="278"/>
      <c r="K193" s="276"/>
      <c r="L193" s="276"/>
      <c r="M193" s="276"/>
      <c r="N193" s="319"/>
      <c r="O193" s="278"/>
      <c r="P193" s="319"/>
      <c r="Q193" s="250"/>
      <c r="R193" s="251"/>
      <c r="S193" s="280"/>
      <c r="T193" s="251"/>
      <c r="U193" s="251"/>
      <c r="V193" s="279"/>
      <c r="W193" s="252"/>
      <c r="X193" s="4"/>
      <c r="Y193" s="4"/>
      <c r="Z193" s="4"/>
      <c r="AA193" s="4"/>
      <c r="AT193" s="4"/>
    </row>
    <row r="194" spans="1:46" ht="15" customHeight="1">
      <c r="A194" s="309"/>
      <c r="B194" s="316"/>
      <c r="C194" s="317"/>
      <c r="D194" s="318"/>
      <c r="E194" s="278"/>
      <c r="F194" s="276"/>
      <c r="G194" s="276"/>
      <c r="H194" s="276"/>
      <c r="I194" s="319"/>
      <c r="J194" s="278"/>
      <c r="K194" s="276"/>
      <c r="L194" s="276"/>
      <c r="M194" s="276"/>
      <c r="N194" s="319"/>
      <c r="O194" s="278"/>
      <c r="P194" s="319"/>
      <c r="Q194" s="250"/>
      <c r="R194" s="251"/>
      <c r="S194" s="280"/>
      <c r="T194" s="251"/>
      <c r="U194" s="251"/>
      <c r="V194" s="279"/>
      <c r="W194" s="252"/>
      <c r="X194" s="4"/>
      <c r="Y194" s="4"/>
      <c r="Z194" s="4"/>
      <c r="AA194" s="4"/>
      <c r="AT194" s="4"/>
    </row>
    <row r="195" spans="1:46" ht="15" customHeight="1">
      <c r="A195" s="309"/>
      <c r="B195" s="316"/>
      <c r="C195" s="317"/>
      <c r="D195" s="318"/>
      <c r="E195" s="278"/>
      <c r="F195" s="276"/>
      <c r="G195" s="276"/>
      <c r="H195" s="276"/>
      <c r="I195" s="319"/>
      <c r="J195" s="278"/>
      <c r="K195" s="276"/>
      <c r="L195" s="276"/>
      <c r="M195" s="276"/>
      <c r="N195" s="319"/>
      <c r="O195" s="278"/>
      <c r="P195" s="319"/>
      <c r="Q195" s="250"/>
      <c r="R195" s="251"/>
      <c r="S195" s="280"/>
      <c r="T195" s="251"/>
      <c r="U195" s="251"/>
      <c r="V195" s="279"/>
      <c r="W195" s="252"/>
      <c r="X195" s="4"/>
      <c r="Y195" s="4"/>
      <c r="Z195" s="4"/>
      <c r="AA195" s="4"/>
      <c r="AT195" s="4"/>
    </row>
    <row r="196" spans="1:46" ht="15" customHeight="1">
      <c r="A196" s="309"/>
      <c r="B196" s="316"/>
      <c r="C196" s="317"/>
      <c r="D196" s="318"/>
      <c r="E196" s="278"/>
      <c r="F196" s="276"/>
      <c r="G196" s="276"/>
      <c r="H196" s="276"/>
      <c r="I196" s="319"/>
      <c r="J196" s="278"/>
      <c r="K196" s="276"/>
      <c r="L196" s="276"/>
      <c r="M196" s="276"/>
      <c r="N196" s="319"/>
      <c r="O196" s="278"/>
      <c r="P196" s="319"/>
      <c r="Q196" s="250"/>
      <c r="R196" s="251"/>
      <c r="S196" s="280"/>
      <c r="T196" s="251"/>
      <c r="U196" s="251"/>
      <c r="V196" s="279"/>
      <c r="W196" s="252"/>
      <c r="X196" s="4"/>
      <c r="Y196" s="4"/>
      <c r="Z196" s="4"/>
      <c r="AA196" s="4"/>
      <c r="AT196" s="4"/>
    </row>
    <row r="197" spans="1:46" ht="15" customHeight="1">
      <c r="A197" s="309"/>
      <c r="B197" s="316"/>
      <c r="C197" s="317"/>
      <c r="D197" s="318"/>
      <c r="E197" s="278"/>
      <c r="F197" s="276"/>
      <c r="G197" s="276"/>
      <c r="H197" s="276"/>
      <c r="I197" s="319"/>
      <c r="J197" s="278"/>
      <c r="K197" s="276"/>
      <c r="L197" s="276"/>
      <c r="M197" s="276"/>
      <c r="N197" s="319"/>
      <c r="O197" s="278"/>
      <c r="P197" s="319"/>
      <c r="Q197" s="250"/>
      <c r="R197" s="251"/>
      <c r="S197" s="280"/>
      <c r="T197" s="251"/>
      <c r="U197" s="251"/>
      <c r="V197" s="279"/>
      <c r="W197" s="252"/>
      <c r="X197" s="4"/>
      <c r="Y197" s="4"/>
      <c r="Z197" s="4"/>
      <c r="AA197" s="4"/>
      <c r="AT197" s="4"/>
    </row>
    <row r="198" spans="1:46" ht="15" customHeight="1">
      <c r="A198" s="309"/>
      <c r="B198" s="316"/>
      <c r="C198" s="317"/>
      <c r="D198" s="318"/>
      <c r="E198" s="278"/>
      <c r="F198" s="276"/>
      <c r="G198" s="276"/>
      <c r="H198" s="276"/>
      <c r="I198" s="319"/>
      <c r="J198" s="278"/>
      <c r="K198" s="276"/>
      <c r="L198" s="276"/>
      <c r="M198" s="276"/>
      <c r="N198" s="319"/>
      <c r="O198" s="278"/>
      <c r="P198" s="319"/>
      <c r="Q198" s="250"/>
      <c r="R198" s="251"/>
      <c r="S198" s="280"/>
      <c r="T198" s="251"/>
      <c r="U198" s="251"/>
      <c r="V198" s="279"/>
      <c r="W198" s="252"/>
      <c r="X198" s="4"/>
      <c r="Y198" s="4"/>
      <c r="Z198" s="4"/>
      <c r="AA198" s="4"/>
      <c r="AT198" s="4"/>
    </row>
    <row r="199" spans="1:46" ht="15" customHeight="1">
      <c r="A199" s="309"/>
      <c r="B199" s="316"/>
      <c r="C199" s="317"/>
      <c r="D199" s="320"/>
      <c r="E199" s="250"/>
      <c r="F199" s="251"/>
      <c r="G199" s="251"/>
      <c r="H199" s="251"/>
      <c r="I199" s="252"/>
      <c r="J199" s="250"/>
      <c r="K199" s="251"/>
      <c r="L199" s="251"/>
      <c r="M199" s="251"/>
      <c r="N199" s="252"/>
      <c r="O199" s="250"/>
      <c r="P199" s="252"/>
      <c r="Q199" s="250"/>
      <c r="R199" s="251"/>
      <c r="S199" s="280"/>
      <c r="T199" s="251"/>
      <c r="U199" s="251"/>
      <c r="V199" s="279"/>
      <c r="W199" s="252"/>
      <c r="X199" s="4"/>
      <c r="Y199" s="4"/>
      <c r="Z199" s="4"/>
      <c r="AA199" s="4"/>
      <c r="AT199" s="4"/>
    </row>
    <row r="200" spans="1:46" ht="15" customHeight="1">
      <c r="A200" s="309"/>
      <c r="B200" s="316"/>
      <c r="C200" s="317"/>
      <c r="D200" s="320"/>
      <c r="E200" s="250"/>
      <c r="F200" s="251"/>
      <c r="G200" s="251"/>
      <c r="H200" s="251"/>
      <c r="I200" s="252"/>
      <c r="J200" s="250"/>
      <c r="K200" s="251"/>
      <c r="L200" s="251"/>
      <c r="M200" s="251"/>
      <c r="N200" s="252"/>
      <c r="O200" s="250"/>
      <c r="P200" s="252"/>
      <c r="Q200" s="250"/>
      <c r="R200" s="251"/>
      <c r="S200" s="280"/>
      <c r="T200" s="251"/>
      <c r="U200" s="251"/>
      <c r="V200" s="279"/>
      <c r="W200" s="252"/>
      <c r="X200" s="4"/>
      <c r="Y200" s="4"/>
      <c r="Z200" s="4"/>
      <c r="AA200" s="4"/>
      <c r="AT200" s="4"/>
    </row>
    <row r="201" spans="1:46" ht="15" customHeight="1">
      <c r="A201" s="309"/>
      <c r="B201" s="316"/>
      <c r="C201" s="317"/>
      <c r="D201" s="320"/>
      <c r="E201" s="250"/>
      <c r="F201" s="251"/>
      <c r="G201" s="251"/>
      <c r="H201" s="251"/>
      <c r="I201" s="252"/>
      <c r="J201" s="250"/>
      <c r="K201" s="251"/>
      <c r="L201" s="251"/>
      <c r="M201" s="251"/>
      <c r="N201" s="252"/>
      <c r="O201" s="250"/>
      <c r="P201" s="252"/>
      <c r="Q201" s="250"/>
      <c r="R201" s="251"/>
      <c r="S201" s="280"/>
      <c r="T201" s="251"/>
      <c r="U201" s="251"/>
      <c r="V201" s="279"/>
      <c r="W201" s="252"/>
      <c r="X201" s="4"/>
      <c r="Y201" s="4"/>
      <c r="Z201" s="4"/>
      <c r="AA201" s="4"/>
      <c r="AB201" s="4"/>
      <c r="AC201" s="4"/>
      <c r="AR201" s="4"/>
    </row>
    <row r="202" spans="1:46" ht="15" customHeight="1">
      <c r="A202" s="309"/>
      <c r="B202" s="316"/>
      <c r="C202" s="317"/>
      <c r="D202" s="320"/>
      <c r="E202" s="250"/>
      <c r="F202" s="251"/>
      <c r="G202" s="251"/>
      <c r="H202" s="251"/>
      <c r="I202" s="252"/>
      <c r="J202" s="250"/>
      <c r="K202" s="251"/>
      <c r="L202" s="251"/>
      <c r="M202" s="251"/>
      <c r="N202" s="252"/>
      <c r="O202" s="250"/>
      <c r="P202" s="252"/>
      <c r="Q202" s="250"/>
      <c r="R202" s="251"/>
      <c r="S202" s="280"/>
      <c r="T202" s="251"/>
      <c r="U202" s="251"/>
      <c r="V202" s="279"/>
      <c r="W202" s="252"/>
      <c r="X202" s="4"/>
      <c r="Y202" s="4"/>
      <c r="Z202" s="4"/>
      <c r="AA202" s="4"/>
      <c r="AB202" s="4"/>
      <c r="AC202" s="4"/>
      <c r="AR202" s="4"/>
    </row>
    <row r="203" spans="1:46" ht="15" customHeight="1">
      <c r="A203" s="309"/>
      <c r="B203" s="316"/>
      <c r="C203" s="317"/>
      <c r="D203" s="320"/>
      <c r="E203" s="250"/>
      <c r="F203" s="251"/>
      <c r="G203" s="251"/>
      <c r="H203" s="251"/>
      <c r="I203" s="252"/>
      <c r="J203" s="250"/>
      <c r="K203" s="251"/>
      <c r="L203" s="251"/>
      <c r="M203" s="251"/>
      <c r="N203" s="252"/>
      <c r="O203" s="250"/>
      <c r="P203" s="252"/>
      <c r="Q203" s="250"/>
      <c r="R203" s="251"/>
      <c r="S203" s="280"/>
      <c r="T203" s="251"/>
      <c r="U203" s="251"/>
      <c r="V203" s="279"/>
      <c r="W203" s="252"/>
      <c r="X203" s="4"/>
      <c r="Y203" s="4"/>
      <c r="Z203" s="4"/>
      <c r="AA203" s="4"/>
      <c r="AB203" s="4"/>
      <c r="AC203" s="4"/>
      <c r="AR203" s="4"/>
    </row>
    <row r="204" spans="1:46" ht="15" customHeight="1">
      <c r="A204" s="309"/>
      <c r="B204" s="316"/>
      <c r="C204" s="317"/>
      <c r="D204" s="320"/>
      <c r="E204" s="250"/>
      <c r="F204" s="251"/>
      <c r="G204" s="251"/>
      <c r="H204" s="251"/>
      <c r="I204" s="252"/>
      <c r="J204" s="250"/>
      <c r="K204" s="251"/>
      <c r="L204" s="251"/>
      <c r="M204" s="251"/>
      <c r="N204" s="252"/>
      <c r="O204" s="250"/>
      <c r="P204" s="252"/>
      <c r="Q204" s="250"/>
      <c r="R204" s="251"/>
      <c r="S204" s="280"/>
      <c r="T204" s="251"/>
      <c r="U204" s="251"/>
      <c r="V204" s="279"/>
      <c r="W204" s="252"/>
      <c r="X204" s="4"/>
      <c r="Y204" s="4"/>
      <c r="Z204" s="4"/>
      <c r="AA204" s="4"/>
      <c r="AB204" s="4"/>
      <c r="AC204" s="4"/>
      <c r="AR204" s="4"/>
    </row>
    <row r="205" spans="1:46" ht="15" customHeight="1">
      <c r="A205" s="309"/>
      <c r="B205" s="316"/>
      <c r="C205" s="317"/>
      <c r="D205" s="320"/>
      <c r="E205" s="250"/>
      <c r="F205" s="251"/>
      <c r="G205" s="251"/>
      <c r="H205" s="251"/>
      <c r="I205" s="252"/>
      <c r="J205" s="250"/>
      <c r="K205" s="251"/>
      <c r="L205" s="251"/>
      <c r="M205" s="251"/>
      <c r="N205" s="252"/>
      <c r="O205" s="250"/>
      <c r="P205" s="252"/>
      <c r="Q205" s="250"/>
      <c r="R205" s="251"/>
      <c r="S205" s="280"/>
      <c r="T205" s="251"/>
      <c r="U205" s="251"/>
      <c r="V205" s="279"/>
      <c r="W205" s="252"/>
      <c r="X205" s="4"/>
      <c r="Y205" s="4"/>
      <c r="Z205" s="4"/>
      <c r="AA205" s="4"/>
      <c r="AB205" s="4"/>
      <c r="AC205" s="4"/>
      <c r="AR205" s="4"/>
    </row>
    <row r="206" spans="1:46" ht="15" customHeight="1">
      <c r="A206" s="309"/>
      <c r="B206" s="316"/>
      <c r="C206" s="317"/>
      <c r="D206" s="320"/>
      <c r="E206" s="250"/>
      <c r="F206" s="251"/>
      <c r="G206" s="251"/>
      <c r="H206" s="251"/>
      <c r="I206" s="252"/>
      <c r="J206" s="250"/>
      <c r="K206" s="251"/>
      <c r="L206" s="251"/>
      <c r="M206" s="251"/>
      <c r="N206" s="252"/>
      <c r="O206" s="250"/>
      <c r="P206" s="252"/>
      <c r="Q206" s="250"/>
      <c r="R206" s="251"/>
      <c r="S206" s="280"/>
      <c r="T206" s="251"/>
      <c r="U206" s="251"/>
      <c r="V206" s="279"/>
      <c r="W206" s="252"/>
      <c r="X206" s="4"/>
      <c r="Y206" s="4"/>
      <c r="Z206" s="4"/>
      <c r="AA206" s="4"/>
      <c r="AB206" s="4"/>
      <c r="AC206" s="4"/>
      <c r="AR206" s="4"/>
    </row>
    <row r="207" spans="1:46" ht="15" customHeight="1">
      <c r="A207" s="309"/>
      <c r="B207" s="316"/>
      <c r="C207" s="317"/>
      <c r="D207" s="320"/>
      <c r="E207" s="250"/>
      <c r="F207" s="251"/>
      <c r="G207" s="251"/>
      <c r="H207" s="251"/>
      <c r="I207" s="252"/>
      <c r="J207" s="250"/>
      <c r="K207" s="251"/>
      <c r="L207" s="251"/>
      <c r="M207" s="251"/>
      <c r="N207" s="252"/>
      <c r="O207" s="250"/>
      <c r="P207" s="252"/>
      <c r="Q207" s="250"/>
      <c r="R207" s="251"/>
      <c r="S207" s="280"/>
      <c r="T207" s="251"/>
      <c r="U207" s="251"/>
      <c r="V207" s="279"/>
      <c r="W207" s="252"/>
      <c r="X207" s="4"/>
      <c r="Y207" s="4"/>
      <c r="Z207" s="4"/>
      <c r="AA207" s="4"/>
      <c r="AB207" s="4"/>
      <c r="AC207" s="4"/>
      <c r="AR207" s="4"/>
    </row>
    <row r="208" spans="1:46" ht="15" customHeight="1">
      <c r="A208" s="309"/>
      <c r="B208" s="316"/>
      <c r="C208" s="317"/>
      <c r="D208" s="320"/>
      <c r="E208" s="250"/>
      <c r="F208" s="251"/>
      <c r="G208" s="251"/>
      <c r="H208" s="251"/>
      <c r="I208" s="252"/>
      <c r="J208" s="250"/>
      <c r="K208" s="251"/>
      <c r="L208" s="251"/>
      <c r="M208" s="251"/>
      <c r="N208" s="252"/>
      <c r="O208" s="250"/>
      <c r="P208" s="252"/>
      <c r="Q208" s="250"/>
      <c r="R208" s="251"/>
      <c r="S208" s="280"/>
      <c r="T208" s="251"/>
      <c r="U208" s="251"/>
      <c r="V208" s="279"/>
      <c r="W208" s="252"/>
      <c r="X208" s="4"/>
      <c r="Y208" s="4"/>
      <c r="Z208" s="4"/>
      <c r="AA208" s="4"/>
      <c r="AB208" s="4"/>
      <c r="AC208" s="4"/>
      <c r="AR208" s="4"/>
    </row>
    <row r="209" spans="1:46" ht="15" customHeight="1">
      <c r="A209" s="309"/>
      <c r="B209" s="316"/>
      <c r="C209" s="317"/>
      <c r="D209" s="320"/>
      <c r="E209" s="250"/>
      <c r="F209" s="251"/>
      <c r="G209" s="251"/>
      <c r="H209" s="251"/>
      <c r="I209" s="252"/>
      <c r="J209" s="250"/>
      <c r="K209" s="251"/>
      <c r="L209" s="251"/>
      <c r="M209" s="251"/>
      <c r="N209" s="252"/>
      <c r="O209" s="250"/>
      <c r="P209" s="252"/>
      <c r="Q209" s="250"/>
      <c r="R209" s="251"/>
      <c r="S209" s="280"/>
      <c r="T209" s="251"/>
      <c r="U209" s="251"/>
      <c r="V209" s="279"/>
      <c r="W209" s="252"/>
      <c r="X209" s="4"/>
      <c r="Y209" s="4"/>
      <c r="Z209" s="4"/>
      <c r="AA209" s="4"/>
      <c r="AB209" s="4"/>
      <c r="AC209" s="4"/>
      <c r="AR209" s="4"/>
    </row>
    <row r="210" spans="1:46" ht="15" customHeight="1">
      <c r="A210" s="309"/>
      <c r="B210" s="316"/>
      <c r="C210" s="317"/>
      <c r="D210" s="320"/>
      <c r="E210" s="250"/>
      <c r="F210" s="251"/>
      <c r="G210" s="251"/>
      <c r="H210" s="251"/>
      <c r="I210" s="252"/>
      <c r="J210" s="250"/>
      <c r="K210" s="251"/>
      <c r="L210" s="251"/>
      <c r="M210" s="251"/>
      <c r="N210" s="252"/>
      <c r="O210" s="250"/>
      <c r="P210" s="252"/>
      <c r="Q210" s="250"/>
      <c r="R210" s="251"/>
      <c r="S210" s="280"/>
      <c r="T210" s="251"/>
      <c r="U210" s="251"/>
      <c r="V210" s="279"/>
      <c r="W210" s="252"/>
      <c r="X210" s="4"/>
      <c r="Y210" s="4"/>
      <c r="Z210" s="4"/>
      <c r="AA210" s="4"/>
      <c r="AB210" s="4"/>
      <c r="AC210" s="4"/>
      <c r="AR210" s="4"/>
    </row>
    <row r="211" spans="1:46" ht="15" customHeight="1">
      <c r="A211" s="309"/>
      <c r="B211" s="316"/>
      <c r="C211" s="317"/>
      <c r="D211" s="320"/>
      <c r="E211" s="250"/>
      <c r="F211" s="251"/>
      <c r="G211" s="251"/>
      <c r="H211" s="251"/>
      <c r="I211" s="252"/>
      <c r="J211" s="250"/>
      <c r="K211" s="251"/>
      <c r="L211" s="251"/>
      <c r="M211" s="251"/>
      <c r="N211" s="252"/>
      <c r="O211" s="250"/>
      <c r="P211" s="252"/>
      <c r="Q211" s="250"/>
      <c r="R211" s="251"/>
      <c r="S211" s="280"/>
      <c r="T211" s="251"/>
      <c r="U211" s="251"/>
      <c r="V211" s="279"/>
      <c r="W211" s="252"/>
      <c r="X211" s="4"/>
      <c r="Y211" s="4"/>
      <c r="Z211" s="4"/>
      <c r="AA211" s="4"/>
      <c r="AB211" s="4"/>
      <c r="AC211" s="4"/>
      <c r="AR211" s="4"/>
    </row>
    <row r="212" spans="1:46" ht="15" customHeight="1">
      <c r="A212" s="309"/>
      <c r="B212" s="316"/>
      <c r="C212" s="317"/>
      <c r="D212" s="320"/>
      <c r="E212" s="250"/>
      <c r="F212" s="251"/>
      <c r="G212" s="251"/>
      <c r="H212" s="251"/>
      <c r="I212" s="252"/>
      <c r="J212" s="250"/>
      <c r="K212" s="251"/>
      <c r="L212" s="251"/>
      <c r="M212" s="251"/>
      <c r="N212" s="252"/>
      <c r="O212" s="250"/>
      <c r="P212" s="252"/>
      <c r="Q212" s="250"/>
      <c r="R212" s="251"/>
      <c r="S212" s="280"/>
      <c r="T212" s="251"/>
      <c r="U212" s="251"/>
      <c r="V212" s="279"/>
      <c r="W212" s="252"/>
      <c r="X212" s="4"/>
      <c r="Y212" s="4"/>
      <c r="Z212" s="4"/>
      <c r="AA212" s="4"/>
      <c r="AB212" s="4"/>
      <c r="AC212" s="4"/>
      <c r="AR212" s="4"/>
    </row>
    <row r="213" spans="1:46" ht="15" customHeight="1">
      <c r="A213" s="309"/>
      <c r="B213" s="316"/>
      <c r="C213" s="317"/>
      <c r="D213" s="320"/>
      <c r="E213" s="250"/>
      <c r="F213" s="251"/>
      <c r="G213" s="251"/>
      <c r="H213" s="251"/>
      <c r="I213" s="252"/>
      <c r="J213" s="250"/>
      <c r="K213" s="251"/>
      <c r="L213" s="251"/>
      <c r="M213" s="251"/>
      <c r="N213" s="252"/>
      <c r="O213" s="250"/>
      <c r="P213" s="252"/>
      <c r="Q213" s="250"/>
      <c r="R213" s="251"/>
      <c r="S213" s="280"/>
      <c r="T213" s="251"/>
      <c r="U213" s="251"/>
      <c r="V213" s="279"/>
      <c r="W213" s="252"/>
      <c r="X213" s="4"/>
      <c r="Y213" s="4"/>
      <c r="Z213" s="4"/>
      <c r="AA213" s="4"/>
      <c r="AB213" s="4"/>
      <c r="AC213" s="4"/>
      <c r="AR213" s="4"/>
    </row>
    <row r="214" spans="1:46" ht="15" customHeight="1">
      <c r="A214" s="309"/>
      <c r="B214" s="316"/>
      <c r="C214" s="317"/>
      <c r="D214" s="320"/>
      <c r="E214" s="250"/>
      <c r="F214" s="251"/>
      <c r="G214" s="251"/>
      <c r="H214" s="251"/>
      <c r="I214" s="252"/>
      <c r="J214" s="250"/>
      <c r="K214" s="251"/>
      <c r="L214" s="251"/>
      <c r="M214" s="251"/>
      <c r="N214" s="252"/>
      <c r="O214" s="250"/>
      <c r="P214" s="252"/>
      <c r="Q214" s="250"/>
      <c r="R214" s="251"/>
      <c r="S214" s="280"/>
      <c r="T214" s="251"/>
      <c r="U214" s="251"/>
      <c r="V214" s="279"/>
      <c r="W214" s="252"/>
      <c r="X214" s="4"/>
      <c r="Y214" s="4"/>
      <c r="Z214" s="4"/>
      <c r="AA214" s="4"/>
      <c r="AB214" s="4"/>
      <c r="AC214" s="4"/>
      <c r="AR214" s="4"/>
    </row>
    <row r="215" spans="1:46" ht="15" customHeight="1">
      <c r="A215" s="309"/>
      <c r="B215" s="316"/>
      <c r="C215" s="317"/>
      <c r="D215" s="320"/>
      <c r="E215" s="250"/>
      <c r="F215" s="251"/>
      <c r="G215" s="251"/>
      <c r="H215" s="251"/>
      <c r="I215" s="252"/>
      <c r="J215" s="250"/>
      <c r="K215" s="251"/>
      <c r="L215" s="251"/>
      <c r="M215" s="251"/>
      <c r="N215" s="252"/>
      <c r="O215" s="250"/>
      <c r="P215" s="252"/>
      <c r="Q215" s="250"/>
      <c r="R215" s="251"/>
      <c r="S215" s="280"/>
      <c r="T215" s="251"/>
      <c r="U215" s="251"/>
      <c r="V215" s="279"/>
      <c r="W215" s="252"/>
      <c r="X215" s="4"/>
      <c r="Y215" s="4"/>
      <c r="Z215" s="4"/>
      <c r="AA215" s="4"/>
      <c r="AB215" s="4"/>
      <c r="AC215" s="4"/>
      <c r="AR215" s="4"/>
    </row>
    <row r="216" spans="1:46" ht="15" customHeight="1">
      <c r="A216" s="309"/>
      <c r="B216" s="316"/>
      <c r="C216" s="317"/>
      <c r="D216" s="320"/>
      <c r="E216" s="250"/>
      <c r="F216" s="251"/>
      <c r="G216" s="251"/>
      <c r="H216" s="251"/>
      <c r="I216" s="252"/>
      <c r="J216" s="250"/>
      <c r="K216" s="251"/>
      <c r="L216" s="251"/>
      <c r="M216" s="251"/>
      <c r="N216" s="252"/>
      <c r="O216" s="250"/>
      <c r="P216" s="252"/>
      <c r="Q216" s="250"/>
      <c r="R216" s="251"/>
      <c r="S216" s="280"/>
      <c r="T216" s="251"/>
      <c r="U216" s="251"/>
      <c r="V216" s="279"/>
      <c r="W216" s="252"/>
      <c r="X216" s="4"/>
      <c r="Y216" s="4"/>
      <c r="Z216" s="4"/>
      <c r="AA216" s="4"/>
      <c r="AB216" s="4"/>
      <c r="AC216" s="4"/>
      <c r="AR216" s="4"/>
    </row>
    <row r="217" spans="1:46" ht="15" customHeight="1">
      <c r="A217" s="309"/>
      <c r="B217" s="316"/>
      <c r="C217" s="317"/>
      <c r="D217" s="320"/>
      <c r="E217" s="250"/>
      <c r="F217" s="251"/>
      <c r="G217" s="251"/>
      <c r="H217" s="251"/>
      <c r="I217" s="252"/>
      <c r="J217" s="250"/>
      <c r="K217" s="251"/>
      <c r="L217" s="251"/>
      <c r="M217" s="251"/>
      <c r="N217" s="252"/>
      <c r="O217" s="250"/>
      <c r="P217" s="252"/>
      <c r="Q217" s="250"/>
      <c r="R217" s="251"/>
      <c r="S217" s="280"/>
      <c r="T217" s="251"/>
      <c r="U217" s="251"/>
      <c r="V217" s="279"/>
      <c r="W217" s="252"/>
      <c r="X217" s="4"/>
      <c r="Y217" s="4"/>
      <c r="Z217" s="4"/>
      <c r="AA217" s="4"/>
      <c r="AB217" s="4"/>
      <c r="AC217" s="4"/>
      <c r="AR217" s="4"/>
    </row>
    <row r="218" spans="1:46" ht="15" customHeight="1">
      <c r="A218" s="309"/>
      <c r="B218" s="316"/>
      <c r="C218" s="317"/>
      <c r="D218" s="320"/>
      <c r="E218" s="250"/>
      <c r="F218" s="251"/>
      <c r="G218" s="251"/>
      <c r="H218" s="251"/>
      <c r="I218" s="252"/>
      <c r="J218" s="250"/>
      <c r="K218" s="251"/>
      <c r="L218" s="251"/>
      <c r="M218" s="251"/>
      <c r="N218" s="252"/>
      <c r="O218" s="250"/>
      <c r="P218" s="252"/>
      <c r="Q218" s="250"/>
      <c r="R218" s="251"/>
      <c r="S218" s="280"/>
      <c r="T218" s="251"/>
      <c r="U218" s="251"/>
      <c r="V218" s="279"/>
      <c r="W218" s="252"/>
      <c r="X218" s="4"/>
      <c r="Y218" s="4"/>
      <c r="Z218" s="4"/>
      <c r="AA218" s="4"/>
      <c r="AB218" s="4"/>
      <c r="AC218" s="4"/>
      <c r="AR218" s="4"/>
    </row>
    <row r="219" spans="1:46" ht="15" customHeight="1">
      <c r="A219" s="309"/>
      <c r="B219" s="316"/>
      <c r="C219" s="317"/>
      <c r="D219" s="320"/>
      <c r="E219" s="250"/>
      <c r="F219" s="251"/>
      <c r="G219" s="251"/>
      <c r="H219" s="251"/>
      <c r="I219" s="252"/>
      <c r="J219" s="250"/>
      <c r="K219" s="251"/>
      <c r="L219" s="251"/>
      <c r="M219" s="251"/>
      <c r="N219" s="252"/>
      <c r="O219" s="250"/>
      <c r="P219" s="252"/>
      <c r="Q219" s="250"/>
      <c r="R219" s="251"/>
      <c r="S219" s="280"/>
      <c r="T219" s="251"/>
      <c r="U219" s="251"/>
      <c r="V219" s="279"/>
      <c r="W219" s="252"/>
      <c r="X219" s="4"/>
      <c r="Y219" s="4"/>
      <c r="Z219" s="4"/>
      <c r="AA219" s="4"/>
      <c r="AB219" s="4"/>
      <c r="AC219" s="4"/>
      <c r="AR219" s="4"/>
    </row>
    <row r="220" spans="1:46" ht="15" customHeight="1">
      <c r="A220" s="309"/>
      <c r="B220" s="316"/>
      <c r="C220" s="317"/>
      <c r="D220" s="320"/>
      <c r="E220" s="250"/>
      <c r="F220" s="251"/>
      <c r="G220" s="251"/>
      <c r="H220" s="251"/>
      <c r="I220" s="252"/>
      <c r="J220" s="250"/>
      <c r="K220" s="251"/>
      <c r="L220" s="251"/>
      <c r="M220" s="251"/>
      <c r="N220" s="252"/>
      <c r="O220" s="250"/>
      <c r="P220" s="252"/>
      <c r="Q220" s="250"/>
      <c r="R220" s="251"/>
      <c r="S220" s="280"/>
      <c r="T220" s="251"/>
      <c r="U220" s="251"/>
      <c r="V220" s="279"/>
      <c r="W220" s="252"/>
      <c r="X220" s="4"/>
      <c r="Y220" s="4"/>
      <c r="Z220" s="4"/>
      <c r="AA220" s="4"/>
      <c r="AB220" s="4"/>
      <c r="AC220" s="4"/>
      <c r="AR220" s="4"/>
    </row>
    <row r="221" spans="1:46" ht="15" customHeight="1">
      <c r="A221" s="309"/>
      <c r="B221" s="316"/>
      <c r="C221" s="317"/>
      <c r="D221" s="320"/>
      <c r="E221" s="250"/>
      <c r="F221" s="251"/>
      <c r="G221" s="251"/>
      <c r="H221" s="251"/>
      <c r="I221" s="252"/>
      <c r="J221" s="250"/>
      <c r="K221" s="251"/>
      <c r="L221" s="251"/>
      <c r="M221" s="251"/>
      <c r="N221" s="252"/>
      <c r="O221" s="250"/>
      <c r="P221" s="252"/>
      <c r="Q221" s="250"/>
      <c r="R221" s="251"/>
      <c r="S221" s="280"/>
      <c r="T221" s="251"/>
      <c r="U221" s="251"/>
      <c r="V221" s="279"/>
      <c r="W221" s="252"/>
      <c r="X221" s="4"/>
      <c r="Y221" s="4"/>
      <c r="Z221" s="4"/>
      <c r="AA221" s="4"/>
      <c r="AB221" s="4"/>
      <c r="AC221" s="4"/>
      <c r="AR221" s="4"/>
    </row>
    <row r="222" spans="1:46" ht="15" customHeight="1">
      <c r="A222" s="309"/>
      <c r="B222" s="316"/>
      <c r="C222" s="317"/>
      <c r="D222" s="320"/>
      <c r="E222" s="250"/>
      <c r="F222" s="251"/>
      <c r="G222" s="251"/>
      <c r="H222" s="251"/>
      <c r="I222" s="252"/>
      <c r="J222" s="250"/>
      <c r="K222" s="251"/>
      <c r="L222" s="251"/>
      <c r="M222" s="251"/>
      <c r="N222" s="252"/>
      <c r="O222" s="250"/>
      <c r="P222" s="252"/>
      <c r="Q222" s="250"/>
      <c r="R222" s="251"/>
      <c r="S222" s="280"/>
      <c r="T222" s="251"/>
      <c r="U222" s="251"/>
      <c r="V222" s="279"/>
      <c r="W222" s="252"/>
      <c r="X222" s="4"/>
      <c r="Y222" s="4"/>
      <c r="Z222" s="4"/>
      <c r="AA222" s="4"/>
      <c r="AB222" s="4"/>
      <c r="AC222" s="4"/>
      <c r="AR222" s="4"/>
    </row>
    <row r="223" spans="1:46" ht="15" customHeight="1">
      <c r="A223" s="309"/>
      <c r="B223" s="316"/>
      <c r="C223" s="317"/>
      <c r="D223" s="320"/>
      <c r="E223" s="250"/>
      <c r="F223" s="251"/>
      <c r="G223" s="251"/>
      <c r="H223" s="251"/>
      <c r="I223" s="252"/>
      <c r="J223" s="250"/>
      <c r="K223" s="251"/>
      <c r="L223" s="251"/>
      <c r="M223" s="251"/>
      <c r="N223" s="252"/>
      <c r="O223" s="250"/>
      <c r="P223" s="252"/>
      <c r="Q223" s="250"/>
      <c r="R223" s="251"/>
      <c r="S223" s="280"/>
      <c r="T223" s="251"/>
      <c r="U223" s="251"/>
      <c r="V223" s="279"/>
      <c r="W223" s="252"/>
      <c r="X223" s="4"/>
      <c r="Y223" s="4"/>
      <c r="Z223" s="4"/>
      <c r="AA223" s="4"/>
      <c r="AB223" s="4"/>
      <c r="AC223" s="4"/>
      <c r="AR223" s="4"/>
    </row>
    <row r="224" spans="1:46" ht="15" customHeight="1">
      <c r="A224" s="309"/>
      <c r="B224" s="316"/>
      <c r="C224" s="317"/>
      <c r="D224" s="318"/>
      <c r="E224" s="278"/>
      <c r="F224" s="276"/>
      <c r="G224" s="276"/>
      <c r="H224" s="276"/>
      <c r="I224" s="319"/>
      <c r="J224" s="278"/>
      <c r="K224" s="276"/>
      <c r="L224" s="276"/>
      <c r="M224" s="276"/>
      <c r="N224" s="319"/>
      <c r="O224" s="278"/>
      <c r="P224" s="319"/>
      <c r="Q224" s="250"/>
      <c r="R224" s="251"/>
      <c r="S224" s="280"/>
      <c r="T224" s="251"/>
      <c r="U224" s="251"/>
      <c r="V224" s="279"/>
      <c r="W224" s="252"/>
      <c r="X224" s="4"/>
      <c r="Y224" s="4"/>
      <c r="Z224" s="4"/>
      <c r="AA224" s="4"/>
      <c r="AT224" s="4"/>
    </row>
    <row r="225" spans="1:46" ht="15" customHeight="1">
      <c r="A225" s="309"/>
      <c r="B225" s="316"/>
      <c r="C225" s="317"/>
      <c r="D225" s="318"/>
      <c r="E225" s="278"/>
      <c r="F225" s="276"/>
      <c r="G225" s="276"/>
      <c r="H225" s="276"/>
      <c r="I225" s="319"/>
      <c r="J225" s="278"/>
      <c r="K225" s="276"/>
      <c r="L225" s="276"/>
      <c r="M225" s="276"/>
      <c r="N225" s="319"/>
      <c r="O225" s="278"/>
      <c r="P225" s="319"/>
      <c r="Q225" s="250"/>
      <c r="R225" s="251"/>
      <c r="S225" s="280"/>
      <c r="T225" s="251"/>
      <c r="U225" s="251"/>
      <c r="V225" s="279"/>
      <c r="W225" s="252"/>
      <c r="X225" s="4"/>
      <c r="Y225" s="4"/>
      <c r="Z225" s="4"/>
      <c r="AA225" s="4"/>
      <c r="AT225" s="4"/>
    </row>
    <row r="226" spans="1:46" ht="15" customHeight="1">
      <c r="A226" s="309"/>
      <c r="B226" s="316"/>
      <c r="C226" s="317"/>
      <c r="D226" s="318"/>
      <c r="E226" s="278"/>
      <c r="F226" s="276"/>
      <c r="G226" s="276"/>
      <c r="H226" s="276"/>
      <c r="I226" s="319"/>
      <c r="J226" s="278"/>
      <c r="K226" s="276"/>
      <c r="L226" s="276"/>
      <c r="M226" s="276"/>
      <c r="N226" s="319"/>
      <c r="O226" s="278"/>
      <c r="P226" s="319"/>
      <c r="Q226" s="250"/>
      <c r="R226" s="251"/>
      <c r="S226" s="280"/>
      <c r="T226" s="251"/>
      <c r="U226" s="251"/>
      <c r="V226" s="279"/>
      <c r="W226" s="252"/>
      <c r="X226" s="4"/>
      <c r="Y226" s="4"/>
      <c r="Z226" s="4"/>
      <c r="AA226" s="4"/>
      <c r="AT226" s="4"/>
    </row>
    <row r="227" spans="1:46" ht="15" customHeight="1">
      <c r="A227" s="309"/>
      <c r="B227" s="316"/>
      <c r="C227" s="317"/>
      <c r="D227" s="318"/>
      <c r="E227" s="278"/>
      <c r="F227" s="276"/>
      <c r="G227" s="276"/>
      <c r="H227" s="276"/>
      <c r="I227" s="319"/>
      <c r="J227" s="278"/>
      <c r="K227" s="276"/>
      <c r="L227" s="276"/>
      <c r="M227" s="276"/>
      <c r="N227" s="319"/>
      <c r="O227" s="278"/>
      <c r="P227" s="319"/>
      <c r="Q227" s="250"/>
      <c r="R227" s="251"/>
      <c r="S227" s="280"/>
      <c r="T227" s="251"/>
      <c r="U227" s="251"/>
      <c r="V227" s="279"/>
      <c r="W227" s="252"/>
      <c r="X227" s="4"/>
      <c r="Y227" s="4"/>
      <c r="Z227" s="4"/>
      <c r="AA227" s="4"/>
      <c r="AT227" s="4"/>
    </row>
    <row r="228" spans="1:46" ht="15" customHeight="1">
      <c r="A228" s="309"/>
      <c r="B228" s="316"/>
      <c r="C228" s="317"/>
      <c r="D228" s="318"/>
      <c r="E228" s="278"/>
      <c r="F228" s="276"/>
      <c r="G228" s="276"/>
      <c r="H228" s="276"/>
      <c r="I228" s="319"/>
      <c r="J228" s="278"/>
      <c r="K228" s="276"/>
      <c r="L228" s="276"/>
      <c r="M228" s="276"/>
      <c r="N228" s="319"/>
      <c r="O228" s="278"/>
      <c r="P228" s="319"/>
      <c r="Q228" s="250"/>
      <c r="R228" s="251"/>
      <c r="S228" s="280"/>
      <c r="T228" s="251"/>
      <c r="U228" s="251"/>
      <c r="V228" s="279"/>
      <c r="W228" s="252"/>
      <c r="X228" s="4"/>
      <c r="Y228" s="4"/>
      <c r="Z228" s="4"/>
      <c r="AA228" s="4"/>
      <c r="AT228" s="4"/>
    </row>
    <row r="229" spans="1:46" ht="15" customHeight="1">
      <c r="A229" s="309"/>
      <c r="B229" s="316"/>
      <c r="C229" s="317"/>
      <c r="D229" s="318"/>
      <c r="E229" s="278"/>
      <c r="F229" s="276"/>
      <c r="G229" s="276"/>
      <c r="H229" s="276"/>
      <c r="I229" s="319"/>
      <c r="J229" s="278"/>
      <c r="K229" s="276"/>
      <c r="L229" s="276"/>
      <c r="M229" s="276"/>
      <c r="N229" s="319"/>
      <c r="O229" s="278"/>
      <c r="P229" s="319"/>
      <c r="Q229" s="250"/>
      <c r="R229" s="251"/>
      <c r="S229" s="280"/>
      <c r="T229" s="251"/>
      <c r="U229" s="251"/>
      <c r="V229" s="279"/>
      <c r="W229" s="252"/>
      <c r="X229" s="4"/>
      <c r="Y229" s="4"/>
      <c r="Z229" s="4"/>
      <c r="AA229" s="4"/>
      <c r="AT229" s="4"/>
    </row>
    <row r="230" spans="1:46" ht="15" customHeight="1">
      <c r="A230" s="309"/>
      <c r="B230" s="316"/>
      <c r="C230" s="317"/>
      <c r="D230" s="320"/>
      <c r="E230" s="250"/>
      <c r="F230" s="251"/>
      <c r="G230" s="251"/>
      <c r="H230" s="251"/>
      <c r="I230" s="252"/>
      <c r="J230" s="250"/>
      <c r="K230" s="251"/>
      <c r="L230" s="251"/>
      <c r="M230" s="251"/>
      <c r="N230" s="252"/>
      <c r="O230" s="250"/>
      <c r="P230" s="252"/>
      <c r="Q230" s="250"/>
      <c r="R230" s="251"/>
      <c r="S230" s="280"/>
      <c r="T230" s="251"/>
      <c r="U230" s="251"/>
      <c r="V230" s="279"/>
      <c r="W230" s="252"/>
      <c r="X230" s="4"/>
      <c r="Y230" s="4"/>
      <c r="Z230" s="4"/>
      <c r="AA230" s="4"/>
      <c r="AT230" s="4"/>
    </row>
    <row r="231" spans="1:46" ht="15" customHeight="1">
      <c r="A231" s="309"/>
      <c r="B231" s="316"/>
      <c r="C231" s="317"/>
      <c r="D231" s="320"/>
      <c r="E231" s="250"/>
      <c r="F231" s="251"/>
      <c r="G231" s="251"/>
      <c r="H231" s="251"/>
      <c r="I231" s="252"/>
      <c r="J231" s="250"/>
      <c r="K231" s="251"/>
      <c r="L231" s="251"/>
      <c r="M231" s="251"/>
      <c r="N231" s="252"/>
      <c r="O231" s="250"/>
      <c r="P231" s="252"/>
      <c r="Q231" s="250"/>
      <c r="R231" s="251"/>
      <c r="S231" s="280"/>
      <c r="T231" s="251"/>
      <c r="U231" s="251"/>
      <c r="V231" s="279"/>
      <c r="W231" s="252"/>
      <c r="X231" s="4"/>
      <c r="Y231" s="4"/>
      <c r="Z231" s="4"/>
      <c r="AA231" s="4"/>
      <c r="AT231" s="4"/>
    </row>
    <row r="232" spans="1:46" ht="15" customHeight="1">
      <c r="A232" s="309"/>
      <c r="B232" s="316"/>
      <c r="C232" s="317"/>
      <c r="D232" s="320"/>
      <c r="E232" s="250"/>
      <c r="F232" s="251"/>
      <c r="G232" s="251"/>
      <c r="H232" s="251"/>
      <c r="I232" s="252"/>
      <c r="J232" s="250"/>
      <c r="K232" s="251"/>
      <c r="L232" s="251"/>
      <c r="M232" s="251"/>
      <c r="N232" s="252"/>
      <c r="O232" s="250"/>
      <c r="P232" s="252"/>
      <c r="Q232" s="250"/>
      <c r="R232" s="251"/>
      <c r="S232" s="280"/>
      <c r="T232" s="251"/>
      <c r="U232" s="251"/>
      <c r="V232" s="279"/>
      <c r="W232" s="252"/>
      <c r="X232" s="4"/>
      <c r="Y232" s="4"/>
      <c r="Z232" s="4"/>
      <c r="AA232" s="4"/>
      <c r="AB232" s="4"/>
      <c r="AC232" s="4"/>
      <c r="AR232" s="4"/>
    </row>
    <row r="233" spans="1:46" ht="15" customHeight="1">
      <c r="A233" s="309"/>
      <c r="B233" s="316"/>
      <c r="C233" s="317"/>
      <c r="D233" s="320"/>
      <c r="E233" s="250"/>
      <c r="F233" s="251"/>
      <c r="G233" s="251"/>
      <c r="H233" s="251"/>
      <c r="I233" s="252"/>
      <c r="J233" s="250"/>
      <c r="K233" s="251"/>
      <c r="L233" s="251"/>
      <c r="M233" s="251"/>
      <c r="N233" s="252"/>
      <c r="O233" s="250"/>
      <c r="P233" s="252"/>
      <c r="Q233" s="250"/>
      <c r="R233" s="251"/>
      <c r="S233" s="280"/>
      <c r="T233" s="251"/>
      <c r="U233" s="251"/>
      <c r="V233" s="279"/>
      <c r="W233" s="252"/>
      <c r="X233" s="4"/>
      <c r="Y233" s="4"/>
      <c r="Z233" s="4"/>
      <c r="AA233" s="4"/>
      <c r="AB233" s="4"/>
      <c r="AC233" s="4"/>
      <c r="AR233" s="4"/>
    </row>
    <row r="234" spans="1:46" ht="15" customHeight="1">
      <c r="A234" s="309"/>
      <c r="B234" s="316"/>
      <c r="C234" s="317"/>
      <c r="D234" s="320"/>
      <c r="E234" s="250"/>
      <c r="F234" s="251"/>
      <c r="G234" s="251"/>
      <c r="H234" s="251"/>
      <c r="I234" s="252"/>
      <c r="J234" s="250"/>
      <c r="K234" s="251"/>
      <c r="L234" s="251"/>
      <c r="M234" s="251"/>
      <c r="N234" s="252"/>
      <c r="O234" s="250"/>
      <c r="P234" s="252"/>
      <c r="Q234" s="250"/>
      <c r="R234" s="251"/>
      <c r="S234" s="280"/>
      <c r="T234" s="251"/>
      <c r="U234" s="251"/>
      <c r="V234" s="279"/>
      <c r="W234" s="252"/>
      <c r="X234" s="4"/>
      <c r="Y234" s="4"/>
      <c r="Z234" s="4"/>
      <c r="AA234" s="4"/>
      <c r="AB234" s="4"/>
      <c r="AC234" s="4"/>
      <c r="AR234" s="4"/>
    </row>
    <row r="235" spans="1:46" ht="15" customHeight="1">
      <c r="A235" s="309"/>
      <c r="B235" s="316"/>
      <c r="C235" s="317"/>
      <c r="D235" s="320"/>
      <c r="E235" s="250"/>
      <c r="F235" s="251"/>
      <c r="G235" s="251"/>
      <c r="H235" s="251"/>
      <c r="I235" s="252"/>
      <c r="J235" s="250"/>
      <c r="K235" s="251"/>
      <c r="L235" s="251"/>
      <c r="M235" s="251"/>
      <c r="N235" s="252"/>
      <c r="O235" s="250"/>
      <c r="P235" s="252"/>
      <c r="Q235" s="250"/>
      <c r="R235" s="251"/>
      <c r="S235" s="280"/>
      <c r="T235" s="251"/>
      <c r="U235" s="251"/>
      <c r="V235" s="279"/>
      <c r="W235" s="252"/>
      <c r="X235" s="4"/>
      <c r="Y235" s="4"/>
      <c r="Z235" s="4"/>
      <c r="AA235" s="4"/>
      <c r="AB235" s="4"/>
      <c r="AC235" s="4"/>
      <c r="AR235" s="4"/>
    </row>
    <row r="236" spans="1:46" ht="15" customHeight="1">
      <c r="A236" s="309"/>
      <c r="B236" s="316"/>
      <c r="C236" s="317"/>
      <c r="D236" s="320"/>
      <c r="E236" s="250"/>
      <c r="F236" s="251"/>
      <c r="G236" s="251"/>
      <c r="H236" s="251"/>
      <c r="I236" s="252"/>
      <c r="J236" s="250"/>
      <c r="K236" s="251"/>
      <c r="L236" s="251"/>
      <c r="M236" s="251"/>
      <c r="N236" s="252"/>
      <c r="O236" s="250"/>
      <c r="P236" s="252"/>
      <c r="Q236" s="250"/>
      <c r="R236" s="251"/>
      <c r="S236" s="280"/>
      <c r="T236" s="251"/>
      <c r="U236" s="251"/>
      <c r="V236" s="279"/>
      <c r="W236" s="252"/>
      <c r="X236" s="4"/>
      <c r="Y236" s="4"/>
      <c r="Z236" s="4"/>
      <c r="AA236" s="4"/>
      <c r="AB236" s="4"/>
      <c r="AC236" s="4"/>
      <c r="AR236" s="4"/>
    </row>
    <row r="237" spans="1:46" ht="15" customHeight="1">
      <c r="A237" s="309"/>
      <c r="B237" s="316"/>
      <c r="C237" s="317"/>
      <c r="D237" s="320"/>
      <c r="E237" s="250"/>
      <c r="F237" s="251"/>
      <c r="G237" s="251"/>
      <c r="H237" s="251"/>
      <c r="I237" s="252"/>
      <c r="J237" s="250"/>
      <c r="K237" s="251"/>
      <c r="L237" s="251"/>
      <c r="M237" s="251"/>
      <c r="N237" s="252"/>
      <c r="O237" s="250"/>
      <c r="P237" s="252"/>
      <c r="Q237" s="250"/>
      <c r="R237" s="251"/>
      <c r="S237" s="280"/>
      <c r="T237" s="251"/>
      <c r="U237" s="251"/>
      <c r="V237" s="279"/>
      <c r="W237" s="252"/>
      <c r="X237" s="4"/>
      <c r="Y237" s="4"/>
      <c r="Z237" s="4"/>
      <c r="AA237" s="4"/>
      <c r="AB237" s="4"/>
      <c r="AC237" s="4"/>
      <c r="AR237" s="4"/>
    </row>
    <row r="238" spans="1:46" ht="15" customHeight="1">
      <c r="A238" s="309"/>
      <c r="B238" s="316"/>
      <c r="C238" s="317"/>
      <c r="D238" s="320"/>
      <c r="E238" s="250"/>
      <c r="F238" s="251"/>
      <c r="G238" s="251"/>
      <c r="H238" s="251"/>
      <c r="I238" s="252"/>
      <c r="J238" s="250"/>
      <c r="K238" s="251"/>
      <c r="L238" s="251"/>
      <c r="M238" s="251"/>
      <c r="N238" s="252"/>
      <c r="O238" s="250"/>
      <c r="P238" s="252"/>
      <c r="Q238" s="250"/>
      <c r="R238" s="251"/>
      <c r="S238" s="280"/>
      <c r="T238" s="251"/>
      <c r="U238" s="251"/>
      <c r="V238" s="279"/>
      <c r="W238" s="252"/>
      <c r="X238" s="4"/>
      <c r="Y238" s="4"/>
      <c r="Z238" s="4"/>
      <c r="AA238" s="4"/>
      <c r="AB238" s="4"/>
      <c r="AC238" s="4"/>
      <c r="AR238" s="4"/>
    </row>
    <row r="239" spans="1:46" ht="15" customHeight="1">
      <c r="A239" s="309"/>
      <c r="B239" s="316"/>
      <c r="C239" s="317"/>
      <c r="D239" s="320"/>
      <c r="E239" s="250"/>
      <c r="F239" s="251"/>
      <c r="G239" s="251"/>
      <c r="H239" s="251"/>
      <c r="I239" s="252"/>
      <c r="J239" s="250"/>
      <c r="K239" s="251"/>
      <c r="L239" s="251"/>
      <c r="M239" s="251"/>
      <c r="N239" s="252"/>
      <c r="O239" s="250"/>
      <c r="P239" s="252"/>
      <c r="Q239" s="250"/>
      <c r="R239" s="251"/>
      <c r="S239" s="280"/>
      <c r="T239" s="251"/>
      <c r="U239" s="251"/>
      <c r="V239" s="279"/>
      <c r="W239" s="252"/>
      <c r="X239" s="4"/>
      <c r="Y239" s="4"/>
      <c r="Z239" s="4"/>
      <c r="AA239" s="4"/>
      <c r="AB239" s="4"/>
      <c r="AC239" s="4"/>
      <c r="AR239" s="4"/>
    </row>
    <row r="240" spans="1:46" ht="15" customHeight="1">
      <c r="A240" s="309"/>
      <c r="B240" s="316"/>
      <c r="C240" s="317"/>
      <c r="D240" s="320"/>
      <c r="E240" s="250"/>
      <c r="F240" s="251"/>
      <c r="G240" s="251"/>
      <c r="H240" s="251"/>
      <c r="I240" s="252"/>
      <c r="J240" s="250"/>
      <c r="K240" s="251"/>
      <c r="L240" s="251"/>
      <c r="M240" s="251"/>
      <c r="N240" s="252"/>
      <c r="O240" s="250"/>
      <c r="P240" s="252"/>
      <c r="Q240" s="250"/>
      <c r="R240" s="251"/>
      <c r="S240" s="280"/>
      <c r="T240" s="251"/>
      <c r="U240" s="251"/>
      <c r="V240" s="279"/>
      <c r="W240" s="252"/>
      <c r="X240" s="4"/>
      <c r="Y240" s="4"/>
      <c r="Z240" s="4"/>
      <c r="AA240" s="4"/>
      <c r="AB240" s="4"/>
      <c r="AC240" s="4"/>
      <c r="AR240" s="4"/>
    </row>
    <row r="241" spans="1:44" ht="15" customHeight="1">
      <c r="A241" s="309"/>
      <c r="B241" s="316"/>
      <c r="C241" s="317"/>
      <c r="D241" s="320"/>
      <c r="E241" s="250"/>
      <c r="F241" s="251"/>
      <c r="G241" s="251"/>
      <c r="H241" s="251"/>
      <c r="I241" s="252"/>
      <c r="J241" s="250"/>
      <c r="K241" s="251"/>
      <c r="L241" s="251"/>
      <c r="M241" s="251"/>
      <c r="N241" s="252"/>
      <c r="O241" s="250"/>
      <c r="P241" s="252"/>
      <c r="Q241" s="250"/>
      <c r="R241" s="251"/>
      <c r="S241" s="280"/>
      <c r="T241" s="251"/>
      <c r="U241" s="251"/>
      <c r="V241" s="279"/>
      <c r="W241" s="252"/>
      <c r="X241" s="4"/>
      <c r="Y241" s="4"/>
      <c r="Z241" s="4"/>
      <c r="AA241" s="4"/>
      <c r="AB241" s="4"/>
      <c r="AC241" s="4"/>
      <c r="AR241" s="4"/>
    </row>
    <row r="242" spans="1:44" ht="15" customHeight="1">
      <c r="A242" s="309"/>
      <c r="B242" s="316"/>
      <c r="C242" s="317"/>
      <c r="D242" s="320"/>
      <c r="E242" s="250"/>
      <c r="F242" s="251"/>
      <c r="G242" s="251"/>
      <c r="H242" s="251"/>
      <c r="I242" s="252"/>
      <c r="J242" s="250"/>
      <c r="K242" s="251"/>
      <c r="L242" s="251"/>
      <c r="M242" s="251"/>
      <c r="N242" s="252"/>
      <c r="O242" s="250"/>
      <c r="P242" s="252"/>
      <c r="Q242" s="250"/>
      <c r="R242" s="251"/>
      <c r="S242" s="280"/>
      <c r="T242" s="251"/>
      <c r="U242" s="251"/>
      <c r="V242" s="279"/>
      <c r="W242" s="252"/>
      <c r="X242" s="4"/>
      <c r="Y242" s="4"/>
      <c r="Z242" s="4"/>
      <c r="AA242" s="4"/>
      <c r="AB242" s="4"/>
      <c r="AC242" s="4"/>
      <c r="AR242" s="4"/>
    </row>
    <row r="243" spans="1:44" ht="15" customHeight="1">
      <c r="A243" s="309"/>
      <c r="B243" s="316"/>
      <c r="C243" s="317"/>
      <c r="D243" s="320"/>
      <c r="E243" s="250"/>
      <c r="F243" s="251"/>
      <c r="G243" s="251"/>
      <c r="H243" s="251"/>
      <c r="I243" s="252"/>
      <c r="J243" s="250"/>
      <c r="K243" s="251"/>
      <c r="L243" s="251"/>
      <c r="M243" s="251"/>
      <c r="N243" s="252"/>
      <c r="O243" s="250"/>
      <c r="P243" s="252"/>
      <c r="Q243" s="250"/>
      <c r="R243" s="251"/>
      <c r="S243" s="280"/>
      <c r="T243" s="251"/>
      <c r="U243" s="251"/>
      <c r="V243" s="279"/>
      <c r="W243" s="252"/>
      <c r="X243" s="4"/>
      <c r="Y243" s="4"/>
      <c r="Z243" s="4"/>
      <c r="AA243" s="4"/>
      <c r="AB243" s="4"/>
      <c r="AC243" s="4"/>
      <c r="AR243" s="4"/>
    </row>
    <row r="244" spans="1:44" ht="15" customHeight="1">
      <c r="A244" s="309"/>
      <c r="B244" s="316"/>
      <c r="C244" s="317"/>
      <c r="D244" s="320"/>
      <c r="E244" s="250"/>
      <c r="F244" s="251"/>
      <c r="G244" s="251"/>
      <c r="H244" s="251"/>
      <c r="I244" s="252"/>
      <c r="J244" s="250"/>
      <c r="K244" s="251"/>
      <c r="L244" s="251"/>
      <c r="M244" s="251"/>
      <c r="N244" s="252"/>
      <c r="O244" s="250"/>
      <c r="P244" s="252"/>
      <c r="Q244" s="250"/>
      <c r="R244" s="251"/>
      <c r="S244" s="280"/>
      <c r="T244" s="251"/>
      <c r="U244" s="251"/>
      <c r="V244" s="279"/>
      <c r="W244" s="252"/>
      <c r="X244" s="4"/>
      <c r="Y244" s="4"/>
      <c r="Z244" s="4"/>
      <c r="AA244" s="4"/>
      <c r="AB244" s="4"/>
      <c r="AC244" s="4"/>
      <c r="AR244" s="4"/>
    </row>
    <row r="245" spans="1:44" ht="15" customHeight="1">
      <c r="A245" s="309"/>
      <c r="B245" s="316"/>
      <c r="C245" s="317"/>
      <c r="D245" s="320"/>
      <c r="E245" s="250"/>
      <c r="F245" s="251"/>
      <c r="G245" s="251"/>
      <c r="H245" s="251"/>
      <c r="I245" s="252"/>
      <c r="J245" s="250"/>
      <c r="K245" s="251"/>
      <c r="L245" s="251"/>
      <c r="M245" s="251"/>
      <c r="N245" s="252"/>
      <c r="O245" s="250"/>
      <c r="P245" s="252"/>
      <c r="Q245" s="250"/>
      <c r="R245" s="251"/>
      <c r="S245" s="280"/>
      <c r="T245" s="251"/>
      <c r="U245" s="251"/>
      <c r="V245" s="279"/>
      <c r="W245" s="252"/>
      <c r="X245" s="4"/>
      <c r="Y245" s="4"/>
      <c r="Z245" s="4"/>
      <c r="AA245" s="4"/>
      <c r="AB245" s="4"/>
      <c r="AC245" s="4"/>
      <c r="AR245" s="4"/>
    </row>
    <row r="246" spans="1:44" ht="15" customHeight="1">
      <c r="A246" s="309"/>
      <c r="B246" s="316"/>
      <c r="C246" s="317"/>
      <c r="D246" s="320"/>
      <c r="E246" s="250"/>
      <c r="F246" s="251"/>
      <c r="G246" s="251"/>
      <c r="H246" s="251"/>
      <c r="I246" s="252"/>
      <c r="J246" s="250"/>
      <c r="K246" s="251"/>
      <c r="L246" s="251"/>
      <c r="M246" s="251"/>
      <c r="N246" s="252"/>
      <c r="O246" s="250"/>
      <c r="P246" s="252"/>
      <c r="Q246" s="250"/>
      <c r="R246" s="251"/>
      <c r="S246" s="280"/>
      <c r="T246" s="251"/>
      <c r="U246" s="251"/>
      <c r="V246" s="279"/>
      <c r="W246" s="252"/>
      <c r="X246" s="4"/>
      <c r="Y246" s="4"/>
      <c r="Z246" s="4"/>
      <c r="AA246" s="4"/>
      <c r="AB246" s="4"/>
      <c r="AC246" s="4"/>
      <c r="AR246" s="4"/>
    </row>
    <row r="247" spans="1:44" ht="15" customHeight="1">
      <c r="A247" s="309"/>
      <c r="B247" s="316"/>
      <c r="C247" s="317"/>
      <c r="D247" s="320"/>
      <c r="E247" s="250"/>
      <c r="F247" s="251"/>
      <c r="G247" s="251"/>
      <c r="H247" s="251"/>
      <c r="I247" s="252"/>
      <c r="J247" s="250"/>
      <c r="K247" s="251"/>
      <c r="L247" s="251"/>
      <c r="M247" s="251"/>
      <c r="N247" s="252"/>
      <c r="O247" s="250"/>
      <c r="P247" s="252"/>
      <c r="Q247" s="250"/>
      <c r="R247" s="251"/>
      <c r="S247" s="280"/>
      <c r="T247" s="251"/>
      <c r="U247" s="251"/>
      <c r="V247" s="279"/>
      <c r="W247" s="252"/>
      <c r="X247" s="4"/>
      <c r="Y247" s="4"/>
      <c r="Z247" s="4"/>
      <c r="AA247" s="4"/>
      <c r="AB247" s="4"/>
      <c r="AC247" s="4"/>
      <c r="AR247" s="4"/>
    </row>
    <row r="248" spans="1:44" ht="15" customHeight="1">
      <c r="A248" s="309"/>
      <c r="B248" s="316"/>
      <c r="C248" s="317"/>
      <c r="D248" s="320"/>
      <c r="E248" s="250"/>
      <c r="F248" s="251"/>
      <c r="G248" s="251"/>
      <c r="H248" s="251"/>
      <c r="I248" s="252"/>
      <c r="J248" s="250"/>
      <c r="K248" s="251"/>
      <c r="L248" s="251"/>
      <c r="M248" s="251"/>
      <c r="N248" s="252"/>
      <c r="O248" s="250"/>
      <c r="P248" s="252"/>
      <c r="Q248" s="250"/>
      <c r="R248" s="251"/>
      <c r="S248" s="280"/>
      <c r="T248" s="251"/>
      <c r="U248" s="251"/>
      <c r="V248" s="279"/>
      <c r="W248" s="252"/>
      <c r="X248" s="4"/>
      <c r="Y248" s="4"/>
      <c r="Z248" s="4"/>
      <c r="AA248" s="4"/>
      <c r="AB248" s="4"/>
      <c r="AC248" s="4"/>
      <c r="AR248" s="4"/>
    </row>
    <row r="249" spans="1:44" ht="15" customHeight="1">
      <c r="A249" s="309"/>
      <c r="B249" s="316"/>
      <c r="C249" s="317"/>
      <c r="D249" s="320"/>
      <c r="E249" s="250"/>
      <c r="F249" s="251"/>
      <c r="G249" s="251"/>
      <c r="H249" s="251"/>
      <c r="I249" s="252"/>
      <c r="J249" s="250"/>
      <c r="K249" s="251"/>
      <c r="L249" s="251"/>
      <c r="M249" s="251"/>
      <c r="N249" s="252"/>
      <c r="O249" s="250"/>
      <c r="P249" s="252"/>
      <c r="Q249" s="250"/>
      <c r="R249" s="251"/>
      <c r="S249" s="280"/>
      <c r="T249" s="251"/>
      <c r="U249" s="251"/>
      <c r="V249" s="279"/>
      <c r="W249" s="252"/>
      <c r="X249" s="4"/>
      <c r="Y249" s="4"/>
      <c r="Z249" s="4"/>
      <c r="AA249" s="4"/>
      <c r="AB249" s="4"/>
      <c r="AC249" s="4"/>
      <c r="AR249" s="4"/>
    </row>
    <row r="250" spans="1:44" ht="15" customHeight="1">
      <c r="A250" s="309"/>
      <c r="B250" s="316"/>
      <c r="C250" s="317"/>
      <c r="D250" s="320"/>
      <c r="E250" s="250"/>
      <c r="F250" s="251"/>
      <c r="G250" s="251"/>
      <c r="H250" s="251"/>
      <c r="I250" s="252"/>
      <c r="J250" s="250"/>
      <c r="K250" s="251"/>
      <c r="L250" s="251"/>
      <c r="M250" s="251"/>
      <c r="N250" s="252"/>
      <c r="O250" s="250"/>
      <c r="P250" s="252"/>
      <c r="Q250" s="250"/>
      <c r="R250" s="251"/>
      <c r="S250" s="280"/>
      <c r="T250" s="251"/>
      <c r="U250" s="251"/>
      <c r="V250" s="279"/>
      <c r="W250" s="252"/>
      <c r="X250" s="4"/>
      <c r="Y250" s="4"/>
      <c r="Z250" s="4"/>
      <c r="AA250" s="4"/>
      <c r="AB250" s="4"/>
      <c r="AC250" s="4"/>
      <c r="AR250" s="4"/>
    </row>
    <row r="251" spans="1:44" ht="15" customHeight="1">
      <c r="A251" s="309"/>
      <c r="B251" s="316"/>
      <c r="C251" s="317"/>
      <c r="D251" s="320"/>
      <c r="E251" s="250"/>
      <c r="F251" s="251"/>
      <c r="G251" s="251"/>
      <c r="H251" s="251"/>
      <c r="I251" s="252"/>
      <c r="J251" s="250"/>
      <c r="K251" s="251"/>
      <c r="L251" s="251"/>
      <c r="M251" s="251"/>
      <c r="N251" s="252"/>
      <c r="O251" s="250"/>
      <c r="P251" s="252"/>
      <c r="Q251" s="250"/>
      <c r="R251" s="251"/>
      <c r="S251" s="280"/>
      <c r="T251" s="251"/>
      <c r="U251" s="251"/>
      <c r="V251" s="279"/>
      <c r="W251" s="252"/>
      <c r="X251" s="4"/>
      <c r="Y251" s="4"/>
      <c r="Z251" s="4"/>
      <c r="AA251" s="4"/>
      <c r="AB251" s="4"/>
      <c r="AC251" s="4"/>
      <c r="AR251" s="4"/>
    </row>
    <row r="252" spans="1:44" ht="15" customHeight="1">
      <c r="A252" s="309"/>
      <c r="B252" s="316"/>
      <c r="C252" s="317"/>
      <c r="D252" s="320"/>
      <c r="E252" s="250"/>
      <c r="F252" s="251"/>
      <c r="G252" s="251"/>
      <c r="H252" s="251"/>
      <c r="I252" s="252"/>
      <c r="J252" s="250"/>
      <c r="K252" s="251"/>
      <c r="L252" s="251"/>
      <c r="M252" s="251"/>
      <c r="N252" s="252"/>
      <c r="O252" s="250"/>
      <c r="P252" s="252"/>
      <c r="Q252" s="250"/>
      <c r="R252" s="251"/>
      <c r="S252" s="280"/>
      <c r="T252" s="251"/>
      <c r="U252" s="251"/>
      <c r="V252" s="279"/>
      <c r="W252" s="252"/>
      <c r="X252" s="4"/>
      <c r="Y252" s="4"/>
      <c r="Z252" s="4"/>
      <c r="AA252" s="4"/>
      <c r="AB252" s="4"/>
      <c r="AC252" s="4"/>
      <c r="AR252" s="4"/>
    </row>
    <row r="253" spans="1:44" ht="15" customHeight="1">
      <c r="A253" s="309"/>
      <c r="B253" s="316"/>
      <c r="C253" s="317"/>
      <c r="D253" s="320"/>
      <c r="E253" s="250"/>
      <c r="F253" s="251"/>
      <c r="G253" s="251"/>
      <c r="H253" s="251"/>
      <c r="I253" s="252"/>
      <c r="J253" s="250"/>
      <c r="K253" s="251"/>
      <c r="L253" s="251"/>
      <c r="M253" s="251"/>
      <c r="N253" s="252"/>
      <c r="O253" s="250"/>
      <c r="P253" s="252"/>
      <c r="Q253" s="250"/>
      <c r="R253" s="251"/>
      <c r="S253" s="280"/>
      <c r="T253" s="251"/>
      <c r="U253" s="251"/>
      <c r="V253" s="279"/>
      <c r="W253" s="252"/>
      <c r="X253" s="4"/>
      <c r="Y253" s="4"/>
      <c r="Z253" s="4"/>
      <c r="AA253" s="4"/>
      <c r="AB253" s="4"/>
      <c r="AC253" s="4"/>
      <c r="AR253" s="4"/>
    </row>
    <row r="254" spans="1:44" ht="15" customHeight="1">
      <c r="A254" s="309"/>
      <c r="B254" s="316"/>
      <c r="C254" s="317"/>
      <c r="D254" s="320"/>
      <c r="E254" s="250"/>
      <c r="F254" s="251"/>
      <c r="G254" s="251"/>
      <c r="H254" s="251"/>
      <c r="I254" s="252"/>
      <c r="J254" s="250"/>
      <c r="K254" s="251"/>
      <c r="L254" s="251"/>
      <c r="M254" s="251"/>
      <c r="N254" s="252"/>
      <c r="O254" s="250"/>
      <c r="P254" s="252"/>
      <c r="Q254" s="250"/>
      <c r="R254" s="251"/>
      <c r="S254" s="280"/>
      <c r="T254" s="251"/>
      <c r="U254" s="251"/>
      <c r="V254" s="279"/>
      <c r="W254" s="252"/>
      <c r="X254" s="4"/>
      <c r="Y254" s="4"/>
      <c r="Z254" s="4"/>
      <c r="AA254" s="4"/>
      <c r="AB254" s="4"/>
      <c r="AC254" s="4"/>
      <c r="AR254" s="4"/>
    </row>
    <row r="255" spans="1:44" ht="15" customHeight="1">
      <c r="A255" s="309"/>
      <c r="B255" s="316"/>
      <c r="C255" s="317"/>
      <c r="D255" s="320"/>
      <c r="E255" s="250"/>
      <c r="F255" s="251"/>
      <c r="G255" s="251"/>
      <c r="H255" s="251"/>
      <c r="I255" s="252"/>
      <c r="J255" s="250"/>
      <c r="K255" s="251"/>
      <c r="L255" s="251"/>
      <c r="M255" s="251"/>
      <c r="N255" s="252"/>
      <c r="O255" s="250"/>
      <c r="P255" s="252"/>
      <c r="Q255" s="250"/>
      <c r="R255" s="251"/>
      <c r="S255" s="280"/>
      <c r="T255" s="251"/>
      <c r="U255" s="251"/>
      <c r="V255" s="279"/>
      <c r="W255" s="252"/>
      <c r="X255" s="4"/>
      <c r="Y255" s="4"/>
      <c r="Z255" s="4"/>
      <c r="AA255" s="4"/>
      <c r="AB255" s="4"/>
      <c r="AC255" s="4"/>
      <c r="AR255" s="4"/>
    </row>
    <row r="256" spans="1:44" ht="15" customHeight="1">
      <c r="A256" s="309"/>
      <c r="B256" s="316"/>
      <c r="C256" s="317"/>
      <c r="D256" s="320"/>
      <c r="E256" s="250"/>
      <c r="F256" s="251"/>
      <c r="G256" s="251"/>
      <c r="H256" s="251"/>
      <c r="I256" s="252"/>
      <c r="J256" s="250"/>
      <c r="K256" s="251"/>
      <c r="L256" s="251"/>
      <c r="M256" s="251"/>
      <c r="N256" s="252"/>
      <c r="O256" s="250"/>
      <c r="P256" s="252"/>
      <c r="Q256" s="250"/>
      <c r="R256" s="251"/>
      <c r="S256" s="280"/>
      <c r="T256" s="251"/>
      <c r="U256" s="251"/>
      <c r="V256" s="279"/>
      <c r="W256" s="252"/>
      <c r="X256" s="4"/>
      <c r="Y256" s="4"/>
      <c r="Z256" s="4"/>
      <c r="AA256" s="4"/>
      <c r="AB256" s="4"/>
      <c r="AC256" s="4"/>
      <c r="AR256" s="4"/>
    </row>
    <row r="257" spans="1:44" ht="15" customHeight="1">
      <c r="A257" s="309"/>
      <c r="B257" s="316"/>
      <c r="C257" s="317"/>
      <c r="D257" s="320"/>
      <c r="E257" s="250"/>
      <c r="F257" s="251"/>
      <c r="G257" s="251"/>
      <c r="H257" s="251"/>
      <c r="I257" s="252"/>
      <c r="J257" s="250"/>
      <c r="K257" s="251"/>
      <c r="L257" s="251"/>
      <c r="M257" s="251"/>
      <c r="N257" s="252"/>
      <c r="O257" s="250"/>
      <c r="P257" s="252"/>
      <c r="Q257" s="250"/>
      <c r="R257" s="251"/>
      <c r="S257" s="280"/>
      <c r="T257" s="251"/>
      <c r="U257" s="251"/>
      <c r="V257" s="279"/>
      <c r="W257" s="252"/>
      <c r="X257" s="4"/>
      <c r="Y257" s="4"/>
      <c r="Z257" s="4"/>
      <c r="AA257" s="4"/>
      <c r="AB257" s="4"/>
      <c r="AC257" s="4"/>
      <c r="AR257" s="4"/>
    </row>
    <row r="258" spans="1:44" ht="15" customHeight="1">
      <c r="A258" s="309"/>
      <c r="B258" s="316"/>
      <c r="C258" s="317"/>
      <c r="D258" s="320"/>
      <c r="E258" s="250"/>
      <c r="F258" s="251"/>
      <c r="G258" s="251"/>
      <c r="H258" s="251"/>
      <c r="I258" s="252"/>
      <c r="J258" s="250"/>
      <c r="K258" s="251"/>
      <c r="L258" s="251"/>
      <c r="M258" s="251"/>
      <c r="N258" s="252"/>
      <c r="O258" s="250"/>
      <c r="P258" s="252"/>
      <c r="Q258" s="250"/>
      <c r="R258" s="251"/>
      <c r="S258" s="280"/>
      <c r="T258" s="251"/>
      <c r="U258" s="251"/>
      <c r="V258" s="279"/>
      <c r="W258" s="252"/>
      <c r="X258" s="4"/>
      <c r="Y258" s="4"/>
      <c r="Z258" s="4"/>
      <c r="AA258" s="4"/>
      <c r="AB258" s="4"/>
      <c r="AC258" s="4"/>
      <c r="AR258" s="4"/>
    </row>
    <row r="259" spans="1:44" ht="15" customHeight="1">
      <c r="A259" s="309"/>
      <c r="B259" s="316"/>
      <c r="C259" s="317"/>
      <c r="D259" s="320"/>
      <c r="E259" s="250"/>
      <c r="F259" s="251"/>
      <c r="G259" s="251"/>
      <c r="H259" s="251"/>
      <c r="I259" s="252"/>
      <c r="J259" s="250"/>
      <c r="K259" s="251"/>
      <c r="L259" s="251"/>
      <c r="M259" s="251"/>
      <c r="N259" s="252"/>
      <c r="O259" s="250"/>
      <c r="P259" s="252"/>
      <c r="Q259" s="250"/>
      <c r="R259" s="251"/>
      <c r="S259" s="280"/>
      <c r="T259" s="251"/>
      <c r="U259" s="251"/>
      <c r="V259" s="279"/>
      <c r="W259" s="252"/>
      <c r="X259" s="4"/>
      <c r="Y259" s="4"/>
      <c r="Z259" s="4"/>
      <c r="AA259" s="4"/>
      <c r="AB259" s="4"/>
      <c r="AC259" s="4"/>
      <c r="AR259" s="4"/>
    </row>
    <row r="260" spans="1:44" ht="15" customHeight="1">
      <c r="A260" s="309"/>
      <c r="B260" s="316"/>
      <c r="C260" s="317"/>
      <c r="D260" s="320"/>
      <c r="E260" s="250"/>
      <c r="F260" s="251"/>
      <c r="G260" s="251"/>
      <c r="H260" s="251"/>
      <c r="I260" s="252"/>
      <c r="J260" s="250"/>
      <c r="K260" s="251"/>
      <c r="L260" s="251"/>
      <c r="M260" s="251"/>
      <c r="N260" s="252"/>
      <c r="O260" s="250"/>
      <c r="P260" s="252"/>
      <c r="Q260" s="250"/>
      <c r="R260" s="251"/>
      <c r="S260" s="280"/>
      <c r="T260" s="251"/>
      <c r="U260" s="251"/>
      <c r="V260" s="279"/>
      <c r="W260" s="252"/>
      <c r="X260" s="4"/>
      <c r="Y260" s="4"/>
      <c r="Z260" s="4"/>
      <c r="AA260" s="4"/>
      <c r="AB260" s="4"/>
      <c r="AC260" s="4"/>
      <c r="AR260" s="4"/>
    </row>
    <row r="261" spans="1:44" ht="15" customHeight="1">
      <c r="A261" s="309"/>
      <c r="B261" s="316"/>
      <c r="C261" s="317"/>
      <c r="D261" s="320"/>
      <c r="E261" s="250"/>
      <c r="F261" s="251"/>
      <c r="G261" s="251"/>
      <c r="H261" s="251"/>
      <c r="I261" s="252"/>
      <c r="J261" s="250"/>
      <c r="K261" s="251"/>
      <c r="L261" s="251"/>
      <c r="M261" s="251"/>
      <c r="N261" s="252"/>
      <c r="O261" s="250"/>
      <c r="P261" s="252"/>
      <c r="Q261" s="250"/>
      <c r="R261" s="251"/>
      <c r="S261" s="280"/>
      <c r="T261" s="251"/>
      <c r="U261" s="251"/>
      <c r="V261" s="279"/>
      <c r="W261" s="252"/>
      <c r="X261" s="4"/>
      <c r="Y261" s="4"/>
      <c r="Z261" s="4"/>
      <c r="AA261" s="4"/>
      <c r="AB261" s="4"/>
      <c r="AC261" s="4"/>
      <c r="AR261" s="4"/>
    </row>
    <row r="262" spans="1:44" ht="15" customHeight="1">
      <c r="A262" s="309"/>
      <c r="B262" s="316"/>
      <c r="C262" s="317"/>
      <c r="D262" s="320"/>
      <c r="E262" s="250"/>
      <c r="F262" s="251"/>
      <c r="G262" s="251"/>
      <c r="H262" s="251"/>
      <c r="I262" s="252"/>
      <c r="J262" s="250"/>
      <c r="K262" s="251"/>
      <c r="L262" s="251"/>
      <c r="M262" s="251"/>
      <c r="N262" s="252"/>
      <c r="O262" s="250"/>
      <c r="P262" s="252"/>
      <c r="Q262" s="250"/>
      <c r="R262" s="251"/>
      <c r="S262" s="280"/>
      <c r="T262" s="251"/>
      <c r="U262" s="251"/>
      <c r="V262" s="279"/>
      <c r="W262" s="252"/>
      <c r="X262" s="4"/>
      <c r="Y262" s="4"/>
      <c r="Z262" s="4"/>
      <c r="AA262" s="4"/>
      <c r="AB262" s="4"/>
      <c r="AC262" s="4"/>
      <c r="AR262" s="4"/>
    </row>
    <row r="263" spans="1:44" ht="15" customHeight="1">
      <c r="A263" s="309"/>
      <c r="B263" s="316"/>
      <c r="C263" s="317"/>
      <c r="D263" s="320"/>
      <c r="E263" s="250"/>
      <c r="F263" s="251"/>
      <c r="G263" s="251"/>
      <c r="H263" s="251"/>
      <c r="I263" s="252"/>
      <c r="J263" s="250"/>
      <c r="K263" s="251"/>
      <c r="L263" s="251"/>
      <c r="M263" s="251"/>
      <c r="N263" s="252"/>
      <c r="O263" s="250"/>
      <c r="P263" s="252"/>
      <c r="Q263" s="250"/>
      <c r="R263" s="251"/>
      <c r="S263" s="280"/>
      <c r="T263" s="251"/>
      <c r="U263" s="251"/>
      <c r="V263" s="279"/>
      <c r="W263" s="252"/>
      <c r="X263" s="4"/>
      <c r="Y263" s="4"/>
      <c r="Z263" s="4"/>
      <c r="AA263" s="4"/>
      <c r="AB263" s="4"/>
      <c r="AC263" s="4"/>
      <c r="AR263" s="4"/>
    </row>
    <row r="264" spans="1:44" ht="15" customHeight="1">
      <c r="A264" s="309"/>
      <c r="B264" s="316"/>
      <c r="C264" s="317"/>
      <c r="D264" s="320"/>
      <c r="E264" s="250"/>
      <c r="F264" s="251"/>
      <c r="G264" s="251"/>
      <c r="H264" s="251"/>
      <c r="I264" s="252"/>
      <c r="J264" s="250"/>
      <c r="K264" s="251"/>
      <c r="L264" s="251"/>
      <c r="M264" s="251"/>
      <c r="N264" s="252"/>
      <c r="O264" s="250"/>
      <c r="P264" s="252"/>
      <c r="Q264" s="250"/>
      <c r="R264" s="251"/>
      <c r="S264" s="280"/>
      <c r="T264" s="251"/>
      <c r="U264" s="251"/>
      <c r="V264" s="279"/>
      <c r="W264" s="252"/>
      <c r="X264" s="4"/>
      <c r="Y264" s="4"/>
      <c r="Z264" s="4"/>
      <c r="AA264" s="4"/>
      <c r="AB264" s="4"/>
      <c r="AC264" s="4"/>
      <c r="AR264" s="4"/>
    </row>
    <row r="265" spans="1:44" ht="15" customHeight="1">
      <c r="A265" s="309"/>
      <c r="B265" s="316"/>
      <c r="C265" s="317"/>
      <c r="D265" s="320"/>
      <c r="E265" s="250"/>
      <c r="F265" s="251"/>
      <c r="G265" s="251"/>
      <c r="H265" s="251"/>
      <c r="I265" s="252"/>
      <c r="J265" s="250"/>
      <c r="K265" s="251"/>
      <c r="L265" s="251"/>
      <c r="M265" s="251"/>
      <c r="N265" s="252"/>
      <c r="O265" s="250"/>
      <c r="P265" s="252"/>
      <c r="Q265" s="250"/>
      <c r="R265" s="251"/>
      <c r="S265" s="280"/>
      <c r="T265" s="251"/>
      <c r="U265" s="251"/>
      <c r="V265" s="279"/>
      <c r="W265" s="252"/>
      <c r="X265" s="4"/>
      <c r="Y265" s="4"/>
      <c r="Z265" s="4"/>
      <c r="AA265" s="4"/>
      <c r="AB265" s="4"/>
      <c r="AC265" s="4"/>
      <c r="AR265" s="4"/>
    </row>
    <row r="266" spans="1:44" ht="15" customHeight="1">
      <c r="A266" s="309"/>
      <c r="B266" s="316"/>
      <c r="C266" s="317"/>
      <c r="D266" s="320"/>
      <c r="E266" s="250"/>
      <c r="F266" s="251"/>
      <c r="G266" s="251"/>
      <c r="H266" s="251"/>
      <c r="I266" s="252"/>
      <c r="J266" s="250"/>
      <c r="K266" s="251"/>
      <c r="L266" s="251"/>
      <c r="M266" s="251"/>
      <c r="N266" s="252"/>
      <c r="O266" s="250"/>
      <c r="P266" s="252"/>
      <c r="Q266" s="250"/>
      <c r="R266" s="251"/>
      <c r="S266" s="280"/>
      <c r="T266" s="251"/>
      <c r="U266" s="251"/>
      <c r="V266" s="279"/>
      <c r="W266" s="252"/>
      <c r="X266" s="4"/>
      <c r="Y266" s="4"/>
      <c r="Z266" s="4"/>
      <c r="AA266" s="4"/>
      <c r="AB266" s="4"/>
      <c r="AC266" s="4"/>
      <c r="AR266" s="4"/>
    </row>
    <row r="267" spans="1:44" ht="15" customHeight="1">
      <c r="A267" s="309"/>
      <c r="B267" s="316"/>
      <c r="C267" s="317"/>
      <c r="D267" s="320"/>
      <c r="E267" s="250"/>
      <c r="F267" s="251"/>
      <c r="G267" s="251"/>
      <c r="H267" s="251"/>
      <c r="I267" s="252"/>
      <c r="J267" s="250"/>
      <c r="K267" s="251"/>
      <c r="L267" s="251"/>
      <c r="M267" s="251"/>
      <c r="N267" s="252"/>
      <c r="O267" s="250"/>
      <c r="P267" s="252"/>
      <c r="Q267" s="250"/>
      <c r="R267" s="251"/>
      <c r="S267" s="280"/>
      <c r="T267" s="251"/>
      <c r="U267" s="251"/>
      <c r="V267" s="279"/>
      <c r="W267" s="252"/>
      <c r="X267" s="4"/>
      <c r="Y267" s="4"/>
      <c r="Z267" s="4"/>
      <c r="AA267" s="4"/>
      <c r="AB267" s="4"/>
      <c r="AC267" s="4"/>
      <c r="AR267" s="4"/>
    </row>
    <row r="268" spans="1:44" ht="15" customHeight="1">
      <c r="A268" s="309"/>
      <c r="B268" s="316"/>
      <c r="C268" s="317"/>
      <c r="D268" s="320"/>
      <c r="E268" s="250"/>
      <c r="F268" s="251"/>
      <c r="G268" s="251"/>
      <c r="H268" s="251"/>
      <c r="I268" s="252"/>
      <c r="J268" s="250"/>
      <c r="K268" s="251"/>
      <c r="L268" s="251"/>
      <c r="M268" s="251"/>
      <c r="N268" s="252"/>
      <c r="O268" s="250"/>
      <c r="P268" s="252"/>
      <c r="Q268" s="250"/>
      <c r="R268" s="251"/>
      <c r="S268" s="280"/>
      <c r="T268" s="251"/>
      <c r="U268" s="251"/>
      <c r="V268" s="279"/>
      <c r="W268" s="252"/>
      <c r="X268" s="4"/>
      <c r="Y268" s="4"/>
      <c r="Z268" s="4"/>
      <c r="AA268" s="4"/>
      <c r="AB268" s="4"/>
      <c r="AC268" s="4"/>
      <c r="AR268" s="4"/>
    </row>
    <row r="269" spans="1:44" ht="15" customHeight="1">
      <c r="A269" s="309"/>
      <c r="B269" s="321"/>
      <c r="C269" s="322"/>
      <c r="D269" s="320"/>
      <c r="E269" s="250"/>
      <c r="F269" s="251"/>
      <c r="G269" s="251"/>
      <c r="H269" s="251"/>
      <c r="I269" s="252"/>
      <c r="J269" s="250"/>
      <c r="K269" s="251"/>
      <c r="L269" s="251"/>
      <c r="M269" s="251"/>
      <c r="N269" s="252"/>
      <c r="O269" s="250"/>
      <c r="P269" s="252"/>
      <c r="Q269" s="250"/>
      <c r="R269" s="251"/>
      <c r="S269" s="280"/>
      <c r="T269" s="251"/>
      <c r="U269" s="251"/>
      <c r="V269" s="279"/>
      <c r="W269" s="252"/>
      <c r="X269" s="4"/>
      <c r="Y269" s="4"/>
      <c r="Z269" s="4"/>
      <c r="AA269" s="4"/>
      <c r="AB269" s="4"/>
      <c r="AC269" s="4"/>
      <c r="AK269" s="100"/>
      <c r="AR269" s="4"/>
    </row>
    <row r="270" spans="1:44" ht="15" customHeight="1">
      <c r="A270" s="309"/>
      <c r="B270" s="321"/>
      <c r="C270" s="322"/>
      <c r="D270" s="320"/>
      <c r="E270" s="250"/>
      <c r="F270" s="251"/>
      <c r="G270" s="323"/>
      <c r="H270" s="251"/>
      <c r="I270" s="252"/>
      <c r="J270" s="250"/>
      <c r="K270" s="251"/>
      <c r="L270" s="251"/>
      <c r="M270" s="251"/>
      <c r="N270" s="252"/>
      <c r="O270" s="250"/>
      <c r="P270" s="252"/>
      <c r="Q270" s="250"/>
      <c r="R270" s="251"/>
      <c r="S270" s="280"/>
      <c r="T270" s="251"/>
      <c r="U270" s="251"/>
      <c r="V270" s="279"/>
      <c r="W270" s="252"/>
      <c r="X270" s="4"/>
      <c r="Y270" s="4"/>
      <c r="Z270" s="4"/>
      <c r="AA270" s="4"/>
      <c r="AB270" s="4"/>
      <c r="AC270" s="4"/>
      <c r="AR270" s="4"/>
    </row>
    <row r="271" spans="1:44" ht="15" customHeight="1">
      <c r="A271" s="309"/>
      <c r="B271" s="321"/>
      <c r="C271" s="322"/>
      <c r="D271" s="320"/>
      <c r="E271" s="250"/>
      <c r="F271" s="251"/>
      <c r="G271" s="251"/>
      <c r="H271" s="251"/>
      <c r="I271" s="252"/>
      <c r="J271" s="250"/>
      <c r="K271" s="251"/>
      <c r="L271" s="251"/>
      <c r="M271" s="251"/>
      <c r="N271" s="252"/>
      <c r="O271" s="250"/>
      <c r="P271" s="252"/>
      <c r="Q271" s="250"/>
      <c r="R271" s="251"/>
      <c r="S271" s="280"/>
      <c r="T271" s="251"/>
      <c r="U271" s="251"/>
      <c r="V271" s="279"/>
      <c r="W271" s="252"/>
      <c r="X271" s="4"/>
      <c r="Y271" s="4"/>
      <c r="Z271" s="4"/>
      <c r="AA271" s="4"/>
      <c r="AB271" s="4"/>
      <c r="AC271" s="4"/>
      <c r="AR271" s="4"/>
    </row>
    <row r="272" spans="1:44" ht="15" customHeight="1">
      <c r="A272" s="309"/>
      <c r="B272" s="321"/>
      <c r="C272" s="322"/>
      <c r="D272" s="320"/>
      <c r="E272" s="250"/>
      <c r="F272" s="251"/>
      <c r="G272" s="251"/>
      <c r="H272" s="251"/>
      <c r="I272" s="252"/>
      <c r="J272" s="250"/>
      <c r="K272" s="251"/>
      <c r="L272" s="251"/>
      <c r="M272" s="251"/>
      <c r="N272" s="252"/>
      <c r="O272" s="250"/>
      <c r="P272" s="252"/>
      <c r="Q272" s="250"/>
      <c r="R272" s="251"/>
      <c r="S272" s="280"/>
      <c r="T272" s="251"/>
      <c r="U272" s="251"/>
      <c r="V272" s="279"/>
      <c r="W272" s="252"/>
      <c r="X272" s="4"/>
      <c r="Y272" s="4"/>
      <c r="Z272" s="4"/>
      <c r="AA272" s="4"/>
      <c r="AB272" s="4"/>
      <c r="AC272" s="4"/>
      <c r="AR272" s="4"/>
    </row>
    <row r="273" spans="1:44" ht="15" customHeight="1">
      <c r="A273" s="309"/>
      <c r="B273" s="321"/>
      <c r="C273" s="322"/>
      <c r="D273" s="320"/>
      <c r="E273" s="250"/>
      <c r="F273" s="251"/>
      <c r="G273" s="251"/>
      <c r="H273" s="251"/>
      <c r="I273" s="252"/>
      <c r="J273" s="250"/>
      <c r="K273" s="251"/>
      <c r="L273" s="251"/>
      <c r="M273" s="251"/>
      <c r="N273" s="252"/>
      <c r="O273" s="250"/>
      <c r="P273" s="252"/>
      <c r="Q273" s="250"/>
      <c r="R273" s="251"/>
      <c r="S273" s="280"/>
      <c r="T273" s="251"/>
      <c r="U273" s="251"/>
      <c r="V273" s="279"/>
      <c r="W273" s="252"/>
      <c r="X273" s="4"/>
      <c r="Y273" s="4"/>
      <c r="Z273" s="4"/>
      <c r="AA273" s="4"/>
      <c r="AB273" s="4"/>
      <c r="AC273" s="4"/>
      <c r="AR273" s="4"/>
    </row>
    <row r="274" spans="1:44" ht="15" customHeight="1">
      <c r="A274" s="309"/>
      <c r="B274" s="321"/>
      <c r="C274" s="322"/>
      <c r="D274" s="320"/>
      <c r="E274" s="250"/>
      <c r="F274" s="251"/>
      <c r="G274" s="251"/>
      <c r="H274" s="251"/>
      <c r="I274" s="252"/>
      <c r="J274" s="250"/>
      <c r="K274" s="251"/>
      <c r="L274" s="251"/>
      <c r="M274" s="251"/>
      <c r="N274" s="252"/>
      <c r="O274" s="250"/>
      <c r="P274" s="252"/>
      <c r="Q274" s="250"/>
      <c r="R274" s="251"/>
      <c r="S274" s="280"/>
      <c r="T274" s="251"/>
      <c r="U274" s="251"/>
      <c r="V274" s="279"/>
      <c r="W274" s="252"/>
      <c r="X274" s="4"/>
      <c r="Y274" s="4"/>
      <c r="Z274" s="4"/>
      <c r="AA274" s="4"/>
      <c r="AB274" s="4"/>
      <c r="AC274" s="4"/>
      <c r="AR274" s="4"/>
    </row>
    <row r="275" spans="1:44" ht="15" customHeight="1">
      <c r="A275" s="309"/>
      <c r="B275" s="321"/>
      <c r="C275" s="322"/>
      <c r="D275" s="320"/>
      <c r="E275" s="250"/>
      <c r="F275" s="251"/>
      <c r="G275" s="251"/>
      <c r="H275" s="251"/>
      <c r="I275" s="252"/>
      <c r="J275" s="250"/>
      <c r="K275" s="251"/>
      <c r="L275" s="251"/>
      <c r="M275" s="251"/>
      <c r="N275" s="252"/>
      <c r="O275" s="250"/>
      <c r="P275" s="252"/>
      <c r="Q275" s="250"/>
      <c r="R275" s="251"/>
      <c r="S275" s="280"/>
      <c r="T275" s="251"/>
      <c r="U275" s="251"/>
      <c r="V275" s="279"/>
      <c r="W275" s="252"/>
      <c r="X275" s="4"/>
      <c r="Y275" s="4"/>
      <c r="Z275" s="4"/>
      <c r="AA275" s="4"/>
      <c r="AB275" s="4"/>
      <c r="AC275" s="4"/>
      <c r="AR275" s="4"/>
    </row>
    <row r="276" spans="1:44" ht="15" customHeight="1">
      <c r="A276" s="324"/>
      <c r="B276" s="321"/>
      <c r="C276" s="322"/>
      <c r="D276" s="320"/>
      <c r="E276" s="250"/>
      <c r="F276" s="251"/>
      <c r="G276" s="251"/>
      <c r="H276" s="251"/>
      <c r="I276" s="252"/>
      <c r="J276" s="250"/>
      <c r="K276" s="251"/>
      <c r="L276" s="251"/>
      <c r="M276" s="251"/>
      <c r="N276" s="252"/>
      <c r="O276" s="250"/>
      <c r="P276" s="252"/>
      <c r="Q276" s="250"/>
      <c r="R276" s="251"/>
      <c r="S276" s="280"/>
      <c r="T276" s="251"/>
      <c r="U276" s="251"/>
      <c r="V276" s="279"/>
      <c r="W276" s="252"/>
      <c r="X276" s="4"/>
      <c r="Y276" s="4"/>
      <c r="Z276" s="4"/>
      <c r="AA276" s="4"/>
      <c r="AB276" s="4"/>
      <c r="AC276" s="4"/>
      <c r="AR276" s="4"/>
    </row>
    <row r="277" spans="1:44" ht="15" customHeight="1">
      <c r="A277" s="324"/>
      <c r="B277" s="321"/>
      <c r="C277" s="322"/>
      <c r="D277" s="320"/>
      <c r="E277" s="250"/>
      <c r="F277" s="251"/>
      <c r="G277" s="251"/>
      <c r="H277" s="251"/>
      <c r="I277" s="252"/>
      <c r="J277" s="250"/>
      <c r="K277" s="251"/>
      <c r="L277" s="251"/>
      <c r="M277" s="251"/>
      <c r="N277" s="252"/>
      <c r="O277" s="250"/>
      <c r="P277" s="252"/>
      <c r="Q277" s="250"/>
      <c r="R277" s="251"/>
      <c r="S277" s="280"/>
      <c r="T277" s="251"/>
      <c r="U277" s="251"/>
      <c r="V277" s="279"/>
      <c r="W277" s="252"/>
      <c r="X277" s="4"/>
      <c r="Y277" s="4"/>
      <c r="Z277" s="4"/>
      <c r="AA277" s="4"/>
      <c r="AB277" s="4"/>
      <c r="AC277" s="4"/>
      <c r="AR277" s="4"/>
    </row>
    <row r="278" spans="1:44" ht="15" customHeight="1">
      <c r="A278" s="324"/>
      <c r="B278" s="321"/>
      <c r="C278" s="322"/>
      <c r="D278" s="320"/>
      <c r="E278" s="250"/>
      <c r="F278" s="251"/>
      <c r="G278" s="251"/>
      <c r="H278" s="251"/>
      <c r="I278" s="252"/>
      <c r="J278" s="250"/>
      <c r="K278" s="251"/>
      <c r="L278" s="251"/>
      <c r="M278" s="251"/>
      <c r="N278" s="252"/>
      <c r="O278" s="250"/>
      <c r="P278" s="252"/>
      <c r="Q278" s="250"/>
      <c r="R278" s="251"/>
      <c r="S278" s="280"/>
      <c r="T278" s="251"/>
      <c r="U278" s="251"/>
      <c r="V278" s="279"/>
      <c r="W278" s="252"/>
      <c r="X278" s="4"/>
      <c r="Y278" s="4"/>
      <c r="Z278" s="4"/>
      <c r="AA278" s="4"/>
      <c r="AB278" s="4"/>
      <c r="AC278" s="4"/>
      <c r="AR278" s="4"/>
    </row>
    <row r="279" spans="1:44" ht="15" customHeight="1">
      <c r="A279" s="324"/>
      <c r="B279" s="321"/>
      <c r="C279" s="322"/>
      <c r="D279" s="320"/>
      <c r="E279" s="250"/>
      <c r="F279" s="251"/>
      <c r="G279" s="251"/>
      <c r="H279" s="251"/>
      <c r="I279" s="252"/>
      <c r="J279" s="250"/>
      <c r="K279" s="251"/>
      <c r="L279" s="251"/>
      <c r="M279" s="251"/>
      <c r="N279" s="252"/>
      <c r="O279" s="250"/>
      <c r="P279" s="252"/>
      <c r="Q279" s="250"/>
      <c r="R279" s="251"/>
      <c r="S279" s="280"/>
      <c r="T279" s="251"/>
      <c r="U279" s="251"/>
      <c r="V279" s="279"/>
      <c r="W279" s="252"/>
      <c r="X279" s="4"/>
      <c r="Y279" s="4"/>
      <c r="Z279" s="4"/>
      <c r="AA279" s="4"/>
      <c r="AB279" s="4"/>
      <c r="AC279" s="4"/>
      <c r="AR279" s="4"/>
    </row>
    <row r="280" spans="1:44" ht="15" customHeight="1">
      <c r="A280" s="324"/>
      <c r="B280" s="321"/>
      <c r="C280" s="322"/>
      <c r="D280" s="320"/>
      <c r="E280" s="250"/>
      <c r="F280" s="251"/>
      <c r="G280" s="251"/>
      <c r="H280" s="251"/>
      <c r="I280" s="252"/>
      <c r="J280" s="250"/>
      <c r="K280" s="251"/>
      <c r="L280" s="251"/>
      <c r="M280" s="251"/>
      <c r="N280" s="252"/>
      <c r="O280" s="250"/>
      <c r="P280" s="252"/>
      <c r="Q280" s="250"/>
      <c r="R280" s="251"/>
      <c r="S280" s="280"/>
      <c r="T280" s="251"/>
      <c r="U280" s="251"/>
      <c r="V280" s="279"/>
      <c r="W280" s="252"/>
      <c r="X280" s="4"/>
      <c r="Y280" s="4"/>
      <c r="Z280" s="4"/>
      <c r="AA280" s="4"/>
      <c r="AB280" s="4"/>
      <c r="AC280" s="4"/>
      <c r="AR280" s="4"/>
    </row>
    <row r="281" spans="1:44" ht="15" customHeight="1">
      <c r="A281" s="324"/>
      <c r="B281" s="321"/>
      <c r="C281" s="322"/>
      <c r="D281" s="320"/>
      <c r="E281" s="250"/>
      <c r="F281" s="251"/>
      <c r="G281" s="251"/>
      <c r="H281" s="251"/>
      <c r="I281" s="252"/>
      <c r="J281" s="250"/>
      <c r="K281" s="251"/>
      <c r="L281" s="251"/>
      <c r="M281" s="251"/>
      <c r="N281" s="252"/>
      <c r="O281" s="250"/>
      <c r="P281" s="252"/>
      <c r="Q281" s="250"/>
      <c r="R281" s="251"/>
      <c r="S281" s="280"/>
      <c r="T281" s="251"/>
      <c r="U281" s="251"/>
      <c r="V281" s="279"/>
      <c r="W281" s="252"/>
      <c r="X281" s="4"/>
      <c r="Y281" s="4"/>
      <c r="Z281" s="4"/>
      <c r="AA281" s="4"/>
      <c r="AB281" s="4"/>
      <c r="AC281" s="4"/>
      <c r="AR281" s="4"/>
    </row>
    <row r="282" spans="1:44" ht="14.25" customHeight="1" thickBot="1">
      <c r="A282" s="324"/>
      <c r="B282" s="325"/>
      <c r="C282" s="326"/>
      <c r="D282" s="327"/>
      <c r="E282" s="197"/>
      <c r="F282" s="253"/>
      <c r="G282" s="253"/>
      <c r="H282" s="253"/>
      <c r="I282" s="254"/>
      <c r="J282" s="197"/>
      <c r="K282" s="253"/>
      <c r="L282" s="253"/>
      <c r="M282" s="253"/>
      <c r="N282" s="254"/>
      <c r="O282" s="197"/>
      <c r="P282" s="254"/>
      <c r="Q282" s="197"/>
      <c r="R282" s="253"/>
      <c r="S282" s="272"/>
      <c r="T282" s="253"/>
      <c r="U282" s="253"/>
      <c r="V282" s="273"/>
      <c r="W282" s="254"/>
      <c r="X282" s="4"/>
      <c r="Y282" s="4"/>
      <c r="Z282" s="4"/>
      <c r="AA282" s="4"/>
      <c r="AB282" s="4"/>
      <c r="AC282" s="4"/>
      <c r="AR282" s="4"/>
    </row>
    <row r="283" spans="1:44">
      <c r="A283" s="115"/>
      <c r="B283" s="115"/>
      <c r="C283" s="115"/>
      <c r="D283" s="11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44" ht="19.5" customHeight="1">
      <c r="A284" s="115"/>
      <c r="B284" s="115"/>
      <c r="C284" s="115"/>
      <c r="D284" s="23" t="s">
        <v>74</v>
      </c>
      <c r="E284" s="42">
        <f t="shared" ref="E284:W284" si="29">SUM(E134:E282)</f>
        <v>0</v>
      </c>
      <c r="F284" s="42">
        <f t="shared" si="29"/>
        <v>0</v>
      </c>
      <c r="G284" s="42">
        <f t="shared" si="29"/>
        <v>0</v>
      </c>
      <c r="H284" s="42">
        <f t="shared" si="29"/>
        <v>0</v>
      </c>
      <c r="I284" s="42">
        <f t="shared" si="29"/>
        <v>0</v>
      </c>
      <c r="J284" s="42">
        <f t="shared" si="29"/>
        <v>111</v>
      </c>
      <c r="K284" s="42">
        <f t="shared" si="29"/>
        <v>1179</v>
      </c>
      <c r="L284" s="42">
        <f t="shared" si="29"/>
        <v>901</v>
      </c>
      <c r="M284" s="42">
        <f t="shared" si="29"/>
        <v>0</v>
      </c>
      <c r="N284" s="42">
        <f t="shared" si="29"/>
        <v>285</v>
      </c>
      <c r="O284" s="42">
        <f t="shared" si="29"/>
        <v>251</v>
      </c>
      <c r="P284" s="42">
        <f t="shared" si="29"/>
        <v>928</v>
      </c>
      <c r="Q284" s="42">
        <f t="shared" si="29"/>
        <v>114</v>
      </c>
      <c r="R284" s="42">
        <f t="shared" si="29"/>
        <v>208</v>
      </c>
      <c r="S284" s="42">
        <f t="shared" si="29"/>
        <v>378</v>
      </c>
      <c r="T284" s="42">
        <f t="shared" si="29"/>
        <v>241</v>
      </c>
      <c r="U284" s="42">
        <f t="shared" si="29"/>
        <v>138</v>
      </c>
      <c r="V284" s="42">
        <f t="shared" si="29"/>
        <v>65</v>
      </c>
      <c r="W284" s="42">
        <f t="shared" si="29"/>
        <v>35</v>
      </c>
      <c r="X284" s="4"/>
      <c r="Y284" s="4"/>
    </row>
    <row r="285" spans="1:44"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44" customFormat="1" ht="30">
      <c r="D286" s="673" t="s">
        <v>95</v>
      </c>
      <c r="E286" s="281" t="s">
        <v>98</v>
      </c>
      <c r="F286" s="281" t="s">
        <v>72</v>
      </c>
      <c r="G286" s="281" t="s">
        <v>99</v>
      </c>
      <c r="H286" s="281" t="s">
        <v>70</v>
      </c>
      <c r="I286" s="281" t="s">
        <v>71</v>
      </c>
      <c r="J286" s="282" t="s">
        <v>100</v>
      </c>
      <c r="K286" s="43" t="s">
        <v>101</v>
      </c>
      <c r="L286" s="283" t="s">
        <v>196</v>
      </c>
      <c r="M286" s="283" t="s">
        <v>197</v>
      </c>
      <c r="N286" s="283" t="s">
        <v>198</v>
      </c>
      <c r="O286" s="283" t="s">
        <v>199</v>
      </c>
      <c r="P286" s="283" t="s">
        <v>200</v>
      </c>
      <c r="Q286" s="284" t="s">
        <v>201</v>
      </c>
      <c r="R286" s="284" t="s">
        <v>202</v>
      </c>
    </row>
    <row r="287" spans="1:44" customFormat="1" ht="15" customHeight="1">
      <c r="D287" s="674"/>
      <c r="E287" s="274">
        <f>SUM(E284,J284,E129,J129)</f>
        <v>111</v>
      </c>
      <c r="F287" s="274">
        <f>SUM(F284+K284+F129+K129+O129+S129+AG129)</f>
        <v>1179</v>
      </c>
      <c r="G287" s="274">
        <f>SUM(G284+L284+G129+L129+P129+T129+AH129)</f>
        <v>910</v>
      </c>
      <c r="H287" s="274">
        <f>SUM(H284+M284+H129+M129+Q129+U129+AI129)</f>
        <v>0</v>
      </c>
      <c r="I287" s="274">
        <f>SUM(I284+N284+I129+N129+R129+V129+AJ129)</f>
        <v>298</v>
      </c>
      <c r="J287" s="274">
        <f t="shared" ref="J287:R287" si="30">SUM(O284+W129+AK129)</f>
        <v>251</v>
      </c>
      <c r="K287" s="274">
        <f t="shared" si="30"/>
        <v>928</v>
      </c>
      <c r="L287" s="274">
        <f t="shared" si="30"/>
        <v>114</v>
      </c>
      <c r="M287" s="274">
        <f t="shared" si="30"/>
        <v>208</v>
      </c>
      <c r="N287" s="274">
        <f t="shared" si="30"/>
        <v>378</v>
      </c>
      <c r="O287" s="274">
        <f t="shared" si="30"/>
        <v>241</v>
      </c>
      <c r="P287" s="274">
        <f t="shared" si="30"/>
        <v>138</v>
      </c>
      <c r="Q287" s="274">
        <f t="shared" si="30"/>
        <v>65</v>
      </c>
      <c r="R287" s="274">
        <f t="shared" si="30"/>
        <v>35</v>
      </c>
    </row>
    <row r="288" spans="1:44"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>
      <c r="A290" s="1" t="s">
        <v>103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>
      <c r="A292" s="1" t="s">
        <v>104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>
      <c r="D293" s="4"/>
      <c r="E293" s="4"/>
      <c r="F293" s="4"/>
      <c r="G293" s="4"/>
      <c r="H293" s="4"/>
      <c r="I293" s="4"/>
      <c r="J293" s="4"/>
      <c r="K293" s="4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322" spans="36:36">
      <c r="AJ322" s="4"/>
    </row>
    <row r="323" spans="36:36">
      <c r="AJ323" s="4"/>
    </row>
    <row r="324" spans="36:36">
      <c r="AJ324" s="4"/>
    </row>
    <row r="325" spans="36:36">
      <c r="AJ325" s="4"/>
    </row>
  </sheetData>
  <sheetProtection algorithmName="SHA-512" hashValue="Aaof438tf1wfS/pPmGTHtFz8Hy85vJH6Z/1DOucc5+RHsQ5bDhEnyAlnY0HOoMaRNeNE3kn5Azw9Ha8Kh2he6w==" saltValue="azZ3kQzWAzuregaz1+WC1Q==" spinCount="100000" sheet="1" formatCells="0" formatRows="0" selectLockedCells="1"/>
  <mergeCells count="266">
    <mergeCell ref="A131:A133"/>
    <mergeCell ref="D131:D133"/>
    <mergeCell ref="D286:D287"/>
    <mergeCell ref="E132:I132"/>
    <mergeCell ref="J132:N132"/>
    <mergeCell ref="O132:P132"/>
    <mergeCell ref="E131:W131"/>
    <mergeCell ref="Q132:W132"/>
    <mergeCell ref="AG49:AG53"/>
    <mergeCell ref="A59:D59"/>
    <mergeCell ref="A61:A65"/>
    <mergeCell ref="B61:B65"/>
    <mergeCell ref="A89:D89"/>
    <mergeCell ref="A103:D103"/>
    <mergeCell ref="AG121:AG126"/>
    <mergeCell ref="A127:D127"/>
    <mergeCell ref="A66:D66"/>
    <mergeCell ref="A54:D54"/>
    <mergeCell ref="A56:A58"/>
    <mergeCell ref="B56:B58"/>
    <mergeCell ref="C56:C58"/>
    <mergeCell ref="AG56:AG58"/>
    <mergeCell ref="B73:B82"/>
    <mergeCell ref="C73:C82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G8:AJ8"/>
    <mergeCell ref="AK8:AL8"/>
    <mergeCell ref="AM8:AS8"/>
    <mergeCell ref="AK17:AK19"/>
    <mergeCell ref="AL17:AL19"/>
    <mergeCell ref="AM17:AM19"/>
    <mergeCell ref="AN17:AN19"/>
    <mergeCell ref="AO17:AO19"/>
    <mergeCell ref="AP17:AP19"/>
    <mergeCell ref="AQ17:AQ19"/>
    <mergeCell ref="AN11:AN14"/>
    <mergeCell ref="AO11:AO14"/>
    <mergeCell ref="AS17:AS19"/>
    <mergeCell ref="A11:A14"/>
    <mergeCell ref="B11:B14"/>
    <mergeCell ref="C11:C14"/>
    <mergeCell ref="A20:D20"/>
    <mergeCell ref="AG11:AG14"/>
    <mergeCell ref="AH11:AH14"/>
    <mergeCell ref="AI11:AI14"/>
    <mergeCell ref="AJ11:AJ14"/>
    <mergeCell ref="AK11:AK14"/>
    <mergeCell ref="AL11:AL14"/>
    <mergeCell ref="AP11:AP14"/>
    <mergeCell ref="AQ11:AQ14"/>
    <mergeCell ref="AR11:AR14"/>
    <mergeCell ref="AM11:AM14"/>
    <mergeCell ref="AS11:AS14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R17:AR19"/>
    <mergeCell ref="AS22:AS25"/>
    <mergeCell ref="A26:D2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S28:AS33"/>
    <mergeCell ref="AG22:AG25"/>
    <mergeCell ref="AH22:AH25"/>
    <mergeCell ref="A22:A25"/>
    <mergeCell ref="B22:B25"/>
    <mergeCell ref="C22:C25"/>
    <mergeCell ref="AL22:AL25"/>
    <mergeCell ref="AS36:AS46"/>
    <mergeCell ref="AI49:AI53"/>
    <mergeCell ref="AJ49:AJ53"/>
    <mergeCell ref="AK49:AK53"/>
    <mergeCell ref="AL49:AL53"/>
    <mergeCell ref="AM49:AM53"/>
    <mergeCell ref="AN49:AN53"/>
    <mergeCell ref="AO49:AO53"/>
    <mergeCell ref="AP49:AP53"/>
    <mergeCell ref="AQ49:AQ53"/>
    <mergeCell ref="AR49:AR53"/>
    <mergeCell ref="AS49:AS53"/>
    <mergeCell ref="AM36:AM46"/>
    <mergeCell ref="AN36:AN46"/>
    <mergeCell ref="AO36:AO46"/>
    <mergeCell ref="AP22:AP25"/>
    <mergeCell ref="AQ22:AQ25"/>
    <mergeCell ref="AR22:AR25"/>
    <mergeCell ref="AM22:AM25"/>
    <mergeCell ref="AN22:AN25"/>
    <mergeCell ref="AO22:AO25"/>
    <mergeCell ref="B36:B46"/>
    <mergeCell ref="C36:C46"/>
    <mergeCell ref="A47:D47"/>
    <mergeCell ref="A49:A53"/>
    <mergeCell ref="B49:B53"/>
    <mergeCell ref="C49:C53"/>
    <mergeCell ref="AI22:AI25"/>
    <mergeCell ref="AJ22:AJ25"/>
    <mergeCell ref="AK22:AK25"/>
    <mergeCell ref="AH49:AH53"/>
    <mergeCell ref="A34:D34"/>
    <mergeCell ref="A36:A46"/>
    <mergeCell ref="AP68:AP70"/>
    <mergeCell ref="AQ68:AQ70"/>
    <mergeCell ref="AR68:AR70"/>
    <mergeCell ref="AJ61:AJ65"/>
    <mergeCell ref="AG36:AG46"/>
    <mergeCell ref="AH36:AH46"/>
    <mergeCell ref="AI36:AI46"/>
    <mergeCell ref="AJ36:AJ46"/>
    <mergeCell ref="AK36:AK46"/>
    <mergeCell ref="AL36:AL46"/>
    <mergeCell ref="AM61:AM65"/>
    <mergeCell ref="AN61:AN65"/>
    <mergeCell ref="AQ61:AQ65"/>
    <mergeCell ref="AR61:AR65"/>
    <mergeCell ref="AH56:AH58"/>
    <mergeCell ref="AP36:AP46"/>
    <mergeCell ref="AQ36:AQ46"/>
    <mergeCell ref="AR36:AR46"/>
    <mergeCell ref="AG73:AG82"/>
    <mergeCell ref="AH73:AH82"/>
    <mergeCell ref="AQ56:AQ58"/>
    <mergeCell ref="AR56:AR58"/>
    <mergeCell ref="AS56:AS58"/>
    <mergeCell ref="AS68:AS70"/>
    <mergeCell ref="AI56:AI58"/>
    <mergeCell ref="AJ56:AJ58"/>
    <mergeCell ref="AK56:AK58"/>
    <mergeCell ref="AL56:AL58"/>
    <mergeCell ref="AM56:AM58"/>
    <mergeCell ref="AN56:AN58"/>
    <mergeCell ref="AO56:AO58"/>
    <mergeCell ref="AP56:AP58"/>
    <mergeCell ref="AO61:AO65"/>
    <mergeCell ref="AP61:AP65"/>
    <mergeCell ref="AJ68:AJ70"/>
    <mergeCell ref="AK68:AK70"/>
    <mergeCell ref="AL68:AL70"/>
    <mergeCell ref="AM68:AM70"/>
    <mergeCell ref="AN68:AN70"/>
    <mergeCell ref="AO68:AO70"/>
    <mergeCell ref="AK61:AK65"/>
    <mergeCell ref="AL61:AL65"/>
    <mergeCell ref="A68:A70"/>
    <mergeCell ref="B68:B70"/>
    <mergeCell ref="C68:C70"/>
    <mergeCell ref="AG68:AG70"/>
    <mergeCell ref="AH68:AH70"/>
    <mergeCell ref="AI68:AI70"/>
    <mergeCell ref="A71:D71"/>
    <mergeCell ref="C61:C65"/>
    <mergeCell ref="AG61:AG65"/>
    <mergeCell ref="AH61:AH65"/>
    <mergeCell ref="AI61:AI65"/>
    <mergeCell ref="AS61:AS65"/>
    <mergeCell ref="A91:A102"/>
    <mergeCell ref="B91:B102"/>
    <mergeCell ref="C91:C102"/>
    <mergeCell ref="AG91:AG102"/>
    <mergeCell ref="AH91:AH102"/>
    <mergeCell ref="AI91:AI102"/>
    <mergeCell ref="AJ91:AJ102"/>
    <mergeCell ref="AK91:AK102"/>
    <mergeCell ref="AL91:AL102"/>
    <mergeCell ref="AM91:AM102"/>
    <mergeCell ref="AN91:AN102"/>
    <mergeCell ref="AO91:AO102"/>
    <mergeCell ref="AP91:AP102"/>
    <mergeCell ref="AQ91:AQ102"/>
    <mergeCell ref="AR91:AR102"/>
    <mergeCell ref="AS91:AS102"/>
    <mergeCell ref="A73:A82"/>
    <mergeCell ref="AN73:AN82"/>
    <mergeCell ref="AO73:AO82"/>
    <mergeCell ref="AP73:AP82"/>
    <mergeCell ref="AQ73:AQ82"/>
    <mergeCell ref="AR73:AR82"/>
    <mergeCell ref="AM73:AM82"/>
    <mergeCell ref="A119:D119"/>
    <mergeCell ref="A121:A126"/>
    <mergeCell ref="B121:B126"/>
    <mergeCell ref="C121:C126"/>
    <mergeCell ref="AH121:AH126"/>
    <mergeCell ref="AI121:AI126"/>
    <mergeCell ref="AJ121:AJ126"/>
    <mergeCell ref="AK121:AK126"/>
    <mergeCell ref="AP105:AP118"/>
    <mergeCell ref="A105:A118"/>
    <mergeCell ref="B105:B118"/>
    <mergeCell ref="C105:C118"/>
    <mergeCell ref="AG105:AG118"/>
    <mergeCell ref="AH105:AH118"/>
    <mergeCell ref="AI105:AI118"/>
    <mergeCell ref="AJ105:AJ118"/>
    <mergeCell ref="AK105:AK118"/>
    <mergeCell ref="AL105:AL118"/>
    <mergeCell ref="AM121:AM126"/>
    <mergeCell ref="AN121:AN126"/>
    <mergeCell ref="AO121:AO126"/>
    <mergeCell ref="AP121:AP126"/>
    <mergeCell ref="AQ121:AQ126"/>
    <mergeCell ref="AR121:AR126"/>
    <mergeCell ref="AI73:AI82"/>
    <mergeCell ref="AS105:AS118"/>
    <mergeCell ref="AS121:AS126"/>
    <mergeCell ref="AM105:AM118"/>
    <mergeCell ref="AN105:AN118"/>
    <mergeCell ref="AO105:AO118"/>
    <mergeCell ref="AQ105:AQ118"/>
    <mergeCell ref="AR105:AR118"/>
    <mergeCell ref="B131:B133"/>
    <mergeCell ref="C131:C133"/>
    <mergeCell ref="AS73:AS82"/>
    <mergeCell ref="A83:D83"/>
    <mergeCell ref="A85:A88"/>
    <mergeCell ref="B85:B88"/>
    <mergeCell ref="C85:C88"/>
    <mergeCell ref="AG85:AG88"/>
    <mergeCell ref="AH85:AH88"/>
    <mergeCell ref="AI85:AI88"/>
    <mergeCell ref="AJ85:AJ88"/>
    <mergeCell ref="AK85:AK88"/>
    <mergeCell ref="AL85:AL88"/>
    <mergeCell ref="AM85:AM88"/>
    <mergeCell ref="AN85:AN88"/>
    <mergeCell ref="AO85:AO88"/>
    <mergeCell ref="AP85:AP88"/>
    <mergeCell ref="AQ85:AQ88"/>
    <mergeCell ref="AR85:AR88"/>
    <mergeCell ref="AS85:AS88"/>
    <mergeCell ref="AJ73:AJ82"/>
    <mergeCell ref="AK73:AK82"/>
    <mergeCell ref="AL73:AL82"/>
    <mergeCell ref="AL121:AL12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>
    <tabColor theme="3" tint="0.59999389629810485"/>
  </sheetPr>
  <dimension ref="A1:AT311"/>
  <sheetViews>
    <sheetView showGridLines="0" topLeftCell="B166" zoomScale="70" zoomScaleNormal="70" workbookViewId="0">
      <selection activeCell="P66" sqref="P6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190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5.75" thickBot="1">
      <c r="A10" s="115"/>
      <c r="C10" s="115"/>
      <c r="D10" s="11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744" t="s">
        <v>55</v>
      </c>
      <c r="B11" s="745" t="s">
        <v>223</v>
      </c>
      <c r="C11" s="746" t="s">
        <v>421</v>
      </c>
      <c r="D11" s="244" t="s">
        <v>224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8"/>
      <c r="AG11" s="742"/>
      <c r="AH11" s="742"/>
      <c r="AI11" s="742"/>
      <c r="AJ11" s="742"/>
      <c r="AK11" s="742"/>
      <c r="AL11" s="742"/>
      <c r="AM11" s="742"/>
      <c r="AN11" s="742"/>
      <c r="AO11" s="742"/>
      <c r="AP11" s="742"/>
      <c r="AQ11" s="742"/>
      <c r="AR11" s="742"/>
      <c r="AS11" s="742"/>
    </row>
    <row r="12" spans="1:45" customFormat="1">
      <c r="A12" s="716"/>
      <c r="B12" s="738"/>
      <c r="C12" s="737"/>
      <c r="D12" s="245" t="s">
        <v>225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8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245" t="s">
        <v>226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8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245" t="s">
        <v>227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8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245" t="s">
        <v>228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8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245" t="s">
        <v>229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8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>
      <c r="A17" s="716"/>
      <c r="B17" s="738"/>
      <c r="C17" s="737"/>
      <c r="D17" s="245" t="s">
        <v>230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8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>
      <c r="A18" s="716"/>
      <c r="B18" s="738"/>
      <c r="C18" s="737"/>
      <c r="D18" s="245" t="s">
        <v>231</v>
      </c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8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>
      <c r="A19" s="716"/>
      <c r="B19" s="738"/>
      <c r="C19" s="737"/>
      <c r="D19" s="245" t="s">
        <v>232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8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>
      <c r="A20" s="716"/>
      <c r="B20" s="738"/>
      <c r="C20" s="737"/>
      <c r="D20" s="245" t="s">
        <v>233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8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246" t="s">
        <v>234</v>
      </c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8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>
      <c r="A22" s="743"/>
      <c r="B22" s="743"/>
      <c r="C22" s="743"/>
      <c r="D22" s="743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>AG11</f>
        <v>0</v>
      </c>
      <c r="AH22" s="101">
        <f t="shared" ref="AH22:AS22" si="1">AH11</f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ht="15.75" thickBot="1">
      <c r="A23" s="115"/>
      <c r="B23" s="115"/>
      <c r="C23" s="115"/>
      <c r="D23" s="1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44" t="s">
        <v>235</v>
      </c>
      <c r="B24" s="745" t="s">
        <v>422</v>
      </c>
      <c r="C24" s="746" t="s">
        <v>423</v>
      </c>
      <c r="D24" s="244" t="s">
        <v>424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8"/>
      <c r="AG24" s="742"/>
      <c r="AH24" s="742"/>
      <c r="AI24" s="742"/>
      <c r="AJ24" s="742"/>
      <c r="AK24" s="742"/>
      <c r="AL24" s="742"/>
      <c r="AM24" s="742"/>
      <c r="AN24" s="742"/>
      <c r="AO24" s="742"/>
      <c r="AP24" s="742"/>
      <c r="AQ24" s="742"/>
      <c r="AR24" s="742"/>
      <c r="AS24" s="742"/>
    </row>
    <row r="25" spans="1:45" customFormat="1">
      <c r="A25" s="716"/>
      <c r="B25" s="738"/>
      <c r="C25" s="737"/>
      <c r="D25" s="245" t="s">
        <v>425</v>
      </c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8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245" t="s">
        <v>426</v>
      </c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8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245" t="s">
        <v>427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8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8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>
      <c r="A29" s="743"/>
      <c r="B29" s="743"/>
      <c r="C29" s="743"/>
      <c r="D29" s="743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>AG24</f>
        <v>0</v>
      </c>
      <c r="AH29" s="101">
        <f t="shared" ref="AH29:AS29" si="3">AH24</f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ht="19.5" thickBot="1">
      <c r="A30" s="198"/>
      <c r="B30" s="198"/>
      <c r="C30" s="198"/>
      <c r="D30" s="19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44" t="s">
        <v>51</v>
      </c>
      <c r="B31" s="745" t="s">
        <v>219</v>
      </c>
      <c r="C31" s="746" t="s">
        <v>429</v>
      </c>
      <c r="D31" s="244" t="s">
        <v>220</v>
      </c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8"/>
      <c r="AG31" s="742"/>
      <c r="AH31" s="742"/>
      <c r="AI31" s="742"/>
      <c r="AJ31" s="742"/>
      <c r="AK31" s="742"/>
      <c r="AL31" s="742"/>
      <c r="AM31" s="742"/>
      <c r="AN31" s="742"/>
      <c r="AO31" s="742"/>
      <c r="AP31" s="742"/>
      <c r="AQ31" s="742"/>
      <c r="AR31" s="742"/>
      <c r="AS31" s="742"/>
    </row>
    <row r="32" spans="1:45" customFormat="1">
      <c r="A32" s="716"/>
      <c r="B32" s="738"/>
      <c r="C32" s="737"/>
      <c r="D32" s="245" t="s">
        <v>221</v>
      </c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8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245" t="s">
        <v>222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8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245" t="s">
        <v>236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8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8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>
      <c r="A36" s="743"/>
      <c r="B36" s="743"/>
      <c r="C36" s="743"/>
      <c r="D36" s="743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>AG31</f>
        <v>0</v>
      </c>
      <c r="AH36" s="101">
        <f t="shared" ref="AH36:AS36" si="5">AH31</f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101">
        <f t="shared" si="6"/>
        <v>0</v>
      </c>
      <c r="AH38" s="101">
        <f t="shared" si="6"/>
        <v>0</v>
      </c>
      <c r="AI38" s="101">
        <f t="shared" si="6"/>
        <v>0</v>
      </c>
      <c r="AJ38" s="101">
        <f t="shared" si="6"/>
        <v>0</v>
      </c>
      <c r="AK38" s="101">
        <f t="shared" si="6"/>
        <v>0</v>
      </c>
      <c r="AL38" s="101">
        <f t="shared" si="6"/>
        <v>0</v>
      </c>
      <c r="AM38" s="101">
        <f t="shared" si="6"/>
        <v>0</v>
      </c>
      <c r="AN38" s="101">
        <f t="shared" si="6"/>
        <v>0</v>
      </c>
      <c r="AO38" s="101">
        <f t="shared" si="6"/>
        <v>0</v>
      </c>
      <c r="AP38" s="101">
        <f t="shared" si="6"/>
        <v>0</v>
      </c>
      <c r="AQ38" s="101">
        <f t="shared" si="6"/>
        <v>0</v>
      </c>
      <c r="AR38" s="101">
        <f t="shared" si="6"/>
        <v>0</v>
      </c>
      <c r="AS38" s="101">
        <f t="shared" si="6"/>
        <v>0</v>
      </c>
    </row>
    <row r="39" spans="1:46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36.75" customHeight="1">
      <c r="A43" s="309"/>
      <c r="B43" s="310" t="s">
        <v>593</v>
      </c>
      <c r="C43" s="311" t="s">
        <v>646</v>
      </c>
      <c r="D43" s="312"/>
      <c r="E43" s="277"/>
      <c r="F43" s="275"/>
      <c r="G43" s="275"/>
      <c r="H43" s="275"/>
      <c r="I43" s="313"/>
      <c r="J43" s="277"/>
      <c r="K43" s="275"/>
      <c r="L43" s="275">
        <v>24</v>
      </c>
      <c r="M43" s="275">
        <v>0</v>
      </c>
      <c r="N43" s="313">
        <v>3</v>
      </c>
      <c r="O43" s="277"/>
      <c r="P43" s="313"/>
      <c r="Q43" s="247"/>
      <c r="R43" s="248"/>
      <c r="S43" s="314"/>
      <c r="T43" s="248"/>
      <c r="U43" s="248"/>
      <c r="V43" s="315"/>
      <c r="W43" s="249"/>
      <c r="X43" s="4"/>
      <c r="Y43" s="4"/>
      <c r="Z43" s="4"/>
      <c r="AA43" s="4"/>
      <c r="AT43" s="4"/>
    </row>
    <row r="44" spans="1:46" ht="29.25" customHeight="1">
      <c r="A44" s="309"/>
      <c r="B44" s="316" t="s">
        <v>551</v>
      </c>
      <c r="C44" s="317" t="s">
        <v>630</v>
      </c>
      <c r="D44" s="318">
        <v>132</v>
      </c>
      <c r="E44" s="278"/>
      <c r="F44" s="276"/>
      <c r="G44" s="276"/>
      <c r="H44" s="276"/>
      <c r="I44" s="319"/>
      <c r="J44" s="278">
        <v>6</v>
      </c>
      <c r="K44" s="276">
        <v>88</v>
      </c>
      <c r="L44" s="276">
        <v>82</v>
      </c>
      <c r="M44" s="276">
        <v>0</v>
      </c>
      <c r="N44" s="319">
        <v>6</v>
      </c>
      <c r="O44" s="278">
        <v>23</v>
      </c>
      <c r="P44" s="319">
        <v>65</v>
      </c>
      <c r="Q44" s="250">
        <v>0</v>
      </c>
      <c r="R44" s="251">
        <v>2</v>
      </c>
      <c r="S44" s="280">
        <v>20</v>
      </c>
      <c r="T44" s="251">
        <v>30</v>
      </c>
      <c r="U44" s="251">
        <v>21</v>
      </c>
      <c r="V44" s="279">
        <v>7</v>
      </c>
      <c r="W44" s="252">
        <v>8</v>
      </c>
      <c r="X44" s="4"/>
      <c r="Y44" s="4"/>
      <c r="Z44" s="4"/>
      <c r="AA44" s="4"/>
      <c r="AT44" s="4"/>
    </row>
    <row r="45" spans="1:46" ht="29.25" customHeight="1">
      <c r="A45" s="309"/>
      <c r="B45" s="316" t="s">
        <v>513</v>
      </c>
      <c r="C45" s="317" t="s">
        <v>632</v>
      </c>
      <c r="D45" s="318">
        <v>54</v>
      </c>
      <c r="E45" s="278"/>
      <c r="F45" s="276"/>
      <c r="G45" s="276"/>
      <c r="H45" s="276"/>
      <c r="I45" s="319"/>
      <c r="J45" s="278">
        <v>2</v>
      </c>
      <c r="K45" s="276">
        <v>32</v>
      </c>
      <c r="L45" s="276">
        <v>30</v>
      </c>
      <c r="M45" s="276">
        <v>0</v>
      </c>
      <c r="N45" s="319">
        <v>2</v>
      </c>
      <c r="O45" s="278">
        <v>0</v>
      </c>
      <c r="P45" s="319">
        <v>32</v>
      </c>
      <c r="Q45" s="250">
        <v>0</v>
      </c>
      <c r="R45" s="251">
        <v>4</v>
      </c>
      <c r="S45" s="280">
        <v>11</v>
      </c>
      <c r="T45" s="251">
        <v>5</v>
      </c>
      <c r="U45" s="251">
        <v>4</v>
      </c>
      <c r="V45" s="279">
        <v>8</v>
      </c>
      <c r="W45" s="252">
        <v>0</v>
      </c>
      <c r="X45" s="4"/>
      <c r="Y45" s="4"/>
      <c r="Z45" s="4"/>
      <c r="AA45" s="4"/>
      <c r="AT45" s="4"/>
    </row>
    <row r="46" spans="1:46" ht="32.25" customHeight="1">
      <c r="A46" s="309"/>
      <c r="B46" s="316" t="s">
        <v>513</v>
      </c>
      <c r="C46" s="317" t="s">
        <v>577</v>
      </c>
      <c r="D46" s="318">
        <v>54</v>
      </c>
      <c r="E46" s="278"/>
      <c r="F46" s="276"/>
      <c r="G46" s="276"/>
      <c r="H46" s="276"/>
      <c r="I46" s="319"/>
      <c r="J46" s="278">
        <v>3</v>
      </c>
      <c r="K46" s="276">
        <v>39</v>
      </c>
      <c r="L46" s="276">
        <v>35</v>
      </c>
      <c r="M46" s="276">
        <v>0</v>
      </c>
      <c r="N46" s="319">
        <v>4</v>
      </c>
      <c r="O46" s="278">
        <v>0</v>
      </c>
      <c r="P46" s="319">
        <v>39</v>
      </c>
      <c r="Q46" s="250">
        <v>1</v>
      </c>
      <c r="R46" s="251">
        <v>6</v>
      </c>
      <c r="S46" s="280">
        <v>11</v>
      </c>
      <c r="T46" s="251">
        <v>8</v>
      </c>
      <c r="U46" s="251">
        <v>7</v>
      </c>
      <c r="V46" s="279">
        <v>6</v>
      </c>
      <c r="W46" s="252">
        <v>0</v>
      </c>
      <c r="X46" s="4"/>
      <c r="Y46" s="4"/>
      <c r="Z46" s="4"/>
      <c r="AA46" s="4"/>
      <c r="AT46" s="4"/>
    </row>
    <row r="47" spans="1:46" ht="15" customHeight="1">
      <c r="A47" s="309"/>
      <c r="B47" s="316" t="s">
        <v>505</v>
      </c>
      <c r="C47" s="317" t="s">
        <v>557</v>
      </c>
      <c r="D47" s="318">
        <v>36</v>
      </c>
      <c r="E47" s="278"/>
      <c r="F47" s="276"/>
      <c r="G47" s="276"/>
      <c r="H47" s="276"/>
      <c r="I47" s="319"/>
      <c r="J47" s="278">
        <v>2</v>
      </c>
      <c r="K47" s="276">
        <v>23</v>
      </c>
      <c r="L47" s="276">
        <v>23</v>
      </c>
      <c r="M47" s="276">
        <v>0</v>
      </c>
      <c r="N47" s="319">
        <v>0</v>
      </c>
      <c r="O47" s="278">
        <v>0</v>
      </c>
      <c r="P47" s="319">
        <v>23</v>
      </c>
      <c r="Q47" s="250">
        <v>0</v>
      </c>
      <c r="R47" s="251">
        <v>0</v>
      </c>
      <c r="S47" s="280">
        <v>0</v>
      </c>
      <c r="T47" s="251">
        <v>1</v>
      </c>
      <c r="U47" s="251">
        <v>4</v>
      </c>
      <c r="V47" s="279">
        <v>8</v>
      </c>
      <c r="W47" s="252">
        <v>10</v>
      </c>
      <c r="X47" s="4"/>
      <c r="Y47" s="4"/>
      <c r="Z47" s="4"/>
      <c r="AA47" s="4"/>
      <c r="AT47" s="4"/>
    </row>
    <row r="48" spans="1:46" ht="15" customHeight="1">
      <c r="A48" s="309"/>
      <c r="B48" s="316" t="s">
        <v>505</v>
      </c>
      <c r="C48" s="317" t="s">
        <v>647</v>
      </c>
      <c r="D48" s="318">
        <v>66</v>
      </c>
      <c r="E48" s="278"/>
      <c r="F48" s="276"/>
      <c r="G48" s="276"/>
      <c r="H48" s="276"/>
      <c r="I48" s="319"/>
      <c r="J48" s="278">
        <v>3</v>
      </c>
      <c r="K48" s="276">
        <v>36</v>
      </c>
      <c r="L48" s="276">
        <v>36</v>
      </c>
      <c r="M48" s="276">
        <v>0</v>
      </c>
      <c r="N48" s="319">
        <v>0</v>
      </c>
      <c r="O48" s="278">
        <v>4</v>
      </c>
      <c r="P48" s="319">
        <v>32</v>
      </c>
      <c r="Q48" s="250">
        <v>0</v>
      </c>
      <c r="R48" s="251">
        <v>2</v>
      </c>
      <c r="S48" s="280">
        <v>0</v>
      </c>
      <c r="T48" s="251">
        <v>0</v>
      </c>
      <c r="U48" s="251">
        <v>9</v>
      </c>
      <c r="V48" s="279">
        <v>19</v>
      </c>
      <c r="W48" s="252">
        <v>6</v>
      </c>
      <c r="X48" s="4"/>
      <c r="Y48" s="4"/>
      <c r="Z48" s="4"/>
      <c r="AA48" s="4"/>
      <c r="AT48" s="4"/>
    </row>
    <row r="49" spans="1:46" ht="15" customHeight="1">
      <c r="A49" s="309"/>
      <c r="B49" s="316" t="s">
        <v>505</v>
      </c>
      <c r="C49" s="317" t="s">
        <v>648</v>
      </c>
      <c r="D49" s="318">
        <v>206</v>
      </c>
      <c r="E49" s="278"/>
      <c r="F49" s="276"/>
      <c r="G49" s="276"/>
      <c r="H49" s="276"/>
      <c r="I49" s="319"/>
      <c r="J49" s="278">
        <v>9</v>
      </c>
      <c r="K49" s="276">
        <v>88</v>
      </c>
      <c r="L49" s="276">
        <v>88</v>
      </c>
      <c r="M49" s="276">
        <v>0</v>
      </c>
      <c r="N49" s="319">
        <v>0</v>
      </c>
      <c r="O49" s="278">
        <v>0</v>
      </c>
      <c r="P49" s="319">
        <v>88</v>
      </c>
      <c r="Q49" s="250">
        <v>0</v>
      </c>
      <c r="R49" s="251">
        <v>3</v>
      </c>
      <c r="S49" s="280">
        <v>7</v>
      </c>
      <c r="T49" s="251">
        <v>28</v>
      </c>
      <c r="U49" s="251">
        <v>18</v>
      </c>
      <c r="V49" s="279">
        <v>20</v>
      </c>
      <c r="W49" s="252">
        <v>12</v>
      </c>
      <c r="X49" s="4"/>
      <c r="Y49" s="4"/>
      <c r="Z49" s="4"/>
      <c r="AA49" s="4"/>
      <c r="AT49" s="4"/>
    </row>
    <row r="50" spans="1:46" ht="15" customHeight="1">
      <c r="A50" s="309"/>
      <c r="B50" s="316" t="s">
        <v>505</v>
      </c>
      <c r="C50" s="317" t="s">
        <v>649</v>
      </c>
      <c r="D50" s="320">
        <v>123</v>
      </c>
      <c r="E50" s="250"/>
      <c r="F50" s="251"/>
      <c r="G50" s="251"/>
      <c r="H50" s="251"/>
      <c r="I50" s="252"/>
      <c r="J50" s="250">
        <v>6</v>
      </c>
      <c r="K50" s="251">
        <v>60</v>
      </c>
      <c r="L50" s="251">
        <v>60</v>
      </c>
      <c r="M50" s="251">
        <v>0</v>
      </c>
      <c r="N50" s="252">
        <v>0</v>
      </c>
      <c r="O50" s="250">
        <v>0</v>
      </c>
      <c r="P50" s="252">
        <v>60</v>
      </c>
      <c r="Q50" s="250">
        <v>0</v>
      </c>
      <c r="R50" s="251">
        <v>1</v>
      </c>
      <c r="S50" s="280">
        <v>5</v>
      </c>
      <c r="T50" s="251">
        <v>16</v>
      </c>
      <c r="U50" s="251">
        <v>22</v>
      </c>
      <c r="V50" s="279">
        <v>9</v>
      </c>
      <c r="W50" s="252">
        <v>7</v>
      </c>
      <c r="X50" s="4"/>
      <c r="Y50" s="4"/>
      <c r="Z50" s="4"/>
      <c r="AA50" s="4"/>
      <c r="AT50" s="4"/>
    </row>
    <row r="51" spans="1:46" ht="15" customHeight="1">
      <c r="A51" s="309"/>
      <c r="B51" s="316" t="s">
        <v>505</v>
      </c>
      <c r="C51" s="317" t="s">
        <v>650</v>
      </c>
      <c r="D51" s="320">
        <v>268</v>
      </c>
      <c r="E51" s="250"/>
      <c r="F51" s="251"/>
      <c r="G51" s="251"/>
      <c r="H51" s="251"/>
      <c r="I51" s="252"/>
      <c r="J51" s="250">
        <v>12</v>
      </c>
      <c r="K51" s="251">
        <v>119</v>
      </c>
      <c r="L51" s="251">
        <v>119</v>
      </c>
      <c r="M51" s="251">
        <v>0</v>
      </c>
      <c r="N51" s="252">
        <v>0</v>
      </c>
      <c r="O51" s="250">
        <v>0</v>
      </c>
      <c r="P51" s="252">
        <v>119</v>
      </c>
      <c r="Q51" s="250">
        <v>0</v>
      </c>
      <c r="R51" s="251">
        <v>1</v>
      </c>
      <c r="S51" s="280">
        <v>10</v>
      </c>
      <c r="T51" s="251">
        <v>25</v>
      </c>
      <c r="U51" s="251">
        <v>35</v>
      </c>
      <c r="V51" s="279">
        <v>31</v>
      </c>
      <c r="W51" s="252">
        <v>17</v>
      </c>
      <c r="X51" s="4"/>
      <c r="Y51" s="4"/>
      <c r="Z51" s="4"/>
      <c r="AA51" s="4"/>
      <c r="AT51" s="4"/>
    </row>
    <row r="52" spans="1:46" ht="15" customHeight="1">
      <c r="A52" s="309"/>
      <c r="B52" s="316" t="s">
        <v>505</v>
      </c>
      <c r="C52" s="317" t="s">
        <v>651</v>
      </c>
      <c r="D52" s="320">
        <v>51</v>
      </c>
      <c r="E52" s="250"/>
      <c r="F52" s="251"/>
      <c r="G52" s="251"/>
      <c r="H52" s="251"/>
      <c r="I52" s="252"/>
      <c r="J52" s="250">
        <v>2</v>
      </c>
      <c r="K52" s="251">
        <v>20</v>
      </c>
      <c r="L52" s="251">
        <v>20</v>
      </c>
      <c r="M52" s="251">
        <v>0</v>
      </c>
      <c r="N52" s="252">
        <v>0</v>
      </c>
      <c r="O52" s="250">
        <v>0</v>
      </c>
      <c r="P52" s="252">
        <v>20</v>
      </c>
      <c r="Q52" s="250">
        <v>0</v>
      </c>
      <c r="R52" s="251">
        <v>0</v>
      </c>
      <c r="S52" s="280">
        <v>0</v>
      </c>
      <c r="T52" s="251">
        <v>4</v>
      </c>
      <c r="U52" s="251">
        <v>12</v>
      </c>
      <c r="V52" s="279">
        <v>4</v>
      </c>
      <c r="W52" s="252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309"/>
      <c r="B53" s="316" t="s">
        <v>505</v>
      </c>
      <c r="C53" s="317" t="s">
        <v>517</v>
      </c>
      <c r="D53" s="320">
        <v>66</v>
      </c>
      <c r="E53" s="250"/>
      <c r="F53" s="251"/>
      <c r="G53" s="251"/>
      <c r="H53" s="251"/>
      <c r="I53" s="252"/>
      <c r="J53" s="250">
        <v>3</v>
      </c>
      <c r="K53" s="251">
        <v>34</v>
      </c>
      <c r="L53" s="251">
        <v>34</v>
      </c>
      <c r="M53" s="251">
        <v>0</v>
      </c>
      <c r="N53" s="252">
        <v>0</v>
      </c>
      <c r="O53" s="250">
        <v>4</v>
      </c>
      <c r="P53" s="252">
        <v>30</v>
      </c>
      <c r="Q53" s="250">
        <v>0</v>
      </c>
      <c r="R53" s="251">
        <v>2</v>
      </c>
      <c r="S53" s="280">
        <v>0</v>
      </c>
      <c r="T53" s="251">
        <v>0</v>
      </c>
      <c r="U53" s="251">
        <v>9</v>
      </c>
      <c r="V53" s="279">
        <v>17</v>
      </c>
      <c r="W53" s="252">
        <v>6</v>
      </c>
      <c r="X53" s="4"/>
      <c r="Y53" s="4"/>
      <c r="Z53" s="4"/>
      <c r="AA53" s="4"/>
      <c r="AB53" s="4"/>
      <c r="AC53" s="4"/>
      <c r="AR53" s="4"/>
    </row>
    <row r="54" spans="1:46" ht="30.75" customHeight="1">
      <c r="A54" s="309"/>
      <c r="B54" s="316" t="s">
        <v>524</v>
      </c>
      <c r="C54" s="317" t="s">
        <v>652</v>
      </c>
      <c r="D54" s="320">
        <v>120</v>
      </c>
      <c r="E54" s="250"/>
      <c r="F54" s="251"/>
      <c r="G54" s="251"/>
      <c r="H54" s="251"/>
      <c r="I54" s="252"/>
      <c r="J54" s="250">
        <v>5</v>
      </c>
      <c r="K54" s="251">
        <v>59</v>
      </c>
      <c r="L54" s="251">
        <v>56</v>
      </c>
      <c r="M54" s="251">
        <v>3</v>
      </c>
      <c r="N54" s="252">
        <v>0</v>
      </c>
      <c r="O54" s="250">
        <v>55</v>
      </c>
      <c r="P54" s="252">
        <v>4</v>
      </c>
      <c r="Q54" s="250">
        <v>47</v>
      </c>
      <c r="R54" s="251">
        <v>3</v>
      </c>
      <c r="S54" s="280">
        <v>6</v>
      </c>
      <c r="T54" s="251">
        <v>3</v>
      </c>
      <c r="U54" s="251">
        <v>0</v>
      </c>
      <c r="V54" s="279">
        <v>0</v>
      </c>
      <c r="W54" s="252">
        <v>0</v>
      </c>
      <c r="X54" s="4"/>
      <c r="Y54" s="4"/>
      <c r="Z54" s="4"/>
      <c r="AA54" s="4"/>
      <c r="AB54" s="4"/>
      <c r="AC54" s="4"/>
      <c r="AR54" s="4"/>
    </row>
    <row r="55" spans="1:46" ht="38.25" customHeight="1">
      <c r="A55" s="309"/>
      <c r="B55" s="316" t="s">
        <v>526</v>
      </c>
      <c r="C55" s="317" t="s">
        <v>653</v>
      </c>
      <c r="D55" s="320">
        <v>66</v>
      </c>
      <c r="E55" s="250"/>
      <c r="F55" s="251"/>
      <c r="G55" s="251"/>
      <c r="H55" s="251"/>
      <c r="I55" s="252"/>
      <c r="J55" s="250">
        <v>3</v>
      </c>
      <c r="K55" s="251">
        <v>30</v>
      </c>
      <c r="L55" s="251">
        <v>28</v>
      </c>
      <c r="M55" s="251">
        <v>0</v>
      </c>
      <c r="N55" s="252">
        <v>2</v>
      </c>
      <c r="O55" s="250">
        <v>30</v>
      </c>
      <c r="P55" s="252">
        <v>0</v>
      </c>
      <c r="Q55" s="250">
        <v>7</v>
      </c>
      <c r="R55" s="251">
        <v>1</v>
      </c>
      <c r="S55" s="280">
        <v>13</v>
      </c>
      <c r="T55" s="251">
        <v>3</v>
      </c>
      <c r="U55" s="251">
        <v>3</v>
      </c>
      <c r="V55" s="279">
        <v>3</v>
      </c>
      <c r="W55" s="252">
        <v>0</v>
      </c>
      <c r="X55" s="4"/>
      <c r="Y55" s="4"/>
      <c r="Z55" s="4"/>
      <c r="AA55" s="4"/>
      <c r="AB55" s="4"/>
      <c r="AC55" s="4"/>
      <c r="AR55" s="4"/>
    </row>
    <row r="56" spans="1:46" ht="33" customHeight="1">
      <c r="A56" s="309"/>
      <c r="B56" s="316" t="s">
        <v>530</v>
      </c>
      <c r="C56" s="317" t="s">
        <v>654</v>
      </c>
      <c r="D56" s="320">
        <v>12</v>
      </c>
      <c r="E56" s="250"/>
      <c r="F56" s="251"/>
      <c r="G56" s="251"/>
      <c r="H56" s="251"/>
      <c r="I56" s="252"/>
      <c r="J56" s="250">
        <v>1</v>
      </c>
      <c r="K56" s="251">
        <v>8</v>
      </c>
      <c r="L56" s="251">
        <v>8</v>
      </c>
      <c r="M56" s="251">
        <v>0</v>
      </c>
      <c r="N56" s="252">
        <v>0</v>
      </c>
      <c r="O56" s="250">
        <v>0</v>
      </c>
      <c r="P56" s="252">
        <v>8</v>
      </c>
      <c r="Q56" s="250">
        <v>2</v>
      </c>
      <c r="R56" s="251">
        <v>1</v>
      </c>
      <c r="S56" s="280">
        <v>2</v>
      </c>
      <c r="T56" s="251">
        <v>3</v>
      </c>
      <c r="U56" s="251">
        <v>0</v>
      </c>
      <c r="V56" s="279">
        <v>0</v>
      </c>
      <c r="W56" s="252">
        <v>0</v>
      </c>
      <c r="X56" s="4"/>
      <c r="Y56" s="4"/>
      <c r="Z56" s="4"/>
      <c r="AA56" s="4"/>
      <c r="AB56" s="4"/>
      <c r="AC56" s="4"/>
      <c r="AR56" s="4"/>
    </row>
    <row r="57" spans="1:46" ht="46.5" customHeight="1">
      <c r="A57" s="309"/>
      <c r="B57" s="316" t="s">
        <v>530</v>
      </c>
      <c r="C57" s="317" t="s">
        <v>583</v>
      </c>
      <c r="D57" s="320">
        <v>132</v>
      </c>
      <c r="E57" s="250"/>
      <c r="F57" s="251"/>
      <c r="G57" s="251"/>
      <c r="H57" s="251"/>
      <c r="I57" s="252"/>
      <c r="J57" s="250">
        <v>6</v>
      </c>
      <c r="K57" s="251">
        <v>57</v>
      </c>
      <c r="L57" s="251">
        <v>49</v>
      </c>
      <c r="M57" s="251">
        <v>0</v>
      </c>
      <c r="N57" s="252">
        <v>8</v>
      </c>
      <c r="O57" s="250">
        <v>2</v>
      </c>
      <c r="P57" s="252">
        <v>55</v>
      </c>
      <c r="Q57" s="250">
        <v>3</v>
      </c>
      <c r="R57" s="251">
        <v>27</v>
      </c>
      <c r="S57" s="280">
        <v>24</v>
      </c>
      <c r="T57" s="251">
        <v>3</v>
      </c>
      <c r="U57" s="251">
        <v>0</v>
      </c>
      <c r="V57" s="279">
        <v>0</v>
      </c>
      <c r="W57" s="252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309"/>
      <c r="B58" s="316" t="s">
        <v>530</v>
      </c>
      <c r="C58" s="317" t="s">
        <v>535</v>
      </c>
      <c r="D58" s="320">
        <v>104</v>
      </c>
      <c r="E58" s="250"/>
      <c r="F58" s="251"/>
      <c r="G58" s="251"/>
      <c r="H58" s="251"/>
      <c r="I58" s="252"/>
      <c r="J58" s="250">
        <v>5</v>
      </c>
      <c r="K58" s="251">
        <v>45</v>
      </c>
      <c r="L58" s="251">
        <v>45</v>
      </c>
      <c r="M58" s="251">
        <v>0</v>
      </c>
      <c r="N58" s="252">
        <v>0</v>
      </c>
      <c r="O58" s="250">
        <v>0</v>
      </c>
      <c r="P58" s="252">
        <v>45</v>
      </c>
      <c r="Q58" s="250">
        <v>7</v>
      </c>
      <c r="R58" s="251">
        <v>4</v>
      </c>
      <c r="S58" s="280">
        <v>22</v>
      </c>
      <c r="T58" s="251">
        <v>12</v>
      </c>
      <c r="U58" s="251">
        <v>0</v>
      </c>
      <c r="V58" s="279">
        <v>0</v>
      </c>
      <c r="W58" s="252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309"/>
      <c r="B59" s="316" t="s">
        <v>530</v>
      </c>
      <c r="C59" s="317" t="s">
        <v>655</v>
      </c>
      <c r="D59" s="320">
        <v>79</v>
      </c>
      <c r="E59" s="250"/>
      <c r="F59" s="251"/>
      <c r="G59" s="251"/>
      <c r="H59" s="251"/>
      <c r="I59" s="252"/>
      <c r="J59" s="250">
        <v>3</v>
      </c>
      <c r="K59" s="251">
        <v>29</v>
      </c>
      <c r="L59" s="251">
        <v>29</v>
      </c>
      <c r="M59" s="251">
        <v>0</v>
      </c>
      <c r="N59" s="252">
        <v>0</v>
      </c>
      <c r="O59" s="250">
        <v>0</v>
      </c>
      <c r="P59" s="252">
        <v>29</v>
      </c>
      <c r="Q59" s="250">
        <v>0</v>
      </c>
      <c r="R59" s="251">
        <v>2</v>
      </c>
      <c r="S59" s="280">
        <v>18</v>
      </c>
      <c r="T59" s="251">
        <v>7</v>
      </c>
      <c r="U59" s="251">
        <v>2</v>
      </c>
      <c r="V59" s="279">
        <v>0</v>
      </c>
      <c r="W59" s="252">
        <v>0</v>
      </c>
      <c r="X59" s="4"/>
      <c r="Y59" s="4"/>
      <c r="Z59" s="4"/>
      <c r="AA59" s="4"/>
      <c r="AB59" s="4"/>
      <c r="AC59" s="4"/>
      <c r="AR59" s="4"/>
    </row>
    <row r="60" spans="1:46" ht="42" customHeight="1">
      <c r="A60" s="309"/>
      <c r="B60" s="316" t="s">
        <v>486</v>
      </c>
      <c r="C60" s="317" t="s">
        <v>656</v>
      </c>
      <c r="D60" s="320">
        <v>54</v>
      </c>
      <c r="E60" s="250"/>
      <c r="F60" s="251"/>
      <c r="G60" s="251"/>
      <c r="H60" s="251"/>
      <c r="I60" s="252"/>
      <c r="J60" s="250">
        <v>2</v>
      </c>
      <c r="K60" s="251">
        <v>33</v>
      </c>
      <c r="L60" s="251">
        <v>33</v>
      </c>
      <c r="M60" s="251">
        <v>0</v>
      </c>
      <c r="N60" s="252">
        <v>0</v>
      </c>
      <c r="O60" s="250">
        <v>29</v>
      </c>
      <c r="P60" s="252">
        <v>4</v>
      </c>
      <c r="Q60" s="250">
        <v>33</v>
      </c>
      <c r="R60" s="251">
        <v>0</v>
      </c>
      <c r="S60" s="280">
        <v>0</v>
      </c>
      <c r="T60" s="251">
        <v>0</v>
      </c>
      <c r="U60" s="251">
        <v>0</v>
      </c>
      <c r="V60" s="279">
        <v>0</v>
      </c>
      <c r="W60" s="252">
        <v>0</v>
      </c>
      <c r="X60" s="4"/>
      <c r="Y60" s="4"/>
      <c r="Z60" s="4"/>
      <c r="AA60" s="4"/>
      <c r="AB60" s="4"/>
      <c r="AC60" s="4"/>
      <c r="AR60" s="4"/>
    </row>
    <row r="61" spans="1:46" ht="35.25" customHeight="1">
      <c r="A61" s="309"/>
      <c r="B61" s="316" t="s">
        <v>486</v>
      </c>
      <c r="C61" s="317" t="s">
        <v>657</v>
      </c>
      <c r="D61" s="320">
        <v>27</v>
      </c>
      <c r="E61" s="250"/>
      <c r="F61" s="251"/>
      <c r="G61" s="251"/>
      <c r="H61" s="251"/>
      <c r="I61" s="252"/>
      <c r="J61" s="250">
        <v>1</v>
      </c>
      <c r="K61" s="251">
        <v>9</v>
      </c>
      <c r="L61" s="251">
        <v>7</v>
      </c>
      <c r="M61" s="251">
        <v>2</v>
      </c>
      <c r="N61" s="252">
        <v>0</v>
      </c>
      <c r="O61" s="250">
        <v>9</v>
      </c>
      <c r="P61" s="252">
        <v>0</v>
      </c>
      <c r="Q61" s="250">
        <v>5</v>
      </c>
      <c r="R61" s="251">
        <v>1</v>
      </c>
      <c r="S61" s="280">
        <v>1</v>
      </c>
      <c r="T61" s="251">
        <v>1</v>
      </c>
      <c r="U61" s="251">
        <v>0</v>
      </c>
      <c r="V61" s="279">
        <v>1</v>
      </c>
      <c r="W61" s="252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309"/>
      <c r="B62" s="316" t="s">
        <v>505</v>
      </c>
      <c r="C62" s="317" t="s">
        <v>547</v>
      </c>
      <c r="D62" s="320">
        <v>42</v>
      </c>
      <c r="E62" s="250"/>
      <c r="F62" s="251"/>
      <c r="G62" s="251"/>
      <c r="H62" s="251"/>
      <c r="I62" s="252"/>
      <c r="J62" s="250">
        <v>2</v>
      </c>
      <c r="K62" s="251">
        <v>23</v>
      </c>
      <c r="L62" s="251">
        <v>23</v>
      </c>
      <c r="M62" s="251">
        <v>0</v>
      </c>
      <c r="N62" s="252">
        <v>0</v>
      </c>
      <c r="O62" s="250">
        <v>0</v>
      </c>
      <c r="P62" s="252">
        <v>23</v>
      </c>
      <c r="Q62" s="250">
        <v>0</v>
      </c>
      <c r="R62" s="251">
        <v>0</v>
      </c>
      <c r="S62" s="280">
        <v>0</v>
      </c>
      <c r="T62" s="251">
        <v>0</v>
      </c>
      <c r="U62" s="251">
        <v>4</v>
      </c>
      <c r="V62" s="279">
        <v>10</v>
      </c>
      <c r="W62" s="252">
        <v>9</v>
      </c>
      <c r="X62" s="4"/>
      <c r="Y62" s="4"/>
      <c r="Z62" s="4"/>
      <c r="AA62" s="4"/>
      <c r="AB62" s="4"/>
      <c r="AC62" s="4"/>
      <c r="AR62" s="4"/>
    </row>
    <row r="63" spans="1:46" ht="36.75" customHeight="1">
      <c r="A63" s="309"/>
      <c r="B63" s="316" t="s">
        <v>585</v>
      </c>
      <c r="C63" s="317" t="s">
        <v>588</v>
      </c>
      <c r="D63" s="320">
        <v>66</v>
      </c>
      <c r="E63" s="250"/>
      <c r="F63" s="251"/>
      <c r="G63" s="251"/>
      <c r="H63" s="251"/>
      <c r="I63" s="252"/>
      <c r="J63" s="250">
        <v>3</v>
      </c>
      <c r="K63" s="251">
        <v>30</v>
      </c>
      <c r="L63" s="251">
        <v>28</v>
      </c>
      <c r="M63" s="251">
        <v>2</v>
      </c>
      <c r="N63" s="252">
        <v>0</v>
      </c>
      <c r="O63" s="250">
        <v>28</v>
      </c>
      <c r="P63" s="252">
        <v>2</v>
      </c>
      <c r="Q63" s="250">
        <v>6</v>
      </c>
      <c r="R63" s="251">
        <v>3</v>
      </c>
      <c r="S63" s="280">
        <v>10</v>
      </c>
      <c r="T63" s="251">
        <v>5</v>
      </c>
      <c r="U63" s="251">
        <v>3</v>
      </c>
      <c r="V63" s="279">
        <v>0</v>
      </c>
      <c r="W63" s="252">
        <v>3</v>
      </c>
      <c r="X63" s="4"/>
      <c r="Y63" s="4"/>
      <c r="Z63" s="4"/>
      <c r="AA63" s="4"/>
      <c r="AB63" s="4"/>
      <c r="AC63" s="4"/>
      <c r="AR63" s="4"/>
    </row>
    <row r="64" spans="1:46" ht="38.25" customHeight="1">
      <c r="A64" s="309"/>
      <c r="B64" s="316" t="s">
        <v>658</v>
      </c>
      <c r="C64" s="317" t="s">
        <v>659</v>
      </c>
      <c r="D64" s="320">
        <v>66</v>
      </c>
      <c r="E64" s="250"/>
      <c r="F64" s="251"/>
      <c r="G64" s="251"/>
      <c r="H64" s="251"/>
      <c r="I64" s="252"/>
      <c r="J64" s="250">
        <v>3</v>
      </c>
      <c r="K64" s="251">
        <v>26</v>
      </c>
      <c r="L64" s="251">
        <v>26</v>
      </c>
      <c r="M64" s="251">
        <v>0</v>
      </c>
      <c r="N64" s="252">
        <v>0</v>
      </c>
      <c r="O64" s="250">
        <v>26</v>
      </c>
      <c r="P64" s="252">
        <v>0</v>
      </c>
      <c r="Q64" s="250">
        <v>0</v>
      </c>
      <c r="R64" s="251">
        <v>10</v>
      </c>
      <c r="S64" s="280">
        <v>6</v>
      </c>
      <c r="T64" s="251">
        <v>4</v>
      </c>
      <c r="U64" s="251">
        <v>3</v>
      </c>
      <c r="V64" s="279">
        <v>0</v>
      </c>
      <c r="W64" s="252">
        <v>3</v>
      </c>
      <c r="X64" s="4"/>
      <c r="Y64" s="4"/>
      <c r="Z64" s="4"/>
      <c r="AA64" s="4"/>
      <c r="AB64" s="4"/>
      <c r="AC64" s="4"/>
      <c r="AR64" s="4"/>
    </row>
    <row r="65" spans="1:44" ht="36.75" customHeight="1">
      <c r="A65" s="309"/>
      <c r="B65" s="316" t="s">
        <v>593</v>
      </c>
      <c r="C65" s="317" t="s">
        <v>660</v>
      </c>
      <c r="D65" s="320">
        <v>24</v>
      </c>
      <c r="E65" s="250">
        <v>1</v>
      </c>
      <c r="F65" s="251">
        <v>10</v>
      </c>
      <c r="G65" s="251">
        <v>10</v>
      </c>
      <c r="H65" s="251">
        <v>0</v>
      </c>
      <c r="I65" s="252">
        <v>0</v>
      </c>
      <c r="J65" s="250"/>
      <c r="K65" s="251"/>
      <c r="L65" s="251"/>
      <c r="M65" s="251"/>
      <c r="N65" s="252"/>
      <c r="O65" s="250">
        <v>5</v>
      </c>
      <c r="P65" s="252">
        <v>5</v>
      </c>
      <c r="Q65" s="250">
        <v>2</v>
      </c>
      <c r="R65" s="251">
        <v>3</v>
      </c>
      <c r="S65" s="280">
        <v>2</v>
      </c>
      <c r="T65" s="251">
        <v>3</v>
      </c>
      <c r="U65" s="251">
        <v>0</v>
      </c>
      <c r="V65" s="279">
        <v>0</v>
      </c>
      <c r="W65" s="252">
        <v>0</v>
      </c>
      <c r="X65" s="4"/>
      <c r="Y65" s="4"/>
      <c r="Z65" s="4"/>
      <c r="AA65" s="4"/>
      <c r="AB65" s="4"/>
      <c r="AC65" s="4"/>
      <c r="AR65" s="4"/>
    </row>
    <row r="66" spans="1:44" ht="27.75" customHeight="1">
      <c r="A66" s="309"/>
      <c r="B66" s="316" t="s">
        <v>593</v>
      </c>
      <c r="C66" s="317" t="s">
        <v>661</v>
      </c>
      <c r="D66" s="320">
        <v>39</v>
      </c>
      <c r="E66" s="250"/>
      <c r="F66" s="251"/>
      <c r="G66" s="251"/>
      <c r="H66" s="251"/>
      <c r="I66" s="252"/>
      <c r="J66" s="250">
        <v>1</v>
      </c>
      <c r="K66" s="251">
        <v>27</v>
      </c>
      <c r="L66" s="251">
        <v>27</v>
      </c>
      <c r="M66" s="251">
        <v>0</v>
      </c>
      <c r="N66" s="252">
        <v>0</v>
      </c>
      <c r="O66" s="250">
        <v>21</v>
      </c>
      <c r="P66" s="252">
        <v>6</v>
      </c>
      <c r="Q66" s="250">
        <v>25</v>
      </c>
      <c r="R66" s="251">
        <v>2</v>
      </c>
      <c r="S66" s="280">
        <v>0</v>
      </c>
      <c r="T66" s="251">
        <v>0</v>
      </c>
      <c r="U66" s="251">
        <v>0</v>
      </c>
      <c r="V66" s="279">
        <v>0</v>
      </c>
      <c r="W66" s="252">
        <v>0</v>
      </c>
      <c r="X66" s="4"/>
      <c r="Y66" s="4"/>
      <c r="Z66" s="4"/>
      <c r="AA66" s="4"/>
      <c r="AB66" s="4"/>
      <c r="AC66" s="4"/>
      <c r="AR66" s="4"/>
    </row>
    <row r="67" spans="1:44" ht="27" customHeight="1">
      <c r="A67" s="309"/>
      <c r="B67" s="316" t="s">
        <v>593</v>
      </c>
      <c r="C67" s="317" t="s">
        <v>570</v>
      </c>
      <c r="D67" s="320">
        <v>122</v>
      </c>
      <c r="E67" s="250"/>
      <c r="F67" s="251"/>
      <c r="G67" s="251"/>
      <c r="H67" s="251"/>
      <c r="I67" s="252"/>
      <c r="J67" s="250">
        <v>5</v>
      </c>
      <c r="K67" s="251">
        <v>84</v>
      </c>
      <c r="L67" s="251">
        <v>83</v>
      </c>
      <c r="M67" s="251">
        <v>0</v>
      </c>
      <c r="N67" s="252">
        <v>1</v>
      </c>
      <c r="O67" s="250">
        <v>53</v>
      </c>
      <c r="P67" s="252">
        <v>31</v>
      </c>
      <c r="Q67" s="250">
        <v>54</v>
      </c>
      <c r="R67" s="251">
        <v>10</v>
      </c>
      <c r="S67" s="280">
        <v>7</v>
      </c>
      <c r="T67" s="251">
        <v>3</v>
      </c>
      <c r="U67" s="251">
        <v>4</v>
      </c>
      <c r="V67" s="279">
        <v>6</v>
      </c>
      <c r="W67" s="252">
        <v>0</v>
      </c>
      <c r="X67" s="4"/>
      <c r="Y67" s="4"/>
      <c r="Z67" s="4"/>
      <c r="AA67" s="4"/>
      <c r="AB67" s="4"/>
      <c r="AC67" s="4"/>
      <c r="AR67" s="4"/>
    </row>
    <row r="68" spans="1:44" ht="30" customHeight="1">
      <c r="A68" s="309"/>
      <c r="B68" s="316" t="s">
        <v>593</v>
      </c>
      <c r="C68" s="317" t="s">
        <v>571</v>
      </c>
      <c r="D68" s="320">
        <v>20</v>
      </c>
      <c r="E68" s="250"/>
      <c r="F68" s="251"/>
      <c r="G68" s="251"/>
      <c r="H68" s="251"/>
      <c r="I68" s="252"/>
      <c r="J68" s="250">
        <v>1</v>
      </c>
      <c r="K68" s="251">
        <v>11</v>
      </c>
      <c r="L68" s="251">
        <v>11</v>
      </c>
      <c r="M68" s="251">
        <v>0</v>
      </c>
      <c r="N68" s="252">
        <v>0</v>
      </c>
      <c r="O68" s="250">
        <v>4</v>
      </c>
      <c r="P68" s="252">
        <v>7</v>
      </c>
      <c r="Q68" s="250">
        <v>0</v>
      </c>
      <c r="R68" s="251">
        <v>0</v>
      </c>
      <c r="S68" s="280">
        <v>3</v>
      </c>
      <c r="T68" s="251">
        <v>1</v>
      </c>
      <c r="U68" s="251">
        <v>4</v>
      </c>
      <c r="V68" s="279">
        <v>3</v>
      </c>
      <c r="W68" s="252">
        <v>0</v>
      </c>
      <c r="X68" s="4"/>
      <c r="Y68" s="4"/>
      <c r="Z68" s="4"/>
      <c r="AA68" s="4"/>
      <c r="AB68" s="4"/>
      <c r="AC68" s="4"/>
      <c r="AR68" s="4"/>
    </row>
    <row r="69" spans="1:44" ht="32.25" customHeight="1">
      <c r="A69" s="309"/>
      <c r="B69" s="316" t="s">
        <v>593</v>
      </c>
      <c r="C69" s="317" t="s">
        <v>510</v>
      </c>
      <c r="D69" s="320">
        <v>370</v>
      </c>
      <c r="E69" s="250"/>
      <c r="F69" s="251"/>
      <c r="G69" s="251"/>
      <c r="H69" s="251"/>
      <c r="I69" s="252"/>
      <c r="J69" s="250">
        <v>3</v>
      </c>
      <c r="K69" s="251">
        <v>24</v>
      </c>
      <c r="L69" s="251">
        <v>24</v>
      </c>
      <c r="M69" s="251">
        <v>0</v>
      </c>
      <c r="N69" s="252">
        <v>0</v>
      </c>
      <c r="O69" s="250">
        <v>3</v>
      </c>
      <c r="P69" s="252">
        <v>21</v>
      </c>
      <c r="Q69" s="250">
        <v>8</v>
      </c>
      <c r="R69" s="251">
        <v>2</v>
      </c>
      <c r="S69" s="280">
        <v>3</v>
      </c>
      <c r="T69" s="251">
        <v>5</v>
      </c>
      <c r="U69" s="251">
        <v>3</v>
      </c>
      <c r="V69" s="279">
        <v>2</v>
      </c>
      <c r="W69" s="252">
        <v>1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309"/>
      <c r="B70" s="316" t="s">
        <v>509</v>
      </c>
      <c r="C70" s="317" t="s">
        <v>572</v>
      </c>
      <c r="D70" s="320">
        <v>24</v>
      </c>
      <c r="E70" s="250"/>
      <c r="F70" s="251"/>
      <c r="G70" s="251"/>
      <c r="H70" s="251"/>
      <c r="I70" s="252"/>
      <c r="J70" s="250">
        <v>1</v>
      </c>
      <c r="K70" s="251">
        <v>13</v>
      </c>
      <c r="L70" s="251">
        <v>12</v>
      </c>
      <c r="M70" s="251">
        <v>0</v>
      </c>
      <c r="N70" s="252">
        <v>1</v>
      </c>
      <c r="O70" s="250">
        <v>0</v>
      </c>
      <c r="P70" s="252">
        <v>13</v>
      </c>
      <c r="Q70" s="250">
        <v>0</v>
      </c>
      <c r="R70" s="251">
        <v>3</v>
      </c>
      <c r="S70" s="280">
        <v>3</v>
      </c>
      <c r="T70" s="251">
        <v>4</v>
      </c>
      <c r="U70" s="251">
        <v>0</v>
      </c>
      <c r="V70" s="279">
        <v>3</v>
      </c>
      <c r="W70" s="252">
        <v>0</v>
      </c>
      <c r="X70" s="4"/>
      <c r="Y70" s="4"/>
      <c r="Z70" s="4"/>
      <c r="AA70" s="4"/>
      <c r="AB70" s="4"/>
      <c r="AC70" s="4"/>
      <c r="AR70" s="4"/>
    </row>
    <row r="71" spans="1:44" ht="34.5" customHeight="1">
      <c r="A71" s="309"/>
      <c r="B71" s="316" t="s">
        <v>538</v>
      </c>
      <c r="C71" s="317" t="s">
        <v>662</v>
      </c>
      <c r="D71" s="320">
        <v>132</v>
      </c>
      <c r="E71" s="250"/>
      <c r="F71" s="251"/>
      <c r="G71" s="251"/>
      <c r="H71" s="251"/>
      <c r="I71" s="252"/>
      <c r="J71" s="250">
        <v>6</v>
      </c>
      <c r="K71" s="251">
        <v>60</v>
      </c>
      <c r="L71" s="251">
        <v>52</v>
      </c>
      <c r="M71" s="251">
        <v>0</v>
      </c>
      <c r="N71" s="252">
        <v>8</v>
      </c>
      <c r="O71" s="250">
        <v>0</v>
      </c>
      <c r="P71" s="252">
        <v>60</v>
      </c>
      <c r="Q71" s="250">
        <v>0</v>
      </c>
      <c r="R71" s="251">
        <v>3</v>
      </c>
      <c r="S71" s="280">
        <v>4</v>
      </c>
      <c r="T71" s="251">
        <v>17</v>
      </c>
      <c r="U71" s="251">
        <v>20</v>
      </c>
      <c r="V71" s="279">
        <v>16</v>
      </c>
      <c r="W71" s="252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309"/>
      <c r="B72" s="316" t="s">
        <v>486</v>
      </c>
      <c r="C72" s="317" t="s">
        <v>669</v>
      </c>
      <c r="D72" s="320">
        <v>63</v>
      </c>
      <c r="E72" s="250"/>
      <c r="F72" s="251"/>
      <c r="G72" s="251"/>
      <c r="H72" s="251"/>
      <c r="I72" s="252"/>
      <c r="J72" s="250">
        <v>4</v>
      </c>
      <c r="K72" s="251">
        <v>49</v>
      </c>
      <c r="L72" s="251">
        <v>49</v>
      </c>
      <c r="M72" s="251">
        <v>0</v>
      </c>
      <c r="N72" s="252">
        <v>0</v>
      </c>
      <c r="O72" s="250">
        <v>45</v>
      </c>
      <c r="P72" s="252">
        <v>4</v>
      </c>
      <c r="Q72" s="250">
        <v>42</v>
      </c>
      <c r="R72" s="251">
        <v>1</v>
      </c>
      <c r="S72" s="280">
        <v>4</v>
      </c>
      <c r="T72" s="251">
        <v>2</v>
      </c>
      <c r="U72" s="251">
        <v>0</v>
      </c>
      <c r="V72" s="279">
        <v>0</v>
      </c>
      <c r="W72" s="252">
        <v>0</v>
      </c>
      <c r="X72" s="4"/>
      <c r="Y72" s="4"/>
      <c r="Z72" s="4"/>
      <c r="AA72" s="4"/>
      <c r="AB72" s="4"/>
      <c r="AC72" s="4"/>
      <c r="AR72" s="4"/>
    </row>
    <row r="73" spans="1:44" ht="15" customHeight="1">
      <c r="A73" s="309"/>
      <c r="B73" s="316"/>
      <c r="C73" s="317"/>
      <c r="D73" s="320"/>
      <c r="E73" s="250"/>
      <c r="F73" s="251"/>
      <c r="G73" s="251"/>
      <c r="H73" s="251"/>
      <c r="I73" s="252"/>
      <c r="J73" s="250"/>
      <c r="K73" s="251"/>
      <c r="L73" s="251"/>
      <c r="M73" s="251"/>
      <c r="N73" s="252"/>
      <c r="O73" s="250"/>
      <c r="P73" s="252"/>
      <c r="Q73" s="250"/>
      <c r="R73" s="251"/>
      <c r="S73" s="280"/>
      <c r="T73" s="251"/>
      <c r="U73" s="251"/>
      <c r="V73" s="279"/>
      <c r="W73" s="252"/>
      <c r="X73" s="4"/>
      <c r="Y73" s="4"/>
      <c r="Z73" s="4"/>
      <c r="AA73" s="4"/>
      <c r="AB73" s="4"/>
      <c r="AC73" s="4"/>
      <c r="AR73" s="4"/>
    </row>
    <row r="74" spans="1:44" ht="15" customHeight="1">
      <c r="A74" s="309"/>
      <c r="B74" s="316"/>
      <c r="C74" s="317"/>
      <c r="D74" s="320"/>
      <c r="E74" s="250"/>
      <c r="F74" s="251"/>
      <c r="G74" s="251"/>
      <c r="H74" s="251"/>
      <c r="I74" s="252"/>
      <c r="J74" s="250"/>
      <c r="K74" s="251"/>
      <c r="L74" s="251"/>
      <c r="M74" s="251"/>
      <c r="N74" s="252"/>
      <c r="O74" s="250"/>
      <c r="P74" s="252"/>
      <c r="Q74" s="250"/>
      <c r="R74" s="251"/>
      <c r="S74" s="280"/>
      <c r="T74" s="251"/>
      <c r="U74" s="251"/>
      <c r="V74" s="279"/>
      <c r="W74" s="252"/>
      <c r="X74" s="4"/>
      <c r="Y74" s="4"/>
      <c r="Z74" s="4"/>
      <c r="AA74" s="4"/>
      <c r="AB74" s="4"/>
      <c r="AC74" s="4"/>
      <c r="AR74" s="4"/>
    </row>
    <row r="75" spans="1:44" ht="15" customHeight="1">
      <c r="A75" s="309"/>
      <c r="B75" s="316"/>
      <c r="C75" s="317"/>
      <c r="D75" s="320"/>
      <c r="E75" s="250"/>
      <c r="F75" s="251"/>
      <c r="G75" s="251"/>
      <c r="H75" s="251"/>
      <c r="I75" s="252"/>
      <c r="J75" s="250"/>
      <c r="K75" s="251"/>
      <c r="L75" s="251"/>
      <c r="M75" s="251"/>
      <c r="N75" s="252"/>
      <c r="O75" s="250"/>
      <c r="P75" s="252"/>
      <c r="Q75" s="250"/>
      <c r="R75" s="251"/>
      <c r="S75" s="280"/>
      <c r="T75" s="251"/>
      <c r="U75" s="251"/>
      <c r="V75" s="279"/>
      <c r="W75" s="252"/>
      <c r="X75" s="4"/>
      <c r="Y75" s="4"/>
      <c r="Z75" s="4"/>
      <c r="AA75" s="4"/>
      <c r="AB75" s="4"/>
      <c r="AC75" s="4"/>
      <c r="AR75" s="4"/>
    </row>
    <row r="76" spans="1:44" ht="15" customHeight="1">
      <c r="A76" s="309"/>
      <c r="B76" s="316"/>
      <c r="C76" s="317"/>
      <c r="D76" s="320"/>
      <c r="E76" s="250"/>
      <c r="F76" s="251"/>
      <c r="G76" s="251"/>
      <c r="H76" s="251"/>
      <c r="I76" s="252"/>
      <c r="J76" s="250"/>
      <c r="K76" s="251"/>
      <c r="L76" s="251"/>
      <c r="M76" s="251"/>
      <c r="N76" s="252"/>
      <c r="O76" s="250"/>
      <c r="P76" s="252"/>
      <c r="Q76" s="250"/>
      <c r="R76" s="251"/>
      <c r="S76" s="280"/>
      <c r="T76" s="251"/>
      <c r="U76" s="251"/>
      <c r="V76" s="279"/>
      <c r="W76" s="252"/>
      <c r="X76" s="4"/>
      <c r="Y76" s="4"/>
      <c r="Z76" s="4"/>
      <c r="AA76" s="4"/>
      <c r="AB76" s="4"/>
      <c r="AC76" s="4"/>
      <c r="AR76" s="4"/>
    </row>
    <row r="77" spans="1:44" ht="15" customHeight="1">
      <c r="A77" s="309"/>
      <c r="B77" s="316"/>
      <c r="C77" s="317"/>
      <c r="D77" s="320"/>
      <c r="E77" s="250"/>
      <c r="F77" s="251"/>
      <c r="G77" s="251"/>
      <c r="H77" s="251"/>
      <c r="I77" s="252"/>
      <c r="J77" s="250"/>
      <c r="K77" s="251"/>
      <c r="L77" s="251"/>
      <c r="M77" s="251"/>
      <c r="N77" s="252"/>
      <c r="O77" s="250"/>
      <c r="P77" s="252"/>
      <c r="Q77" s="250"/>
      <c r="R77" s="251"/>
      <c r="S77" s="280"/>
      <c r="T77" s="251"/>
      <c r="U77" s="251"/>
      <c r="V77" s="279"/>
      <c r="W77" s="252"/>
      <c r="X77" s="4"/>
      <c r="Y77" s="4"/>
      <c r="Z77" s="4"/>
      <c r="AA77" s="4"/>
      <c r="AB77" s="4"/>
      <c r="AC77" s="4"/>
      <c r="AR77" s="4"/>
    </row>
    <row r="78" spans="1:44" ht="15" customHeight="1">
      <c r="A78" s="309"/>
      <c r="B78" s="316"/>
      <c r="C78" s="317"/>
      <c r="D78" s="320"/>
      <c r="E78" s="250"/>
      <c r="F78" s="251"/>
      <c r="G78" s="251"/>
      <c r="H78" s="251"/>
      <c r="I78" s="252"/>
      <c r="J78" s="250"/>
      <c r="K78" s="251"/>
      <c r="L78" s="251"/>
      <c r="M78" s="251"/>
      <c r="N78" s="252"/>
      <c r="O78" s="250"/>
      <c r="P78" s="252"/>
      <c r="Q78" s="250"/>
      <c r="R78" s="251"/>
      <c r="S78" s="280"/>
      <c r="T78" s="251"/>
      <c r="U78" s="251"/>
      <c r="V78" s="279"/>
      <c r="W78" s="252"/>
      <c r="X78" s="4"/>
      <c r="Y78" s="4"/>
      <c r="Z78" s="4"/>
      <c r="AA78" s="4"/>
      <c r="AB78" s="4"/>
      <c r="AC78" s="4"/>
      <c r="AR78" s="4"/>
    </row>
    <row r="79" spans="1:44" ht="15" customHeight="1">
      <c r="A79" s="309"/>
      <c r="B79" s="316"/>
      <c r="C79" s="317"/>
      <c r="D79" s="320"/>
      <c r="E79" s="250"/>
      <c r="F79" s="251"/>
      <c r="G79" s="251"/>
      <c r="H79" s="251"/>
      <c r="I79" s="252"/>
      <c r="J79" s="250"/>
      <c r="K79" s="251"/>
      <c r="L79" s="251"/>
      <c r="M79" s="251"/>
      <c r="N79" s="252"/>
      <c r="O79" s="250"/>
      <c r="P79" s="252"/>
      <c r="Q79" s="250"/>
      <c r="R79" s="251"/>
      <c r="S79" s="280"/>
      <c r="T79" s="251"/>
      <c r="U79" s="251"/>
      <c r="V79" s="279"/>
      <c r="W79" s="252"/>
      <c r="X79" s="4"/>
      <c r="Y79" s="4"/>
      <c r="Z79" s="4"/>
      <c r="AA79" s="4"/>
      <c r="AB79" s="4"/>
      <c r="AC79" s="4"/>
      <c r="AR79" s="4"/>
    </row>
    <row r="80" spans="1:44" ht="15" customHeight="1">
      <c r="A80" s="309"/>
      <c r="B80" s="316"/>
      <c r="C80" s="317"/>
      <c r="D80" s="320"/>
      <c r="E80" s="250"/>
      <c r="F80" s="251"/>
      <c r="G80" s="251"/>
      <c r="H80" s="251"/>
      <c r="I80" s="252"/>
      <c r="J80" s="250"/>
      <c r="K80" s="251"/>
      <c r="L80" s="251"/>
      <c r="M80" s="251"/>
      <c r="N80" s="252"/>
      <c r="O80" s="250"/>
      <c r="P80" s="252"/>
      <c r="Q80" s="250"/>
      <c r="R80" s="251"/>
      <c r="S80" s="280"/>
      <c r="T80" s="251"/>
      <c r="U80" s="251"/>
      <c r="V80" s="279"/>
      <c r="W80" s="252"/>
      <c r="X80" s="4"/>
      <c r="Y80" s="4"/>
      <c r="Z80" s="4"/>
      <c r="AA80" s="4"/>
      <c r="AB80" s="4"/>
      <c r="AC80" s="4"/>
      <c r="AR80" s="4"/>
    </row>
    <row r="81" spans="1:44" ht="15" customHeight="1">
      <c r="A81" s="309"/>
      <c r="B81" s="316"/>
      <c r="C81" s="317"/>
      <c r="D81" s="320"/>
      <c r="E81" s="250"/>
      <c r="F81" s="251"/>
      <c r="G81" s="251"/>
      <c r="H81" s="251"/>
      <c r="I81" s="252"/>
      <c r="J81" s="250"/>
      <c r="K81" s="251"/>
      <c r="L81" s="251"/>
      <c r="M81" s="251"/>
      <c r="N81" s="252"/>
      <c r="O81" s="250"/>
      <c r="P81" s="252"/>
      <c r="Q81" s="250"/>
      <c r="R81" s="251"/>
      <c r="S81" s="280"/>
      <c r="T81" s="251"/>
      <c r="U81" s="251"/>
      <c r="V81" s="279"/>
      <c r="W81" s="252"/>
      <c r="X81" s="4"/>
      <c r="Y81" s="4"/>
      <c r="Z81" s="4"/>
      <c r="AA81" s="4"/>
      <c r="AB81" s="4"/>
      <c r="AC81" s="4"/>
      <c r="AR81" s="4"/>
    </row>
    <row r="82" spans="1:44" ht="15" customHeight="1">
      <c r="A82" s="309"/>
      <c r="B82" s="316"/>
      <c r="C82" s="317"/>
      <c r="D82" s="320"/>
      <c r="E82" s="250"/>
      <c r="F82" s="251"/>
      <c r="G82" s="251"/>
      <c r="H82" s="251"/>
      <c r="I82" s="252"/>
      <c r="J82" s="250"/>
      <c r="K82" s="251"/>
      <c r="L82" s="251"/>
      <c r="M82" s="251"/>
      <c r="N82" s="252"/>
      <c r="O82" s="250"/>
      <c r="P82" s="252"/>
      <c r="Q82" s="250"/>
      <c r="R82" s="251"/>
      <c r="S82" s="280"/>
      <c r="T82" s="251"/>
      <c r="U82" s="251"/>
      <c r="V82" s="279"/>
      <c r="W82" s="252"/>
      <c r="X82" s="4"/>
      <c r="Y82" s="4"/>
      <c r="Z82" s="4"/>
      <c r="AA82" s="4"/>
      <c r="AB82" s="4"/>
      <c r="AC82" s="4"/>
      <c r="AR82" s="4"/>
    </row>
    <row r="83" spans="1:44" ht="15" customHeight="1">
      <c r="A83" s="309"/>
      <c r="B83" s="316"/>
      <c r="C83" s="317"/>
      <c r="D83" s="320"/>
      <c r="E83" s="250"/>
      <c r="F83" s="251"/>
      <c r="G83" s="251"/>
      <c r="H83" s="251"/>
      <c r="I83" s="252"/>
      <c r="J83" s="250"/>
      <c r="K83" s="251"/>
      <c r="L83" s="251"/>
      <c r="M83" s="251"/>
      <c r="N83" s="252"/>
      <c r="O83" s="250"/>
      <c r="P83" s="252"/>
      <c r="Q83" s="250"/>
      <c r="R83" s="251"/>
      <c r="S83" s="280"/>
      <c r="T83" s="251"/>
      <c r="U83" s="251"/>
      <c r="V83" s="279"/>
      <c r="W83" s="252"/>
      <c r="X83" s="4"/>
      <c r="Y83" s="4"/>
      <c r="Z83" s="4"/>
      <c r="AA83" s="4"/>
      <c r="AB83" s="4"/>
      <c r="AC83" s="4"/>
      <c r="AR83" s="4"/>
    </row>
    <row r="84" spans="1:44" ht="15" customHeight="1">
      <c r="A84" s="309"/>
      <c r="B84" s="316"/>
      <c r="C84" s="317"/>
      <c r="D84" s="320"/>
      <c r="E84" s="250"/>
      <c r="F84" s="251"/>
      <c r="G84" s="251"/>
      <c r="H84" s="251"/>
      <c r="I84" s="252"/>
      <c r="J84" s="250"/>
      <c r="K84" s="251"/>
      <c r="L84" s="251"/>
      <c r="M84" s="251"/>
      <c r="N84" s="252"/>
      <c r="O84" s="250"/>
      <c r="P84" s="252"/>
      <c r="Q84" s="250"/>
      <c r="R84" s="251"/>
      <c r="S84" s="280"/>
      <c r="T84" s="251"/>
      <c r="U84" s="251"/>
      <c r="V84" s="279"/>
      <c r="W84" s="252"/>
      <c r="X84" s="4"/>
      <c r="Y84" s="4"/>
      <c r="Z84" s="4"/>
      <c r="AA84" s="4"/>
      <c r="AB84" s="4"/>
      <c r="AC84" s="4"/>
      <c r="AR84" s="4"/>
    </row>
    <row r="85" spans="1:44" ht="15" customHeight="1">
      <c r="A85" s="309"/>
      <c r="B85" s="316"/>
      <c r="C85" s="317"/>
      <c r="D85" s="320"/>
      <c r="E85" s="250"/>
      <c r="F85" s="251"/>
      <c r="G85" s="251"/>
      <c r="H85" s="251"/>
      <c r="I85" s="252"/>
      <c r="J85" s="250"/>
      <c r="K85" s="251"/>
      <c r="L85" s="251"/>
      <c r="M85" s="251"/>
      <c r="N85" s="252"/>
      <c r="O85" s="250"/>
      <c r="P85" s="252"/>
      <c r="Q85" s="250"/>
      <c r="R85" s="251"/>
      <c r="S85" s="280"/>
      <c r="T85" s="251"/>
      <c r="U85" s="251"/>
      <c r="V85" s="279"/>
      <c r="W85" s="252"/>
      <c r="X85" s="4"/>
      <c r="Y85" s="4"/>
      <c r="Z85" s="4"/>
      <c r="AA85" s="4"/>
      <c r="AB85" s="4"/>
      <c r="AC85" s="4"/>
      <c r="AR85" s="4"/>
    </row>
    <row r="86" spans="1:44" ht="15" customHeight="1">
      <c r="A86" s="309"/>
      <c r="B86" s="316"/>
      <c r="C86" s="317"/>
      <c r="D86" s="320"/>
      <c r="E86" s="250"/>
      <c r="F86" s="251"/>
      <c r="G86" s="251"/>
      <c r="H86" s="251"/>
      <c r="I86" s="252"/>
      <c r="J86" s="250"/>
      <c r="K86" s="251"/>
      <c r="L86" s="251"/>
      <c r="M86" s="251"/>
      <c r="N86" s="252"/>
      <c r="O86" s="250"/>
      <c r="P86" s="252"/>
      <c r="Q86" s="250"/>
      <c r="R86" s="251"/>
      <c r="S86" s="280"/>
      <c r="T86" s="251"/>
      <c r="U86" s="251"/>
      <c r="V86" s="279"/>
      <c r="W86" s="252"/>
      <c r="X86" s="4"/>
      <c r="Y86" s="4"/>
      <c r="Z86" s="4"/>
      <c r="AA86" s="4"/>
      <c r="AB86" s="4"/>
      <c r="AC86" s="4"/>
      <c r="AR86" s="4"/>
    </row>
    <row r="87" spans="1:44" ht="15" customHeight="1">
      <c r="A87" s="309"/>
      <c r="B87" s="316"/>
      <c r="C87" s="317"/>
      <c r="D87" s="320"/>
      <c r="E87" s="250"/>
      <c r="F87" s="251"/>
      <c r="G87" s="251"/>
      <c r="H87" s="251"/>
      <c r="I87" s="252"/>
      <c r="J87" s="250"/>
      <c r="K87" s="251"/>
      <c r="L87" s="251"/>
      <c r="M87" s="251"/>
      <c r="N87" s="252"/>
      <c r="O87" s="250"/>
      <c r="P87" s="252"/>
      <c r="Q87" s="250"/>
      <c r="R87" s="251"/>
      <c r="S87" s="280"/>
      <c r="T87" s="251"/>
      <c r="U87" s="251"/>
      <c r="V87" s="279"/>
      <c r="W87" s="252"/>
      <c r="X87" s="4"/>
      <c r="Y87" s="4"/>
      <c r="Z87" s="4"/>
      <c r="AA87" s="4"/>
      <c r="AB87" s="4"/>
      <c r="AC87" s="4"/>
      <c r="AR87" s="4"/>
    </row>
    <row r="88" spans="1:44" ht="15" customHeight="1">
      <c r="A88" s="309"/>
      <c r="B88" s="316"/>
      <c r="C88" s="317"/>
      <c r="D88" s="320"/>
      <c r="E88" s="250"/>
      <c r="F88" s="251"/>
      <c r="G88" s="251"/>
      <c r="H88" s="251"/>
      <c r="I88" s="252"/>
      <c r="J88" s="250"/>
      <c r="K88" s="251"/>
      <c r="L88" s="251"/>
      <c r="M88" s="251"/>
      <c r="N88" s="252"/>
      <c r="O88" s="250"/>
      <c r="P88" s="252"/>
      <c r="Q88" s="250"/>
      <c r="R88" s="251"/>
      <c r="S88" s="280"/>
      <c r="T88" s="251"/>
      <c r="U88" s="251"/>
      <c r="V88" s="279"/>
      <c r="W88" s="252"/>
      <c r="X88" s="4"/>
      <c r="Y88" s="4"/>
      <c r="Z88" s="4"/>
      <c r="AA88" s="4"/>
      <c r="AB88" s="4"/>
      <c r="AC88" s="4"/>
      <c r="AR88" s="4"/>
    </row>
    <row r="89" spans="1:44" ht="15" customHeight="1">
      <c r="A89" s="309"/>
      <c r="B89" s="321"/>
      <c r="C89" s="322"/>
      <c r="D89" s="320"/>
      <c r="E89" s="250"/>
      <c r="F89" s="251"/>
      <c r="G89" s="251"/>
      <c r="H89" s="251"/>
      <c r="I89" s="252"/>
      <c r="J89" s="250"/>
      <c r="K89" s="251"/>
      <c r="L89" s="251"/>
      <c r="M89" s="251"/>
      <c r="N89" s="252"/>
      <c r="O89" s="250"/>
      <c r="P89" s="252"/>
      <c r="Q89" s="250"/>
      <c r="R89" s="251"/>
      <c r="S89" s="280"/>
      <c r="T89" s="251"/>
      <c r="U89" s="251"/>
      <c r="V89" s="279"/>
      <c r="W89" s="252"/>
      <c r="X89" s="4"/>
      <c r="Y89" s="4"/>
      <c r="Z89" s="4"/>
      <c r="AA89" s="4"/>
      <c r="AB89" s="4"/>
      <c r="AC89" s="4"/>
      <c r="AK89" s="100"/>
      <c r="AR89" s="4"/>
    </row>
    <row r="90" spans="1:44" ht="15" customHeight="1">
      <c r="A90" s="309"/>
      <c r="B90" s="321"/>
      <c r="C90" s="322"/>
      <c r="D90" s="320"/>
      <c r="E90" s="250"/>
      <c r="F90" s="251"/>
      <c r="G90" s="323"/>
      <c r="H90" s="251"/>
      <c r="I90" s="252"/>
      <c r="J90" s="250"/>
      <c r="K90" s="251"/>
      <c r="L90" s="251"/>
      <c r="M90" s="251"/>
      <c r="N90" s="252"/>
      <c r="O90" s="250"/>
      <c r="P90" s="252"/>
      <c r="Q90" s="250"/>
      <c r="R90" s="251"/>
      <c r="S90" s="280"/>
      <c r="T90" s="251"/>
      <c r="U90" s="251"/>
      <c r="V90" s="279"/>
      <c r="W90" s="252"/>
      <c r="X90" s="4"/>
      <c r="Y90" s="4"/>
      <c r="Z90" s="4"/>
      <c r="AA90" s="4"/>
      <c r="AB90" s="4"/>
      <c r="AC90" s="4"/>
      <c r="AR90" s="4"/>
    </row>
    <row r="91" spans="1:44" ht="15" customHeight="1">
      <c r="A91" s="309"/>
      <c r="B91" s="321"/>
      <c r="C91" s="322"/>
      <c r="D91" s="320"/>
      <c r="E91" s="250"/>
      <c r="F91" s="251"/>
      <c r="G91" s="251"/>
      <c r="H91" s="251"/>
      <c r="I91" s="252"/>
      <c r="J91" s="250"/>
      <c r="K91" s="251"/>
      <c r="L91" s="251"/>
      <c r="M91" s="251"/>
      <c r="N91" s="252"/>
      <c r="O91" s="250"/>
      <c r="P91" s="252"/>
      <c r="Q91" s="250"/>
      <c r="R91" s="251"/>
      <c r="S91" s="280"/>
      <c r="T91" s="251"/>
      <c r="U91" s="251"/>
      <c r="V91" s="279"/>
      <c r="W91" s="252"/>
      <c r="X91" s="4"/>
      <c r="Y91" s="4"/>
      <c r="Z91" s="4"/>
      <c r="AA91" s="4"/>
      <c r="AB91" s="4"/>
      <c r="AC91" s="4"/>
      <c r="AR91" s="4"/>
    </row>
    <row r="92" spans="1:44" ht="15" customHeight="1">
      <c r="A92" s="309"/>
      <c r="B92" s="321"/>
      <c r="C92" s="322"/>
      <c r="D92" s="320"/>
      <c r="E92" s="250"/>
      <c r="F92" s="251"/>
      <c r="G92" s="251"/>
      <c r="H92" s="251"/>
      <c r="I92" s="252"/>
      <c r="J92" s="250"/>
      <c r="K92" s="251"/>
      <c r="L92" s="251"/>
      <c r="M92" s="251"/>
      <c r="N92" s="252"/>
      <c r="O92" s="250"/>
      <c r="P92" s="252"/>
      <c r="Q92" s="250"/>
      <c r="R92" s="251"/>
      <c r="S92" s="280"/>
      <c r="T92" s="251"/>
      <c r="U92" s="251"/>
      <c r="V92" s="279"/>
      <c r="W92" s="252"/>
      <c r="X92" s="4"/>
      <c r="Y92" s="4"/>
      <c r="Z92" s="4"/>
      <c r="AA92" s="4"/>
      <c r="AB92" s="4"/>
      <c r="AC92" s="4"/>
      <c r="AR92" s="4"/>
    </row>
    <row r="93" spans="1:44" ht="15" customHeight="1">
      <c r="A93" s="309"/>
      <c r="B93" s="321"/>
      <c r="C93" s="322"/>
      <c r="D93" s="320"/>
      <c r="E93" s="250"/>
      <c r="F93" s="251"/>
      <c r="G93" s="251"/>
      <c r="H93" s="251"/>
      <c r="I93" s="252"/>
      <c r="J93" s="250"/>
      <c r="K93" s="251"/>
      <c r="L93" s="251"/>
      <c r="M93" s="251"/>
      <c r="N93" s="252"/>
      <c r="O93" s="250"/>
      <c r="P93" s="252"/>
      <c r="Q93" s="250"/>
      <c r="R93" s="251"/>
      <c r="S93" s="280"/>
      <c r="T93" s="251"/>
      <c r="U93" s="251"/>
      <c r="V93" s="279"/>
      <c r="W93" s="252"/>
      <c r="X93" s="4"/>
      <c r="Y93" s="4"/>
      <c r="Z93" s="4"/>
      <c r="AA93" s="4"/>
      <c r="AB93" s="4"/>
      <c r="AC93" s="4"/>
      <c r="AR93" s="4"/>
    </row>
    <row r="94" spans="1:44" ht="15" customHeight="1">
      <c r="A94" s="309"/>
      <c r="B94" s="321"/>
      <c r="C94" s="322"/>
      <c r="D94" s="320"/>
      <c r="E94" s="250"/>
      <c r="F94" s="251"/>
      <c r="G94" s="251"/>
      <c r="H94" s="251"/>
      <c r="I94" s="252"/>
      <c r="J94" s="250"/>
      <c r="K94" s="251"/>
      <c r="L94" s="251"/>
      <c r="M94" s="251"/>
      <c r="N94" s="252"/>
      <c r="O94" s="250"/>
      <c r="P94" s="252"/>
      <c r="Q94" s="250"/>
      <c r="R94" s="251"/>
      <c r="S94" s="280"/>
      <c r="T94" s="251"/>
      <c r="U94" s="251"/>
      <c r="V94" s="279"/>
      <c r="W94" s="252"/>
      <c r="X94" s="4"/>
      <c r="Y94" s="4"/>
      <c r="Z94" s="4"/>
      <c r="AA94" s="4"/>
      <c r="AB94" s="4"/>
      <c r="AC94" s="4"/>
      <c r="AR94" s="4"/>
    </row>
    <row r="95" spans="1:44" ht="15" customHeight="1">
      <c r="A95" s="309"/>
      <c r="B95" s="321"/>
      <c r="C95" s="322"/>
      <c r="D95" s="320"/>
      <c r="E95" s="250"/>
      <c r="F95" s="251"/>
      <c r="G95" s="251"/>
      <c r="H95" s="251"/>
      <c r="I95" s="252"/>
      <c r="J95" s="250"/>
      <c r="K95" s="251"/>
      <c r="L95" s="251"/>
      <c r="M95" s="251"/>
      <c r="N95" s="252"/>
      <c r="O95" s="250"/>
      <c r="P95" s="252"/>
      <c r="Q95" s="250"/>
      <c r="R95" s="251"/>
      <c r="S95" s="280"/>
      <c r="T95" s="251"/>
      <c r="U95" s="251"/>
      <c r="V95" s="279"/>
      <c r="W95" s="252"/>
      <c r="X95" s="4"/>
      <c r="Y95" s="4"/>
      <c r="Z95" s="4"/>
      <c r="AA95" s="4"/>
      <c r="AB95" s="4"/>
      <c r="AC95" s="4"/>
      <c r="AR95" s="4"/>
    </row>
    <row r="96" spans="1:44" ht="15" customHeight="1">
      <c r="A96" s="324"/>
      <c r="B96" s="321"/>
      <c r="C96" s="322"/>
      <c r="D96" s="320"/>
      <c r="E96" s="250"/>
      <c r="F96" s="251"/>
      <c r="G96" s="251"/>
      <c r="H96" s="251"/>
      <c r="I96" s="252"/>
      <c r="J96" s="250"/>
      <c r="K96" s="251"/>
      <c r="L96" s="251"/>
      <c r="M96" s="251"/>
      <c r="N96" s="252"/>
      <c r="O96" s="250"/>
      <c r="P96" s="252"/>
      <c r="Q96" s="250"/>
      <c r="R96" s="251"/>
      <c r="S96" s="280"/>
      <c r="T96" s="251"/>
      <c r="U96" s="251"/>
      <c r="V96" s="279"/>
      <c r="W96" s="252"/>
      <c r="X96" s="4"/>
      <c r="Y96" s="4"/>
      <c r="Z96" s="4"/>
      <c r="AA96" s="4"/>
      <c r="AB96" s="4"/>
      <c r="AC96" s="4"/>
      <c r="AR96" s="4"/>
    </row>
    <row r="97" spans="1:46" ht="15" customHeight="1">
      <c r="A97" s="324"/>
      <c r="B97" s="321"/>
      <c r="C97" s="322"/>
      <c r="D97" s="320"/>
      <c r="E97" s="250"/>
      <c r="F97" s="251"/>
      <c r="G97" s="251"/>
      <c r="H97" s="251"/>
      <c r="I97" s="252"/>
      <c r="J97" s="250"/>
      <c r="K97" s="251"/>
      <c r="L97" s="251"/>
      <c r="M97" s="251"/>
      <c r="N97" s="252"/>
      <c r="O97" s="250"/>
      <c r="P97" s="252"/>
      <c r="Q97" s="250"/>
      <c r="R97" s="251"/>
      <c r="S97" s="280"/>
      <c r="T97" s="251"/>
      <c r="U97" s="251"/>
      <c r="V97" s="279"/>
      <c r="W97" s="252"/>
      <c r="X97" s="4"/>
      <c r="Y97" s="4"/>
      <c r="Z97" s="4"/>
      <c r="AA97" s="4"/>
      <c r="AB97" s="4"/>
      <c r="AC97" s="4"/>
      <c r="AR97" s="4"/>
    </row>
    <row r="98" spans="1:46" ht="15" customHeight="1">
      <c r="A98" s="324"/>
      <c r="B98" s="321"/>
      <c r="C98" s="322"/>
      <c r="D98" s="320"/>
      <c r="E98" s="250"/>
      <c r="F98" s="251"/>
      <c r="G98" s="251"/>
      <c r="H98" s="251"/>
      <c r="I98" s="252"/>
      <c r="J98" s="250"/>
      <c r="K98" s="251"/>
      <c r="L98" s="251"/>
      <c r="M98" s="251"/>
      <c r="N98" s="252"/>
      <c r="O98" s="250"/>
      <c r="P98" s="252"/>
      <c r="Q98" s="250"/>
      <c r="R98" s="251"/>
      <c r="S98" s="280"/>
      <c r="T98" s="251"/>
      <c r="U98" s="251"/>
      <c r="V98" s="279"/>
      <c r="W98" s="252"/>
      <c r="X98" s="4"/>
      <c r="Y98" s="4"/>
      <c r="Z98" s="4"/>
      <c r="AA98" s="4"/>
      <c r="AB98" s="4"/>
      <c r="AC98" s="4"/>
      <c r="AR98" s="4"/>
    </row>
    <row r="99" spans="1:46" ht="15" customHeight="1">
      <c r="A99" s="324"/>
      <c r="B99" s="321"/>
      <c r="C99" s="322"/>
      <c r="D99" s="320"/>
      <c r="E99" s="250"/>
      <c r="F99" s="251"/>
      <c r="G99" s="251"/>
      <c r="H99" s="251"/>
      <c r="I99" s="252"/>
      <c r="J99" s="250"/>
      <c r="K99" s="251"/>
      <c r="L99" s="251"/>
      <c r="M99" s="251"/>
      <c r="N99" s="252"/>
      <c r="O99" s="250"/>
      <c r="P99" s="252"/>
      <c r="Q99" s="250"/>
      <c r="R99" s="251"/>
      <c r="S99" s="280"/>
      <c r="T99" s="251"/>
      <c r="U99" s="251"/>
      <c r="V99" s="279"/>
      <c r="W99" s="252"/>
      <c r="X99" s="4"/>
      <c r="Y99" s="4"/>
      <c r="Z99" s="4"/>
      <c r="AA99" s="4"/>
      <c r="AB99" s="4"/>
      <c r="AC99" s="4"/>
      <c r="AR99" s="4"/>
    </row>
    <row r="100" spans="1:46" ht="15" customHeight="1">
      <c r="A100" s="324"/>
      <c r="B100" s="321"/>
      <c r="C100" s="322"/>
      <c r="D100" s="320"/>
      <c r="E100" s="250"/>
      <c r="F100" s="251"/>
      <c r="G100" s="251"/>
      <c r="H100" s="251"/>
      <c r="I100" s="252"/>
      <c r="J100" s="250"/>
      <c r="K100" s="251"/>
      <c r="L100" s="251"/>
      <c r="M100" s="251"/>
      <c r="N100" s="252"/>
      <c r="O100" s="250"/>
      <c r="P100" s="252"/>
      <c r="Q100" s="250"/>
      <c r="R100" s="251"/>
      <c r="S100" s="280"/>
      <c r="T100" s="251"/>
      <c r="U100" s="251"/>
      <c r="V100" s="279"/>
      <c r="W100" s="252"/>
      <c r="X100" s="4"/>
      <c r="Y100" s="4"/>
      <c r="Z100" s="4"/>
      <c r="AA100" s="4"/>
      <c r="AB100" s="4"/>
      <c r="AC100" s="4"/>
      <c r="AR100" s="4"/>
    </row>
    <row r="101" spans="1:46" ht="15" customHeight="1">
      <c r="A101" s="324"/>
      <c r="B101" s="321"/>
      <c r="C101" s="322"/>
      <c r="D101" s="320"/>
      <c r="E101" s="250"/>
      <c r="F101" s="251"/>
      <c r="G101" s="251"/>
      <c r="H101" s="251"/>
      <c r="I101" s="252"/>
      <c r="J101" s="250"/>
      <c r="K101" s="251"/>
      <c r="L101" s="251"/>
      <c r="M101" s="251"/>
      <c r="N101" s="252"/>
      <c r="O101" s="250"/>
      <c r="P101" s="252"/>
      <c r="Q101" s="250"/>
      <c r="R101" s="251"/>
      <c r="S101" s="280"/>
      <c r="T101" s="251"/>
      <c r="U101" s="251"/>
      <c r="V101" s="279"/>
      <c r="W101" s="252"/>
      <c r="X101" s="4"/>
      <c r="Y101" s="4"/>
      <c r="Z101" s="4"/>
      <c r="AA101" s="4"/>
      <c r="AB101" s="4"/>
      <c r="AC101" s="4"/>
      <c r="AR101" s="4"/>
    </row>
    <row r="102" spans="1:46" ht="15" customHeight="1">
      <c r="A102" s="309"/>
      <c r="B102" s="316"/>
      <c r="C102" s="317"/>
      <c r="D102" s="318"/>
      <c r="E102" s="278"/>
      <c r="F102" s="276"/>
      <c r="G102" s="276"/>
      <c r="H102" s="276"/>
      <c r="I102" s="319"/>
      <c r="J102" s="278"/>
      <c r="K102" s="276"/>
      <c r="L102" s="276"/>
      <c r="M102" s="276"/>
      <c r="N102" s="319"/>
      <c r="O102" s="278"/>
      <c r="P102" s="319"/>
      <c r="Q102" s="250"/>
      <c r="R102" s="251"/>
      <c r="S102" s="280"/>
      <c r="T102" s="251"/>
      <c r="U102" s="251"/>
      <c r="V102" s="279"/>
      <c r="W102" s="252"/>
      <c r="X102" s="4"/>
      <c r="Y102" s="4"/>
      <c r="Z102" s="4"/>
      <c r="AA102" s="4"/>
      <c r="AT102" s="4"/>
    </row>
    <row r="103" spans="1:46" ht="15" customHeight="1">
      <c r="A103" s="309"/>
      <c r="B103" s="316"/>
      <c r="C103" s="317"/>
      <c r="D103" s="318"/>
      <c r="E103" s="278"/>
      <c r="F103" s="276"/>
      <c r="G103" s="276"/>
      <c r="H103" s="276"/>
      <c r="I103" s="319"/>
      <c r="J103" s="278"/>
      <c r="K103" s="276"/>
      <c r="L103" s="276"/>
      <c r="M103" s="276"/>
      <c r="N103" s="319"/>
      <c r="O103" s="278"/>
      <c r="P103" s="319"/>
      <c r="Q103" s="250"/>
      <c r="R103" s="251"/>
      <c r="S103" s="280"/>
      <c r="T103" s="251"/>
      <c r="U103" s="251"/>
      <c r="V103" s="279"/>
      <c r="W103" s="252"/>
      <c r="X103" s="4"/>
      <c r="Y103" s="4"/>
      <c r="Z103" s="4"/>
      <c r="AA103" s="4"/>
      <c r="AT103" s="4"/>
    </row>
    <row r="104" spans="1:46" ht="15" customHeight="1">
      <c r="A104" s="309"/>
      <c r="B104" s="316"/>
      <c r="C104" s="317"/>
      <c r="D104" s="318"/>
      <c r="E104" s="278"/>
      <c r="F104" s="276"/>
      <c r="G104" s="276"/>
      <c r="H104" s="276"/>
      <c r="I104" s="319"/>
      <c r="J104" s="278"/>
      <c r="K104" s="276"/>
      <c r="L104" s="276"/>
      <c r="M104" s="276"/>
      <c r="N104" s="319"/>
      <c r="O104" s="278"/>
      <c r="P104" s="319"/>
      <c r="Q104" s="250"/>
      <c r="R104" s="251"/>
      <c r="S104" s="280"/>
      <c r="T104" s="251"/>
      <c r="U104" s="251"/>
      <c r="V104" s="279"/>
      <c r="W104" s="252"/>
      <c r="X104" s="4"/>
      <c r="Y104" s="4"/>
      <c r="Z104" s="4"/>
      <c r="AA104" s="4"/>
      <c r="AT104" s="4"/>
    </row>
    <row r="105" spans="1:46" ht="15" customHeight="1">
      <c r="A105" s="309"/>
      <c r="B105" s="316"/>
      <c r="C105" s="317"/>
      <c r="D105" s="318"/>
      <c r="E105" s="278"/>
      <c r="F105" s="276"/>
      <c r="G105" s="276"/>
      <c r="H105" s="276"/>
      <c r="I105" s="319"/>
      <c r="J105" s="278"/>
      <c r="K105" s="276"/>
      <c r="L105" s="276"/>
      <c r="M105" s="276"/>
      <c r="N105" s="319"/>
      <c r="O105" s="278"/>
      <c r="P105" s="319"/>
      <c r="Q105" s="250"/>
      <c r="R105" s="251"/>
      <c r="S105" s="280"/>
      <c r="T105" s="251"/>
      <c r="U105" s="251"/>
      <c r="V105" s="279"/>
      <c r="W105" s="252"/>
      <c r="X105" s="4"/>
      <c r="Y105" s="4"/>
      <c r="Z105" s="4"/>
      <c r="AA105" s="4"/>
      <c r="AT105" s="4"/>
    </row>
    <row r="106" spans="1:46" ht="15" customHeight="1">
      <c r="A106" s="309"/>
      <c r="B106" s="316"/>
      <c r="C106" s="317"/>
      <c r="D106" s="318"/>
      <c r="E106" s="278"/>
      <c r="F106" s="276"/>
      <c r="G106" s="276"/>
      <c r="H106" s="276"/>
      <c r="I106" s="319"/>
      <c r="J106" s="278"/>
      <c r="K106" s="276"/>
      <c r="L106" s="276"/>
      <c r="M106" s="276"/>
      <c r="N106" s="319"/>
      <c r="O106" s="278"/>
      <c r="P106" s="319"/>
      <c r="Q106" s="250"/>
      <c r="R106" s="251"/>
      <c r="S106" s="280"/>
      <c r="T106" s="251"/>
      <c r="U106" s="251"/>
      <c r="V106" s="279"/>
      <c r="W106" s="252"/>
      <c r="X106" s="4"/>
      <c r="Y106" s="4"/>
      <c r="Z106" s="4"/>
      <c r="AA106" s="4"/>
      <c r="AT106" s="4"/>
    </row>
    <row r="107" spans="1:46" ht="15" customHeight="1">
      <c r="A107" s="309"/>
      <c r="B107" s="316"/>
      <c r="C107" s="317"/>
      <c r="D107" s="318"/>
      <c r="E107" s="278"/>
      <c r="F107" s="276"/>
      <c r="G107" s="276"/>
      <c r="H107" s="276"/>
      <c r="I107" s="319"/>
      <c r="J107" s="278"/>
      <c r="K107" s="276"/>
      <c r="L107" s="276"/>
      <c r="M107" s="276"/>
      <c r="N107" s="319"/>
      <c r="O107" s="278"/>
      <c r="P107" s="319"/>
      <c r="Q107" s="250"/>
      <c r="R107" s="251"/>
      <c r="S107" s="280"/>
      <c r="T107" s="251"/>
      <c r="U107" s="251"/>
      <c r="V107" s="279"/>
      <c r="W107" s="252"/>
      <c r="X107" s="4"/>
      <c r="Y107" s="4"/>
      <c r="Z107" s="4"/>
      <c r="AA107" s="4"/>
      <c r="AT107" s="4"/>
    </row>
    <row r="108" spans="1:46" ht="15" customHeight="1">
      <c r="A108" s="309"/>
      <c r="B108" s="316"/>
      <c r="C108" s="317"/>
      <c r="D108" s="320"/>
      <c r="E108" s="250"/>
      <c r="F108" s="251"/>
      <c r="G108" s="251"/>
      <c r="H108" s="251"/>
      <c r="I108" s="252"/>
      <c r="J108" s="250"/>
      <c r="K108" s="251"/>
      <c r="L108" s="251"/>
      <c r="M108" s="251"/>
      <c r="N108" s="252"/>
      <c r="O108" s="250"/>
      <c r="P108" s="252"/>
      <c r="Q108" s="250"/>
      <c r="R108" s="251"/>
      <c r="S108" s="280"/>
      <c r="T108" s="251"/>
      <c r="U108" s="251"/>
      <c r="V108" s="279"/>
      <c r="W108" s="252"/>
      <c r="X108" s="4"/>
      <c r="Y108" s="4"/>
      <c r="Z108" s="4"/>
      <c r="AA108" s="4"/>
      <c r="AT108" s="4"/>
    </row>
    <row r="109" spans="1:46" ht="15" customHeight="1">
      <c r="A109" s="309"/>
      <c r="B109" s="316"/>
      <c r="C109" s="317"/>
      <c r="D109" s="320"/>
      <c r="E109" s="250"/>
      <c r="F109" s="251"/>
      <c r="G109" s="251"/>
      <c r="H109" s="251"/>
      <c r="I109" s="252"/>
      <c r="J109" s="250"/>
      <c r="K109" s="251"/>
      <c r="L109" s="251"/>
      <c r="M109" s="251"/>
      <c r="N109" s="252"/>
      <c r="O109" s="250"/>
      <c r="P109" s="252"/>
      <c r="Q109" s="250"/>
      <c r="R109" s="251"/>
      <c r="S109" s="280"/>
      <c r="T109" s="251"/>
      <c r="U109" s="251"/>
      <c r="V109" s="279"/>
      <c r="W109" s="252"/>
      <c r="X109" s="4"/>
      <c r="Y109" s="4"/>
      <c r="Z109" s="4"/>
      <c r="AA109" s="4"/>
      <c r="AT109" s="4"/>
    </row>
    <row r="110" spans="1:46" ht="15" customHeight="1">
      <c r="A110" s="309"/>
      <c r="B110" s="316"/>
      <c r="C110" s="317"/>
      <c r="D110" s="320"/>
      <c r="E110" s="250"/>
      <c r="F110" s="251"/>
      <c r="G110" s="251"/>
      <c r="H110" s="251"/>
      <c r="I110" s="252"/>
      <c r="J110" s="250"/>
      <c r="K110" s="251"/>
      <c r="L110" s="251"/>
      <c r="M110" s="251"/>
      <c r="N110" s="252"/>
      <c r="O110" s="250"/>
      <c r="P110" s="252"/>
      <c r="Q110" s="250"/>
      <c r="R110" s="251"/>
      <c r="S110" s="280"/>
      <c r="T110" s="251"/>
      <c r="U110" s="251"/>
      <c r="V110" s="279"/>
      <c r="W110" s="252"/>
      <c r="X110" s="4"/>
      <c r="Y110" s="4"/>
      <c r="Z110" s="4"/>
      <c r="AA110" s="4"/>
      <c r="AB110" s="4"/>
      <c r="AC110" s="4"/>
      <c r="AR110" s="4"/>
    </row>
    <row r="111" spans="1:46" ht="15" customHeight="1">
      <c r="A111" s="309"/>
      <c r="B111" s="316"/>
      <c r="C111" s="317"/>
      <c r="D111" s="320"/>
      <c r="E111" s="250"/>
      <c r="F111" s="251"/>
      <c r="G111" s="251"/>
      <c r="H111" s="251"/>
      <c r="I111" s="252"/>
      <c r="J111" s="250"/>
      <c r="K111" s="251"/>
      <c r="L111" s="251"/>
      <c r="M111" s="251"/>
      <c r="N111" s="252"/>
      <c r="O111" s="250"/>
      <c r="P111" s="252"/>
      <c r="Q111" s="250"/>
      <c r="R111" s="251"/>
      <c r="S111" s="280"/>
      <c r="T111" s="251"/>
      <c r="U111" s="251"/>
      <c r="V111" s="279"/>
      <c r="W111" s="252"/>
      <c r="X111" s="4"/>
      <c r="Y111" s="4"/>
      <c r="Z111" s="4"/>
      <c r="AA111" s="4"/>
      <c r="AB111" s="4"/>
      <c r="AC111" s="4"/>
      <c r="AR111" s="4"/>
    </row>
    <row r="112" spans="1:46" ht="15" customHeight="1">
      <c r="A112" s="309"/>
      <c r="B112" s="316"/>
      <c r="C112" s="317"/>
      <c r="D112" s="320"/>
      <c r="E112" s="250"/>
      <c r="F112" s="251"/>
      <c r="G112" s="251"/>
      <c r="H112" s="251"/>
      <c r="I112" s="252"/>
      <c r="J112" s="250"/>
      <c r="K112" s="251"/>
      <c r="L112" s="251"/>
      <c r="M112" s="251"/>
      <c r="N112" s="252"/>
      <c r="O112" s="250"/>
      <c r="P112" s="252"/>
      <c r="Q112" s="250"/>
      <c r="R112" s="251"/>
      <c r="S112" s="280"/>
      <c r="T112" s="251"/>
      <c r="U112" s="251"/>
      <c r="V112" s="279"/>
      <c r="W112" s="252"/>
      <c r="X112" s="4"/>
      <c r="Y112" s="4"/>
      <c r="Z112" s="4"/>
      <c r="AA112" s="4"/>
      <c r="AB112" s="4"/>
      <c r="AC112" s="4"/>
      <c r="AR112" s="4"/>
    </row>
    <row r="113" spans="1:44" ht="15" customHeight="1">
      <c r="A113" s="309"/>
      <c r="B113" s="316"/>
      <c r="C113" s="317"/>
      <c r="D113" s="320"/>
      <c r="E113" s="250"/>
      <c r="F113" s="251"/>
      <c r="G113" s="251"/>
      <c r="H113" s="251"/>
      <c r="I113" s="252"/>
      <c r="J113" s="250"/>
      <c r="K113" s="251"/>
      <c r="L113" s="251"/>
      <c r="M113" s="251"/>
      <c r="N113" s="252"/>
      <c r="O113" s="250"/>
      <c r="P113" s="252"/>
      <c r="Q113" s="250"/>
      <c r="R113" s="251"/>
      <c r="S113" s="280"/>
      <c r="T113" s="251"/>
      <c r="U113" s="251"/>
      <c r="V113" s="279"/>
      <c r="W113" s="252"/>
      <c r="X113" s="4"/>
      <c r="Y113" s="4"/>
      <c r="Z113" s="4"/>
      <c r="AA113" s="4"/>
      <c r="AB113" s="4"/>
      <c r="AC113" s="4"/>
      <c r="AR113" s="4"/>
    </row>
    <row r="114" spans="1:44" ht="15" customHeight="1">
      <c r="A114" s="309"/>
      <c r="B114" s="316"/>
      <c r="C114" s="317"/>
      <c r="D114" s="320"/>
      <c r="E114" s="250"/>
      <c r="F114" s="251"/>
      <c r="G114" s="251"/>
      <c r="H114" s="251"/>
      <c r="I114" s="252"/>
      <c r="J114" s="250"/>
      <c r="K114" s="251"/>
      <c r="L114" s="251"/>
      <c r="M114" s="251"/>
      <c r="N114" s="252"/>
      <c r="O114" s="250"/>
      <c r="P114" s="252"/>
      <c r="Q114" s="250"/>
      <c r="R114" s="251"/>
      <c r="S114" s="280"/>
      <c r="T114" s="251"/>
      <c r="U114" s="251"/>
      <c r="V114" s="279"/>
      <c r="W114" s="252"/>
      <c r="X114" s="4"/>
      <c r="Y114" s="4"/>
      <c r="Z114" s="4"/>
      <c r="AA114" s="4"/>
      <c r="AB114" s="4"/>
      <c r="AC114" s="4"/>
      <c r="AR114" s="4"/>
    </row>
    <row r="115" spans="1:44" ht="15" customHeight="1">
      <c r="A115" s="309"/>
      <c r="B115" s="316"/>
      <c r="C115" s="317"/>
      <c r="D115" s="320"/>
      <c r="E115" s="250"/>
      <c r="F115" s="251"/>
      <c r="G115" s="251"/>
      <c r="H115" s="251"/>
      <c r="I115" s="252"/>
      <c r="J115" s="250"/>
      <c r="K115" s="251"/>
      <c r="L115" s="251"/>
      <c r="M115" s="251"/>
      <c r="N115" s="252"/>
      <c r="O115" s="250"/>
      <c r="P115" s="252"/>
      <c r="Q115" s="250"/>
      <c r="R115" s="251"/>
      <c r="S115" s="280"/>
      <c r="T115" s="251"/>
      <c r="U115" s="251"/>
      <c r="V115" s="279"/>
      <c r="W115" s="252"/>
      <c r="X115" s="4"/>
      <c r="Y115" s="4"/>
      <c r="Z115" s="4"/>
      <c r="AA115" s="4"/>
      <c r="AB115" s="4"/>
      <c r="AC115" s="4"/>
      <c r="AR115" s="4"/>
    </row>
    <row r="116" spans="1:44" ht="15" customHeight="1">
      <c r="A116" s="309"/>
      <c r="B116" s="316"/>
      <c r="C116" s="317"/>
      <c r="D116" s="320"/>
      <c r="E116" s="250"/>
      <c r="F116" s="251"/>
      <c r="G116" s="251"/>
      <c r="H116" s="251"/>
      <c r="I116" s="252"/>
      <c r="J116" s="250"/>
      <c r="K116" s="251"/>
      <c r="L116" s="251"/>
      <c r="M116" s="251"/>
      <c r="N116" s="252"/>
      <c r="O116" s="250"/>
      <c r="P116" s="252"/>
      <c r="Q116" s="250"/>
      <c r="R116" s="251"/>
      <c r="S116" s="280"/>
      <c r="T116" s="251"/>
      <c r="U116" s="251"/>
      <c r="V116" s="279"/>
      <c r="W116" s="252"/>
      <c r="X116" s="4"/>
      <c r="Y116" s="4"/>
      <c r="Z116" s="4"/>
      <c r="AA116" s="4"/>
      <c r="AB116" s="4"/>
      <c r="AC116" s="4"/>
      <c r="AR116" s="4"/>
    </row>
    <row r="117" spans="1:44" ht="15" customHeight="1">
      <c r="A117" s="309"/>
      <c r="B117" s="316"/>
      <c r="C117" s="317"/>
      <c r="D117" s="320"/>
      <c r="E117" s="250"/>
      <c r="F117" s="251"/>
      <c r="G117" s="251"/>
      <c r="H117" s="251"/>
      <c r="I117" s="252"/>
      <c r="J117" s="250"/>
      <c r="K117" s="251"/>
      <c r="L117" s="251"/>
      <c r="M117" s="251"/>
      <c r="N117" s="252"/>
      <c r="O117" s="250"/>
      <c r="P117" s="252"/>
      <c r="Q117" s="250"/>
      <c r="R117" s="251"/>
      <c r="S117" s="280"/>
      <c r="T117" s="251"/>
      <c r="U117" s="251"/>
      <c r="V117" s="279"/>
      <c r="W117" s="252"/>
      <c r="X117" s="4"/>
      <c r="Y117" s="4"/>
      <c r="Z117" s="4"/>
      <c r="AA117" s="4"/>
      <c r="AB117" s="4"/>
      <c r="AC117" s="4"/>
      <c r="AR117" s="4"/>
    </row>
    <row r="118" spans="1:44" ht="15" customHeight="1">
      <c r="A118" s="309"/>
      <c r="B118" s="316"/>
      <c r="C118" s="317"/>
      <c r="D118" s="320"/>
      <c r="E118" s="250"/>
      <c r="F118" s="251"/>
      <c r="G118" s="251"/>
      <c r="H118" s="251"/>
      <c r="I118" s="252"/>
      <c r="J118" s="250"/>
      <c r="K118" s="251"/>
      <c r="L118" s="251"/>
      <c r="M118" s="251"/>
      <c r="N118" s="252"/>
      <c r="O118" s="250"/>
      <c r="P118" s="252"/>
      <c r="Q118" s="250"/>
      <c r="R118" s="251"/>
      <c r="S118" s="280"/>
      <c r="T118" s="251"/>
      <c r="U118" s="251"/>
      <c r="V118" s="279"/>
      <c r="W118" s="252"/>
      <c r="X118" s="4"/>
      <c r="Y118" s="4"/>
      <c r="Z118" s="4"/>
      <c r="AA118" s="4"/>
      <c r="AB118" s="4"/>
      <c r="AC118" s="4"/>
      <c r="AR118" s="4"/>
    </row>
    <row r="119" spans="1:44" ht="15" customHeight="1">
      <c r="A119" s="309"/>
      <c r="B119" s="316"/>
      <c r="C119" s="317"/>
      <c r="D119" s="320"/>
      <c r="E119" s="250"/>
      <c r="F119" s="251"/>
      <c r="G119" s="251"/>
      <c r="H119" s="251"/>
      <c r="I119" s="252"/>
      <c r="J119" s="250"/>
      <c r="K119" s="251"/>
      <c r="L119" s="251"/>
      <c r="M119" s="251"/>
      <c r="N119" s="252"/>
      <c r="O119" s="250"/>
      <c r="P119" s="252"/>
      <c r="Q119" s="250"/>
      <c r="R119" s="251"/>
      <c r="S119" s="280"/>
      <c r="T119" s="251"/>
      <c r="U119" s="251"/>
      <c r="V119" s="279"/>
      <c r="W119" s="252"/>
      <c r="X119" s="4"/>
      <c r="Y119" s="4"/>
      <c r="Z119" s="4"/>
      <c r="AA119" s="4"/>
      <c r="AB119" s="4"/>
      <c r="AC119" s="4"/>
      <c r="AR119" s="4"/>
    </row>
    <row r="120" spans="1:44" ht="15" customHeight="1">
      <c r="A120" s="309"/>
      <c r="B120" s="316"/>
      <c r="C120" s="317"/>
      <c r="D120" s="320"/>
      <c r="E120" s="250"/>
      <c r="F120" s="251"/>
      <c r="G120" s="251"/>
      <c r="H120" s="251"/>
      <c r="I120" s="252"/>
      <c r="J120" s="250"/>
      <c r="K120" s="251"/>
      <c r="L120" s="251"/>
      <c r="M120" s="251"/>
      <c r="N120" s="252"/>
      <c r="O120" s="250"/>
      <c r="P120" s="252"/>
      <c r="Q120" s="250"/>
      <c r="R120" s="251"/>
      <c r="S120" s="280"/>
      <c r="T120" s="251"/>
      <c r="U120" s="251"/>
      <c r="V120" s="279"/>
      <c r="W120" s="252"/>
      <c r="X120" s="4"/>
      <c r="Y120" s="4"/>
      <c r="Z120" s="4"/>
      <c r="AA120" s="4"/>
      <c r="AB120" s="4"/>
      <c r="AC120" s="4"/>
      <c r="AR120" s="4"/>
    </row>
    <row r="121" spans="1:44" ht="15" customHeight="1">
      <c r="A121" s="309"/>
      <c r="B121" s="316"/>
      <c r="C121" s="317"/>
      <c r="D121" s="320"/>
      <c r="E121" s="250"/>
      <c r="F121" s="251"/>
      <c r="G121" s="251"/>
      <c r="H121" s="251"/>
      <c r="I121" s="252"/>
      <c r="J121" s="250"/>
      <c r="K121" s="251"/>
      <c r="L121" s="251"/>
      <c r="M121" s="251"/>
      <c r="N121" s="252"/>
      <c r="O121" s="250"/>
      <c r="P121" s="252"/>
      <c r="Q121" s="250"/>
      <c r="R121" s="251"/>
      <c r="S121" s="280"/>
      <c r="T121" s="251"/>
      <c r="U121" s="251"/>
      <c r="V121" s="279"/>
      <c r="W121" s="252"/>
      <c r="X121" s="4"/>
      <c r="Y121" s="4"/>
      <c r="Z121" s="4"/>
      <c r="AA121" s="4"/>
      <c r="AB121" s="4"/>
      <c r="AC121" s="4"/>
      <c r="AR121" s="4"/>
    </row>
    <row r="122" spans="1:44" ht="15" customHeight="1">
      <c r="A122" s="309"/>
      <c r="B122" s="316"/>
      <c r="C122" s="317"/>
      <c r="D122" s="320"/>
      <c r="E122" s="250"/>
      <c r="F122" s="251"/>
      <c r="G122" s="251"/>
      <c r="H122" s="251"/>
      <c r="I122" s="252"/>
      <c r="J122" s="250"/>
      <c r="K122" s="251"/>
      <c r="L122" s="251"/>
      <c r="M122" s="251"/>
      <c r="N122" s="252"/>
      <c r="O122" s="250"/>
      <c r="P122" s="252"/>
      <c r="Q122" s="250"/>
      <c r="R122" s="251"/>
      <c r="S122" s="280"/>
      <c r="T122" s="251"/>
      <c r="U122" s="251"/>
      <c r="V122" s="279"/>
      <c r="W122" s="252"/>
      <c r="X122" s="4"/>
      <c r="Y122" s="4"/>
      <c r="Z122" s="4"/>
      <c r="AA122" s="4"/>
      <c r="AB122" s="4"/>
      <c r="AC122" s="4"/>
      <c r="AR122" s="4"/>
    </row>
    <row r="123" spans="1:44" ht="15" customHeight="1">
      <c r="A123" s="309"/>
      <c r="B123" s="316"/>
      <c r="C123" s="317"/>
      <c r="D123" s="320"/>
      <c r="E123" s="250"/>
      <c r="F123" s="251"/>
      <c r="G123" s="251"/>
      <c r="H123" s="251"/>
      <c r="I123" s="252"/>
      <c r="J123" s="250"/>
      <c r="K123" s="251"/>
      <c r="L123" s="251"/>
      <c r="M123" s="251"/>
      <c r="N123" s="252"/>
      <c r="O123" s="250"/>
      <c r="P123" s="252"/>
      <c r="Q123" s="250"/>
      <c r="R123" s="251"/>
      <c r="S123" s="280"/>
      <c r="T123" s="251"/>
      <c r="U123" s="251"/>
      <c r="V123" s="279"/>
      <c r="W123" s="252"/>
      <c r="X123" s="4"/>
      <c r="Y123" s="4"/>
      <c r="Z123" s="4"/>
      <c r="AA123" s="4"/>
      <c r="AB123" s="4"/>
      <c r="AC123" s="4"/>
      <c r="AR123" s="4"/>
    </row>
    <row r="124" spans="1:44" ht="15" customHeight="1">
      <c r="A124" s="309"/>
      <c r="B124" s="316"/>
      <c r="C124" s="317"/>
      <c r="D124" s="320"/>
      <c r="E124" s="250"/>
      <c r="F124" s="251"/>
      <c r="G124" s="251"/>
      <c r="H124" s="251"/>
      <c r="I124" s="252"/>
      <c r="J124" s="250"/>
      <c r="K124" s="251"/>
      <c r="L124" s="251"/>
      <c r="M124" s="251"/>
      <c r="N124" s="252"/>
      <c r="O124" s="250"/>
      <c r="P124" s="252"/>
      <c r="Q124" s="250"/>
      <c r="R124" s="251"/>
      <c r="S124" s="280"/>
      <c r="T124" s="251"/>
      <c r="U124" s="251"/>
      <c r="V124" s="279"/>
      <c r="W124" s="252"/>
      <c r="X124" s="4"/>
      <c r="Y124" s="4"/>
      <c r="Z124" s="4"/>
      <c r="AA124" s="4"/>
      <c r="AB124" s="4"/>
      <c r="AC124" s="4"/>
      <c r="AR124" s="4"/>
    </row>
    <row r="125" spans="1:44" ht="15" customHeight="1">
      <c r="A125" s="309"/>
      <c r="B125" s="316"/>
      <c r="C125" s="317"/>
      <c r="D125" s="320"/>
      <c r="E125" s="250"/>
      <c r="F125" s="251"/>
      <c r="G125" s="251"/>
      <c r="H125" s="251"/>
      <c r="I125" s="252"/>
      <c r="J125" s="250"/>
      <c r="K125" s="251"/>
      <c r="L125" s="251"/>
      <c r="M125" s="251"/>
      <c r="N125" s="252"/>
      <c r="O125" s="250"/>
      <c r="P125" s="252"/>
      <c r="Q125" s="250"/>
      <c r="R125" s="251"/>
      <c r="S125" s="280"/>
      <c r="T125" s="251"/>
      <c r="U125" s="251"/>
      <c r="V125" s="279"/>
      <c r="W125" s="252"/>
      <c r="X125" s="4"/>
      <c r="Y125" s="4"/>
      <c r="Z125" s="4"/>
      <c r="AA125" s="4"/>
      <c r="AB125" s="4"/>
      <c r="AC125" s="4"/>
      <c r="AR125" s="4"/>
    </row>
    <row r="126" spans="1:44" ht="15" customHeight="1">
      <c r="A126" s="309"/>
      <c r="B126" s="316"/>
      <c r="C126" s="317"/>
      <c r="D126" s="320"/>
      <c r="E126" s="250"/>
      <c r="F126" s="251"/>
      <c r="G126" s="251"/>
      <c r="H126" s="251"/>
      <c r="I126" s="252"/>
      <c r="J126" s="250"/>
      <c r="K126" s="251"/>
      <c r="L126" s="251"/>
      <c r="M126" s="251"/>
      <c r="N126" s="252"/>
      <c r="O126" s="250"/>
      <c r="P126" s="252"/>
      <c r="Q126" s="250"/>
      <c r="R126" s="251"/>
      <c r="S126" s="280"/>
      <c r="T126" s="251"/>
      <c r="U126" s="251"/>
      <c r="V126" s="279"/>
      <c r="W126" s="252"/>
      <c r="X126" s="4"/>
      <c r="Y126" s="4"/>
      <c r="Z126" s="4"/>
      <c r="AA126" s="4"/>
      <c r="AB126" s="4"/>
      <c r="AC126" s="4"/>
      <c r="AR126" s="4"/>
    </row>
    <row r="127" spans="1:44" ht="15" customHeight="1">
      <c r="A127" s="309"/>
      <c r="B127" s="316"/>
      <c r="C127" s="317"/>
      <c r="D127" s="320"/>
      <c r="E127" s="250"/>
      <c r="F127" s="251"/>
      <c r="G127" s="251"/>
      <c r="H127" s="251"/>
      <c r="I127" s="252"/>
      <c r="J127" s="250"/>
      <c r="K127" s="251"/>
      <c r="L127" s="251"/>
      <c r="M127" s="251"/>
      <c r="N127" s="252"/>
      <c r="O127" s="250"/>
      <c r="P127" s="252"/>
      <c r="Q127" s="250"/>
      <c r="R127" s="251"/>
      <c r="S127" s="280"/>
      <c r="T127" s="251"/>
      <c r="U127" s="251"/>
      <c r="V127" s="279"/>
      <c r="W127" s="252"/>
      <c r="X127" s="4"/>
      <c r="Y127" s="4"/>
      <c r="Z127" s="4"/>
      <c r="AA127" s="4"/>
      <c r="AB127" s="4"/>
      <c r="AC127" s="4"/>
      <c r="AR127" s="4"/>
    </row>
    <row r="128" spans="1:44" ht="15" customHeight="1">
      <c r="A128" s="309"/>
      <c r="B128" s="316"/>
      <c r="C128" s="317"/>
      <c r="D128" s="320"/>
      <c r="E128" s="250"/>
      <c r="F128" s="251"/>
      <c r="G128" s="251"/>
      <c r="H128" s="251"/>
      <c r="I128" s="252"/>
      <c r="J128" s="250"/>
      <c r="K128" s="251"/>
      <c r="L128" s="251"/>
      <c r="M128" s="251"/>
      <c r="N128" s="252"/>
      <c r="O128" s="250"/>
      <c r="P128" s="252"/>
      <c r="Q128" s="250"/>
      <c r="R128" s="251"/>
      <c r="S128" s="280"/>
      <c r="T128" s="251"/>
      <c r="U128" s="251"/>
      <c r="V128" s="279"/>
      <c r="W128" s="252"/>
      <c r="X128" s="4"/>
      <c r="Y128" s="4"/>
      <c r="Z128" s="4"/>
      <c r="AA128" s="4"/>
      <c r="AB128" s="4"/>
      <c r="AC128" s="4"/>
      <c r="AR128" s="4"/>
    </row>
    <row r="129" spans="1:46" ht="15" customHeight="1">
      <c r="A129" s="309"/>
      <c r="B129" s="316"/>
      <c r="C129" s="317"/>
      <c r="D129" s="320"/>
      <c r="E129" s="250"/>
      <c r="F129" s="251"/>
      <c r="G129" s="251"/>
      <c r="H129" s="251"/>
      <c r="I129" s="252"/>
      <c r="J129" s="250"/>
      <c r="K129" s="251"/>
      <c r="L129" s="251"/>
      <c r="M129" s="251"/>
      <c r="N129" s="252"/>
      <c r="O129" s="250"/>
      <c r="P129" s="252"/>
      <c r="Q129" s="250"/>
      <c r="R129" s="251"/>
      <c r="S129" s="280"/>
      <c r="T129" s="251"/>
      <c r="U129" s="251"/>
      <c r="V129" s="279"/>
      <c r="W129" s="252"/>
      <c r="X129" s="4"/>
      <c r="Y129" s="4"/>
      <c r="Z129" s="4"/>
      <c r="AA129" s="4"/>
      <c r="AB129" s="4"/>
      <c r="AC129" s="4"/>
      <c r="AR129" s="4"/>
    </row>
    <row r="130" spans="1:46" ht="15" customHeight="1">
      <c r="A130" s="309"/>
      <c r="B130" s="316"/>
      <c r="C130" s="317"/>
      <c r="D130" s="320"/>
      <c r="E130" s="250"/>
      <c r="F130" s="251"/>
      <c r="G130" s="251"/>
      <c r="H130" s="251"/>
      <c r="I130" s="252"/>
      <c r="J130" s="250"/>
      <c r="K130" s="251"/>
      <c r="L130" s="251"/>
      <c r="M130" s="251"/>
      <c r="N130" s="252"/>
      <c r="O130" s="250"/>
      <c r="P130" s="252"/>
      <c r="Q130" s="250"/>
      <c r="R130" s="251"/>
      <c r="S130" s="280"/>
      <c r="T130" s="251"/>
      <c r="U130" s="251"/>
      <c r="V130" s="279"/>
      <c r="W130" s="252"/>
      <c r="X130" s="4"/>
      <c r="Y130" s="4"/>
      <c r="Z130" s="4"/>
      <c r="AA130" s="4"/>
      <c r="AB130" s="4"/>
      <c r="AC130" s="4"/>
      <c r="AR130" s="4"/>
    </row>
    <row r="131" spans="1:46" ht="15" customHeight="1">
      <c r="A131" s="309"/>
      <c r="B131" s="316"/>
      <c r="C131" s="317"/>
      <c r="D131" s="320"/>
      <c r="E131" s="250"/>
      <c r="F131" s="251"/>
      <c r="G131" s="251"/>
      <c r="H131" s="251"/>
      <c r="I131" s="252"/>
      <c r="J131" s="250"/>
      <c r="K131" s="251"/>
      <c r="L131" s="251"/>
      <c r="M131" s="251"/>
      <c r="N131" s="252"/>
      <c r="O131" s="250"/>
      <c r="P131" s="252"/>
      <c r="Q131" s="250"/>
      <c r="R131" s="251"/>
      <c r="S131" s="280"/>
      <c r="T131" s="251"/>
      <c r="U131" s="251"/>
      <c r="V131" s="279"/>
      <c r="W131" s="252"/>
      <c r="X131" s="4"/>
      <c r="Y131" s="4"/>
      <c r="Z131" s="4"/>
      <c r="AA131" s="4"/>
      <c r="AB131" s="4"/>
      <c r="AC131" s="4"/>
      <c r="AR131" s="4"/>
    </row>
    <row r="132" spans="1:46" ht="15" customHeight="1">
      <c r="A132" s="309"/>
      <c r="B132" s="316"/>
      <c r="C132" s="317"/>
      <c r="D132" s="320"/>
      <c r="E132" s="250"/>
      <c r="F132" s="251"/>
      <c r="G132" s="251"/>
      <c r="H132" s="251"/>
      <c r="I132" s="252"/>
      <c r="J132" s="250"/>
      <c r="K132" s="251"/>
      <c r="L132" s="251"/>
      <c r="M132" s="251"/>
      <c r="N132" s="252"/>
      <c r="O132" s="250"/>
      <c r="P132" s="252"/>
      <c r="Q132" s="250"/>
      <c r="R132" s="251"/>
      <c r="S132" s="280"/>
      <c r="T132" s="251"/>
      <c r="U132" s="251"/>
      <c r="V132" s="279"/>
      <c r="W132" s="252"/>
      <c r="X132" s="4"/>
      <c r="Y132" s="4"/>
      <c r="Z132" s="4"/>
      <c r="AA132" s="4"/>
      <c r="AB132" s="4"/>
      <c r="AC132" s="4"/>
      <c r="AR132" s="4"/>
    </row>
    <row r="133" spans="1:46" ht="15" customHeight="1">
      <c r="A133" s="309"/>
      <c r="B133" s="316"/>
      <c r="C133" s="317"/>
      <c r="D133" s="318"/>
      <c r="E133" s="278"/>
      <c r="F133" s="276"/>
      <c r="G133" s="276"/>
      <c r="H133" s="276"/>
      <c r="I133" s="319"/>
      <c r="J133" s="278"/>
      <c r="K133" s="276"/>
      <c r="L133" s="276"/>
      <c r="M133" s="276"/>
      <c r="N133" s="319"/>
      <c r="O133" s="278"/>
      <c r="P133" s="319"/>
      <c r="Q133" s="250"/>
      <c r="R133" s="251"/>
      <c r="S133" s="280"/>
      <c r="T133" s="251"/>
      <c r="U133" s="251"/>
      <c r="V133" s="279"/>
      <c r="W133" s="252"/>
      <c r="X133" s="4"/>
      <c r="Y133" s="4"/>
      <c r="Z133" s="4"/>
      <c r="AA133" s="4"/>
      <c r="AT133" s="4"/>
    </row>
    <row r="134" spans="1:46" ht="15" customHeight="1">
      <c r="A134" s="309"/>
      <c r="B134" s="316"/>
      <c r="C134" s="317"/>
      <c r="D134" s="318"/>
      <c r="E134" s="278"/>
      <c r="F134" s="276"/>
      <c r="G134" s="276"/>
      <c r="H134" s="276"/>
      <c r="I134" s="319"/>
      <c r="J134" s="278"/>
      <c r="K134" s="276"/>
      <c r="L134" s="276"/>
      <c r="M134" s="276"/>
      <c r="N134" s="319"/>
      <c r="O134" s="278"/>
      <c r="P134" s="319"/>
      <c r="Q134" s="250"/>
      <c r="R134" s="251"/>
      <c r="S134" s="280"/>
      <c r="T134" s="251"/>
      <c r="U134" s="251"/>
      <c r="V134" s="279"/>
      <c r="W134" s="252"/>
      <c r="X134" s="4"/>
      <c r="Y134" s="4"/>
      <c r="Z134" s="4"/>
      <c r="AA134" s="4"/>
      <c r="AT134" s="4"/>
    </row>
    <row r="135" spans="1:46" ht="15" customHeight="1">
      <c r="A135" s="309"/>
      <c r="B135" s="316"/>
      <c r="C135" s="317"/>
      <c r="D135" s="318"/>
      <c r="E135" s="278"/>
      <c r="F135" s="276"/>
      <c r="G135" s="276"/>
      <c r="H135" s="276"/>
      <c r="I135" s="319"/>
      <c r="J135" s="278"/>
      <c r="K135" s="276"/>
      <c r="L135" s="276"/>
      <c r="M135" s="276"/>
      <c r="N135" s="319"/>
      <c r="O135" s="278"/>
      <c r="P135" s="319"/>
      <c r="Q135" s="250"/>
      <c r="R135" s="251"/>
      <c r="S135" s="280"/>
      <c r="T135" s="251"/>
      <c r="U135" s="251"/>
      <c r="V135" s="279"/>
      <c r="W135" s="252"/>
      <c r="X135" s="4"/>
      <c r="Y135" s="4"/>
      <c r="Z135" s="4"/>
      <c r="AA135" s="4"/>
      <c r="AT135" s="4"/>
    </row>
    <row r="136" spans="1:46" ht="15" customHeight="1">
      <c r="A136" s="309"/>
      <c r="B136" s="316"/>
      <c r="C136" s="317"/>
      <c r="D136" s="318"/>
      <c r="E136" s="278"/>
      <c r="F136" s="276"/>
      <c r="G136" s="276"/>
      <c r="H136" s="276"/>
      <c r="I136" s="319"/>
      <c r="J136" s="278"/>
      <c r="K136" s="276"/>
      <c r="L136" s="276"/>
      <c r="M136" s="276"/>
      <c r="N136" s="319"/>
      <c r="O136" s="278"/>
      <c r="P136" s="319"/>
      <c r="Q136" s="250"/>
      <c r="R136" s="251"/>
      <c r="S136" s="280"/>
      <c r="T136" s="251"/>
      <c r="U136" s="251"/>
      <c r="V136" s="279"/>
      <c r="W136" s="252"/>
      <c r="X136" s="4"/>
      <c r="Y136" s="4"/>
      <c r="Z136" s="4"/>
      <c r="AA136" s="4"/>
      <c r="AT136" s="4"/>
    </row>
    <row r="137" spans="1:46" ht="15" customHeight="1">
      <c r="A137" s="309"/>
      <c r="B137" s="316"/>
      <c r="C137" s="317"/>
      <c r="D137" s="318"/>
      <c r="E137" s="278"/>
      <c r="F137" s="276"/>
      <c r="G137" s="276"/>
      <c r="H137" s="276"/>
      <c r="I137" s="319"/>
      <c r="J137" s="278"/>
      <c r="K137" s="276"/>
      <c r="L137" s="276"/>
      <c r="M137" s="276"/>
      <c r="N137" s="319"/>
      <c r="O137" s="278"/>
      <c r="P137" s="319"/>
      <c r="Q137" s="250"/>
      <c r="R137" s="251"/>
      <c r="S137" s="280"/>
      <c r="T137" s="251"/>
      <c r="U137" s="251"/>
      <c r="V137" s="279"/>
      <c r="W137" s="252"/>
      <c r="X137" s="4"/>
      <c r="Y137" s="4"/>
      <c r="Z137" s="4"/>
      <c r="AA137" s="4"/>
      <c r="AT137" s="4"/>
    </row>
    <row r="138" spans="1:46" ht="15" customHeight="1">
      <c r="A138" s="309"/>
      <c r="B138" s="316"/>
      <c r="C138" s="317"/>
      <c r="D138" s="318"/>
      <c r="E138" s="278"/>
      <c r="F138" s="276"/>
      <c r="G138" s="276"/>
      <c r="H138" s="276"/>
      <c r="I138" s="319"/>
      <c r="J138" s="278"/>
      <c r="K138" s="276"/>
      <c r="L138" s="276"/>
      <c r="M138" s="276"/>
      <c r="N138" s="319"/>
      <c r="O138" s="278"/>
      <c r="P138" s="319"/>
      <c r="Q138" s="250"/>
      <c r="R138" s="251"/>
      <c r="S138" s="280"/>
      <c r="T138" s="251"/>
      <c r="U138" s="251"/>
      <c r="V138" s="279"/>
      <c r="W138" s="252"/>
      <c r="X138" s="4"/>
      <c r="Y138" s="4"/>
      <c r="Z138" s="4"/>
      <c r="AA138" s="4"/>
      <c r="AT138" s="4"/>
    </row>
    <row r="139" spans="1:46" ht="15" customHeight="1">
      <c r="A139" s="309"/>
      <c r="B139" s="316"/>
      <c r="C139" s="317"/>
      <c r="D139" s="320"/>
      <c r="E139" s="250"/>
      <c r="F139" s="251"/>
      <c r="G139" s="251"/>
      <c r="H139" s="251"/>
      <c r="I139" s="252"/>
      <c r="J139" s="250"/>
      <c r="K139" s="251"/>
      <c r="L139" s="251"/>
      <c r="M139" s="251"/>
      <c r="N139" s="252"/>
      <c r="O139" s="250"/>
      <c r="P139" s="252"/>
      <c r="Q139" s="250"/>
      <c r="R139" s="251"/>
      <c r="S139" s="280"/>
      <c r="T139" s="251"/>
      <c r="U139" s="251"/>
      <c r="V139" s="279"/>
      <c r="W139" s="252"/>
      <c r="X139" s="4"/>
      <c r="Y139" s="4"/>
      <c r="Z139" s="4"/>
      <c r="AA139" s="4"/>
      <c r="AT139" s="4"/>
    </row>
    <row r="140" spans="1:46" ht="15" customHeight="1">
      <c r="A140" s="309"/>
      <c r="B140" s="316"/>
      <c r="C140" s="317"/>
      <c r="D140" s="320"/>
      <c r="E140" s="250"/>
      <c r="F140" s="251"/>
      <c r="G140" s="251"/>
      <c r="H140" s="251"/>
      <c r="I140" s="252"/>
      <c r="J140" s="250"/>
      <c r="K140" s="251"/>
      <c r="L140" s="251"/>
      <c r="M140" s="251"/>
      <c r="N140" s="252"/>
      <c r="O140" s="250"/>
      <c r="P140" s="252"/>
      <c r="Q140" s="250"/>
      <c r="R140" s="251"/>
      <c r="S140" s="280"/>
      <c r="T140" s="251"/>
      <c r="U140" s="251"/>
      <c r="V140" s="279"/>
      <c r="W140" s="252"/>
      <c r="X140" s="4"/>
      <c r="Y140" s="4"/>
      <c r="Z140" s="4"/>
      <c r="AA140" s="4"/>
      <c r="AT140" s="4"/>
    </row>
    <row r="141" spans="1:46" ht="15" customHeight="1">
      <c r="A141" s="309"/>
      <c r="B141" s="316"/>
      <c r="C141" s="317"/>
      <c r="D141" s="320"/>
      <c r="E141" s="250"/>
      <c r="F141" s="251"/>
      <c r="G141" s="251"/>
      <c r="H141" s="251"/>
      <c r="I141" s="252"/>
      <c r="J141" s="250"/>
      <c r="K141" s="251"/>
      <c r="L141" s="251"/>
      <c r="M141" s="251"/>
      <c r="N141" s="252"/>
      <c r="O141" s="250"/>
      <c r="P141" s="252"/>
      <c r="Q141" s="250"/>
      <c r="R141" s="251"/>
      <c r="S141" s="280"/>
      <c r="T141" s="251"/>
      <c r="U141" s="251"/>
      <c r="V141" s="279"/>
      <c r="W141" s="252"/>
      <c r="X141" s="4"/>
      <c r="Y141" s="4"/>
      <c r="Z141" s="4"/>
      <c r="AA141" s="4"/>
      <c r="AB141" s="4"/>
      <c r="AC141" s="4"/>
      <c r="AR141" s="4"/>
    </row>
    <row r="142" spans="1:46" ht="15" customHeight="1">
      <c r="A142" s="309"/>
      <c r="B142" s="316"/>
      <c r="C142" s="317"/>
      <c r="D142" s="320"/>
      <c r="E142" s="250"/>
      <c r="F142" s="251"/>
      <c r="G142" s="251"/>
      <c r="H142" s="251"/>
      <c r="I142" s="252"/>
      <c r="J142" s="250"/>
      <c r="K142" s="251"/>
      <c r="L142" s="251"/>
      <c r="M142" s="251"/>
      <c r="N142" s="252"/>
      <c r="O142" s="250"/>
      <c r="P142" s="252"/>
      <c r="Q142" s="250"/>
      <c r="R142" s="251"/>
      <c r="S142" s="280"/>
      <c r="T142" s="251"/>
      <c r="U142" s="251"/>
      <c r="V142" s="279"/>
      <c r="W142" s="252"/>
      <c r="X142" s="4"/>
      <c r="Y142" s="4"/>
      <c r="Z142" s="4"/>
      <c r="AA142" s="4"/>
      <c r="AB142" s="4"/>
      <c r="AC142" s="4"/>
      <c r="AR142" s="4"/>
    </row>
    <row r="143" spans="1:46" ht="15" customHeight="1">
      <c r="A143" s="309"/>
      <c r="B143" s="316"/>
      <c r="C143" s="317"/>
      <c r="D143" s="320"/>
      <c r="E143" s="250"/>
      <c r="F143" s="251"/>
      <c r="G143" s="251"/>
      <c r="H143" s="251"/>
      <c r="I143" s="252"/>
      <c r="J143" s="250"/>
      <c r="K143" s="251"/>
      <c r="L143" s="251"/>
      <c r="M143" s="251"/>
      <c r="N143" s="252"/>
      <c r="O143" s="250"/>
      <c r="P143" s="252"/>
      <c r="Q143" s="250"/>
      <c r="R143" s="251"/>
      <c r="S143" s="280"/>
      <c r="T143" s="251"/>
      <c r="U143" s="251"/>
      <c r="V143" s="279"/>
      <c r="W143" s="252"/>
      <c r="X143" s="4"/>
      <c r="Y143" s="4"/>
      <c r="Z143" s="4"/>
      <c r="AA143" s="4"/>
      <c r="AB143" s="4"/>
      <c r="AC143" s="4"/>
      <c r="AR143" s="4"/>
    </row>
    <row r="144" spans="1:46" ht="15" customHeight="1">
      <c r="A144" s="309"/>
      <c r="B144" s="316"/>
      <c r="C144" s="317"/>
      <c r="D144" s="320"/>
      <c r="E144" s="250"/>
      <c r="F144" s="251"/>
      <c r="G144" s="251"/>
      <c r="H144" s="251"/>
      <c r="I144" s="252"/>
      <c r="J144" s="250"/>
      <c r="K144" s="251"/>
      <c r="L144" s="251"/>
      <c r="M144" s="251"/>
      <c r="N144" s="252"/>
      <c r="O144" s="250"/>
      <c r="P144" s="252"/>
      <c r="Q144" s="250"/>
      <c r="R144" s="251"/>
      <c r="S144" s="280"/>
      <c r="T144" s="251"/>
      <c r="U144" s="251"/>
      <c r="V144" s="279"/>
      <c r="W144" s="252"/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/>
      <c r="C145" s="317"/>
      <c r="D145" s="320"/>
      <c r="E145" s="250"/>
      <c r="F145" s="251"/>
      <c r="G145" s="251"/>
      <c r="H145" s="251"/>
      <c r="I145" s="252"/>
      <c r="J145" s="250"/>
      <c r="K145" s="251"/>
      <c r="L145" s="251"/>
      <c r="M145" s="251"/>
      <c r="N145" s="252"/>
      <c r="O145" s="250"/>
      <c r="P145" s="252"/>
      <c r="Q145" s="250"/>
      <c r="R145" s="251"/>
      <c r="S145" s="280"/>
      <c r="T145" s="251"/>
      <c r="U145" s="251"/>
      <c r="V145" s="279"/>
      <c r="W145" s="252"/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/>
      <c r="C146" s="317"/>
      <c r="D146" s="320"/>
      <c r="E146" s="250"/>
      <c r="F146" s="251"/>
      <c r="G146" s="251"/>
      <c r="H146" s="251"/>
      <c r="I146" s="252"/>
      <c r="J146" s="250"/>
      <c r="K146" s="251"/>
      <c r="L146" s="251"/>
      <c r="M146" s="251"/>
      <c r="N146" s="252"/>
      <c r="O146" s="250"/>
      <c r="P146" s="252"/>
      <c r="Q146" s="250"/>
      <c r="R146" s="251"/>
      <c r="S146" s="280"/>
      <c r="T146" s="251"/>
      <c r="U146" s="251"/>
      <c r="V146" s="279"/>
      <c r="W146" s="252"/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/>
      <c r="C147" s="317"/>
      <c r="D147" s="320"/>
      <c r="E147" s="250"/>
      <c r="F147" s="251"/>
      <c r="G147" s="251"/>
      <c r="H147" s="251"/>
      <c r="I147" s="252"/>
      <c r="J147" s="250"/>
      <c r="K147" s="251"/>
      <c r="L147" s="251"/>
      <c r="M147" s="251"/>
      <c r="N147" s="252"/>
      <c r="O147" s="250"/>
      <c r="P147" s="252"/>
      <c r="Q147" s="250"/>
      <c r="R147" s="251"/>
      <c r="S147" s="280"/>
      <c r="T147" s="251"/>
      <c r="U147" s="251"/>
      <c r="V147" s="279"/>
      <c r="W147" s="252"/>
      <c r="X147" s="4"/>
      <c r="Y147" s="4"/>
      <c r="Z147" s="4"/>
      <c r="AA147" s="4"/>
      <c r="AB147" s="4"/>
      <c r="AC147" s="4"/>
      <c r="AR147" s="4"/>
    </row>
    <row r="148" spans="1:44" ht="15" customHeight="1">
      <c r="A148" s="309"/>
      <c r="B148" s="316"/>
      <c r="C148" s="317"/>
      <c r="D148" s="320"/>
      <c r="E148" s="250"/>
      <c r="F148" s="251"/>
      <c r="G148" s="251"/>
      <c r="H148" s="251"/>
      <c r="I148" s="252"/>
      <c r="J148" s="250"/>
      <c r="K148" s="251"/>
      <c r="L148" s="251"/>
      <c r="M148" s="251"/>
      <c r="N148" s="252"/>
      <c r="O148" s="250"/>
      <c r="P148" s="252"/>
      <c r="Q148" s="250"/>
      <c r="R148" s="251"/>
      <c r="S148" s="280"/>
      <c r="T148" s="251"/>
      <c r="U148" s="251"/>
      <c r="V148" s="279"/>
      <c r="W148" s="252"/>
      <c r="X148" s="4"/>
      <c r="Y148" s="4"/>
      <c r="Z148" s="4"/>
      <c r="AA148" s="4"/>
      <c r="AB148" s="4"/>
      <c r="AC148" s="4"/>
      <c r="AR148" s="4"/>
    </row>
    <row r="149" spans="1:44" ht="15" customHeight="1">
      <c r="A149" s="309"/>
      <c r="B149" s="316"/>
      <c r="C149" s="317"/>
      <c r="D149" s="320"/>
      <c r="E149" s="250"/>
      <c r="F149" s="251"/>
      <c r="G149" s="251"/>
      <c r="H149" s="251"/>
      <c r="I149" s="252"/>
      <c r="J149" s="250"/>
      <c r="K149" s="251"/>
      <c r="L149" s="251"/>
      <c r="M149" s="251"/>
      <c r="N149" s="252"/>
      <c r="O149" s="250"/>
      <c r="P149" s="252"/>
      <c r="Q149" s="250"/>
      <c r="R149" s="251"/>
      <c r="S149" s="280"/>
      <c r="T149" s="251"/>
      <c r="U149" s="251"/>
      <c r="V149" s="279"/>
      <c r="W149" s="252"/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/>
      <c r="C150" s="317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R150" s="4"/>
    </row>
    <row r="151" spans="1:44" ht="15" customHeight="1">
      <c r="A151" s="309"/>
      <c r="B151" s="316"/>
      <c r="C151" s="317"/>
      <c r="D151" s="320"/>
      <c r="E151" s="250"/>
      <c r="F151" s="251"/>
      <c r="G151" s="251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16"/>
      <c r="C152" s="317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16"/>
      <c r="C153" s="317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16"/>
      <c r="C154" s="317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/>
      <c r="C155" s="317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/>
      <c r="C156" s="317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9"/>
      <c r="B157" s="316"/>
      <c r="C157" s="317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16"/>
      <c r="C170" s="317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R170" s="4"/>
    </row>
    <row r="171" spans="1:44" ht="15" customHeight="1">
      <c r="A171" s="309"/>
      <c r="B171" s="316"/>
      <c r="C171" s="317"/>
      <c r="D171" s="320"/>
      <c r="E171" s="250"/>
      <c r="F171" s="251"/>
      <c r="G171" s="251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16"/>
      <c r="C172" s="317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16"/>
      <c r="C173" s="317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16"/>
      <c r="C174" s="317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16"/>
      <c r="C175" s="317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16"/>
      <c r="C176" s="317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/>
      <c r="C177" s="317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4" ht="15" customHeight="1">
      <c r="A178" s="309"/>
      <c r="B178" s="321"/>
      <c r="C178" s="322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K178" s="100"/>
      <c r="AR178" s="4"/>
    </row>
    <row r="179" spans="1:44" ht="15" customHeight="1">
      <c r="A179" s="309"/>
      <c r="B179" s="321"/>
      <c r="C179" s="322"/>
      <c r="D179" s="320"/>
      <c r="E179" s="250"/>
      <c r="F179" s="251"/>
      <c r="G179" s="323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R180" s="4"/>
    </row>
    <row r="181" spans="1:44" ht="15" customHeight="1">
      <c r="A181" s="309"/>
      <c r="B181" s="321"/>
      <c r="C181" s="322"/>
      <c r="D181" s="320"/>
      <c r="E181" s="250"/>
      <c r="F181" s="251"/>
      <c r="G181" s="251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4" ht="15" customHeight="1">
      <c r="A182" s="309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4" ht="15" customHeight="1">
      <c r="A183" s="309"/>
      <c r="B183" s="321"/>
      <c r="C183" s="322"/>
      <c r="D183" s="320"/>
      <c r="E183" s="250"/>
      <c r="F183" s="251"/>
      <c r="G183" s="251"/>
      <c r="H183" s="251"/>
      <c r="I183" s="252"/>
      <c r="J183" s="250"/>
      <c r="K183" s="251"/>
      <c r="L183" s="251"/>
      <c r="M183" s="251"/>
      <c r="N183" s="252"/>
      <c r="O183" s="250"/>
      <c r="P183" s="252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21"/>
      <c r="C184" s="322"/>
      <c r="D184" s="320"/>
      <c r="E184" s="250"/>
      <c r="F184" s="251"/>
      <c r="G184" s="251"/>
      <c r="H184" s="251"/>
      <c r="I184" s="252"/>
      <c r="J184" s="250"/>
      <c r="K184" s="251"/>
      <c r="L184" s="251"/>
      <c r="M184" s="251"/>
      <c r="N184" s="252"/>
      <c r="O184" s="250"/>
      <c r="P184" s="252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B184" s="4"/>
      <c r="AC184" s="4"/>
      <c r="AR184" s="4"/>
    </row>
    <row r="185" spans="1:44" ht="15" customHeight="1">
      <c r="A185" s="324"/>
      <c r="B185" s="321"/>
      <c r="C185" s="322"/>
      <c r="D185" s="320"/>
      <c r="E185" s="250"/>
      <c r="F185" s="251"/>
      <c r="G185" s="251"/>
      <c r="H185" s="251"/>
      <c r="I185" s="252"/>
      <c r="J185" s="250"/>
      <c r="K185" s="251"/>
      <c r="L185" s="251"/>
      <c r="M185" s="251"/>
      <c r="N185" s="252"/>
      <c r="O185" s="250"/>
      <c r="P185" s="252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B185" s="4"/>
      <c r="AC185" s="4"/>
      <c r="AR185" s="4"/>
    </row>
    <row r="186" spans="1:44" ht="15" customHeight="1">
      <c r="A186" s="324"/>
      <c r="B186" s="321"/>
      <c r="C186" s="322"/>
      <c r="D186" s="320"/>
      <c r="E186" s="250"/>
      <c r="F186" s="251"/>
      <c r="G186" s="251"/>
      <c r="H186" s="251"/>
      <c r="I186" s="252"/>
      <c r="J186" s="250"/>
      <c r="K186" s="251"/>
      <c r="L186" s="251"/>
      <c r="M186" s="251"/>
      <c r="N186" s="252"/>
      <c r="O186" s="250"/>
      <c r="P186" s="252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B186" s="4"/>
      <c r="AC186" s="4"/>
      <c r="AR186" s="4"/>
    </row>
    <row r="187" spans="1:44" ht="15" customHeight="1">
      <c r="A187" s="324"/>
      <c r="B187" s="321"/>
      <c r="C187" s="322"/>
      <c r="D187" s="320"/>
      <c r="E187" s="250"/>
      <c r="F187" s="251"/>
      <c r="G187" s="251"/>
      <c r="H187" s="251"/>
      <c r="I187" s="252"/>
      <c r="J187" s="250"/>
      <c r="K187" s="251"/>
      <c r="L187" s="251"/>
      <c r="M187" s="251"/>
      <c r="N187" s="252"/>
      <c r="O187" s="250"/>
      <c r="P187" s="252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B187" s="4"/>
      <c r="AC187" s="4"/>
      <c r="AR187" s="4"/>
    </row>
    <row r="188" spans="1:44" ht="15" customHeight="1">
      <c r="A188" s="324"/>
      <c r="B188" s="321"/>
      <c r="C188" s="322"/>
      <c r="D188" s="320"/>
      <c r="E188" s="250"/>
      <c r="F188" s="251"/>
      <c r="G188" s="251"/>
      <c r="H188" s="251"/>
      <c r="I188" s="252"/>
      <c r="J188" s="250"/>
      <c r="K188" s="251"/>
      <c r="L188" s="251"/>
      <c r="M188" s="251"/>
      <c r="N188" s="252"/>
      <c r="O188" s="250"/>
      <c r="P188" s="252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B188" s="4"/>
      <c r="AC188" s="4"/>
      <c r="AR188" s="4"/>
    </row>
    <row r="189" spans="1:44" ht="15" customHeight="1">
      <c r="A189" s="324"/>
      <c r="B189" s="321"/>
      <c r="C189" s="322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B189" s="4"/>
      <c r="AC189" s="4"/>
      <c r="AR189" s="4"/>
    </row>
    <row r="190" spans="1:44" ht="15" customHeight="1">
      <c r="A190" s="324"/>
      <c r="B190" s="321"/>
      <c r="C190" s="322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24"/>
      <c r="B191" s="325"/>
      <c r="C191" s="326"/>
      <c r="D191" s="327"/>
      <c r="E191" s="197"/>
      <c r="F191" s="253"/>
      <c r="G191" s="253"/>
      <c r="H191" s="253"/>
      <c r="I191" s="254"/>
      <c r="J191" s="197"/>
      <c r="K191" s="253"/>
      <c r="L191" s="253"/>
      <c r="M191" s="253"/>
      <c r="N191" s="254"/>
      <c r="O191" s="197"/>
      <c r="P191" s="254"/>
      <c r="Q191" s="197"/>
      <c r="R191" s="253"/>
      <c r="S191" s="272"/>
      <c r="T191" s="253"/>
      <c r="U191" s="253"/>
      <c r="V191" s="273"/>
      <c r="W191" s="254"/>
      <c r="X191" s="4"/>
      <c r="Y191" s="4"/>
      <c r="Z191" s="4"/>
      <c r="AA191" s="4"/>
      <c r="AB191" s="4"/>
      <c r="AC191" s="4"/>
      <c r="AR191" s="4"/>
    </row>
    <row r="192" spans="1:44">
      <c r="A192" s="115"/>
      <c r="B192" s="115"/>
      <c r="C192" s="115"/>
      <c r="D192" s="1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32" ht="19.5" customHeight="1">
      <c r="A193" s="115"/>
      <c r="B193" s="115"/>
      <c r="C193" s="115"/>
      <c r="D193" s="23" t="s">
        <v>74</v>
      </c>
      <c r="E193" s="42">
        <f t="shared" ref="E193:W193" si="7">SUM(E43:E191)</f>
        <v>1</v>
      </c>
      <c r="F193" s="42">
        <f t="shared" si="7"/>
        <v>10</v>
      </c>
      <c r="G193" s="42">
        <f t="shared" si="7"/>
        <v>10</v>
      </c>
      <c r="H193" s="42">
        <f t="shared" si="7"/>
        <v>0</v>
      </c>
      <c r="I193" s="42">
        <f t="shared" si="7"/>
        <v>0</v>
      </c>
      <c r="J193" s="42">
        <f t="shared" si="7"/>
        <v>103</v>
      </c>
      <c r="K193" s="42">
        <f t="shared" si="7"/>
        <v>1156</v>
      </c>
      <c r="L193" s="42">
        <f t="shared" si="7"/>
        <v>1141</v>
      </c>
      <c r="M193" s="42">
        <f t="shared" si="7"/>
        <v>7</v>
      </c>
      <c r="N193" s="42">
        <f t="shared" si="7"/>
        <v>35</v>
      </c>
      <c r="O193" s="42">
        <f t="shared" si="7"/>
        <v>341</v>
      </c>
      <c r="P193" s="42">
        <f t="shared" si="7"/>
        <v>825</v>
      </c>
      <c r="Q193" s="42">
        <f t="shared" si="7"/>
        <v>242</v>
      </c>
      <c r="R193" s="42">
        <f t="shared" si="7"/>
        <v>97</v>
      </c>
      <c r="S193" s="42">
        <f t="shared" si="7"/>
        <v>192</v>
      </c>
      <c r="T193" s="42">
        <f t="shared" si="7"/>
        <v>193</v>
      </c>
      <c r="U193" s="42">
        <f t="shared" si="7"/>
        <v>187</v>
      </c>
      <c r="V193" s="42">
        <f t="shared" si="7"/>
        <v>173</v>
      </c>
      <c r="W193" s="42">
        <f t="shared" si="7"/>
        <v>82</v>
      </c>
      <c r="X193" s="4"/>
      <c r="Y193" s="4"/>
      <c r="Z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customFormat="1" ht="30">
      <c r="D195" s="673" t="s">
        <v>95</v>
      </c>
      <c r="E195" s="281" t="s">
        <v>98</v>
      </c>
      <c r="F195" s="281" t="s">
        <v>72</v>
      </c>
      <c r="G195" s="281" t="s">
        <v>99</v>
      </c>
      <c r="H195" s="281" t="s">
        <v>70</v>
      </c>
      <c r="I195" s="281" t="s">
        <v>71</v>
      </c>
      <c r="J195" s="282" t="s">
        <v>100</v>
      </c>
      <c r="K195" s="281" t="s">
        <v>101</v>
      </c>
      <c r="L195" s="283" t="s">
        <v>196</v>
      </c>
      <c r="M195" s="283" t="s">
        <v>197</v>
      </c>
      <c r="N195" s="283" t="s">
        <v>198</v>
      </c>
      <c r="O195" s="283" t="s">
        <v>199</v>
      </c>
      <c r="P195" s="283" t="s">
        <v>200</v>
      </c>
      <c r="Q195" s="284" t="s">
        <v>201</v>
      </c>
      <c r="R195" s="284" t="s">
        <v>202</v>
      </c>
    </row>
    <row r="196" spans="1:32" customFormat="1" ht="23.25" customHeight="1">
      <c r="D196" s="674"/>
      <c r="E196" s="274">
        <f>SUM(E193+J193+E38+J38)</f>
        <v>104</v>
      </c>
      <c r="F196" s="274">
        <f>SUM(F193+K193+F38+K38+O38+S38+AG38)</f>
        <v>1166</v>
      </c>
      <c r="G196" s="274">
        <f t="shared" ref="G196:I196" si="8">SUM(G193+L193+G38+L38+P38+T38+AH38)</f>
        <v>1151</v>
      </c>
      <c r="H196" s="274">
        <f t="shared" si="8"/>
        <v>7</v>
      </c>
      <c r="I196" s="274">
        <f t="shared" si="8"/>
        <v>35</v>
      </c>
      <c r="J196" s="274">
        <f>SUM(O193+W38+AK38)</f>
        <v>341</v>
      </c>
      <c r="K196" s="274">
        <f t="shared" ref="K196:R196" si="9">SUM(P193+X38+AL38)</f>
        <v>825</v>
      </c>
      <c r="L196" s="274">
        <f t="shared" si="9"/>
        <v>242</v>
      </c>
      <c r="M196" s="274">
        <f t="shared" si="9"/>
        <v>97</v>
      </c>
      <c r="N196" s="274">
        <f t="shared" si="9"/>
        <v>192</v>
      </c>
      <c r="O196" s="274">
        <f t="shared" si="9"/>
        <v>193</v>
      </c>
      <c r="P196" s="274">
        <f t="shared" si="9"/>
        <v>187</v>
      </c>
      <c r="Q196" s="274">
        <f t="shared" si="9"/>
        <v>173</v>
      </c>
      <c r="R196" s="274">
        <f t="shared" si="9"/>
        <v>82</v>
      </c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103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104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100"/>
    </row>
    <row r="208" spans="1:32" ht="15.75">
      <c r="AF208" s="100"/>
    </row>
    <row r="213" spans="32:32" ht="15.75">
      <c r="AF213" s="100"/>
    </row>
    <row r="220" spans="32:32" ht="15.75">
      <c r="AF220" s="100"/>
    </row>
    <row r="226" spans="32:32" ht="15.75">
      <c r="AF226" s="100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Tp+v3ZQM0BhWWA2RW7XiM4yLXEDUD2/oRBobTboUfLRHoEQYxr0njidtEiavmUSom6X3fpC1gHFTuUoWLAAEyQ==" saltValue="XRpvrouXzbgn+XPlEntkBQ==" spinCount="100000" sheet="1" formatCells="0" formatRows="0" selectLockedCells="1"/>
  <mergeCells count="79">
    <mergeCell ref="AH31:AH35"/>
    <mergeCell ref="AI31:AI35"/>
    <mergeCell ref="AJ31:AJ35"/>
    <mergeCell ref="AK31:AK35"/>
    <mergeCell ref="A36:D36"/>
    <mergeCell ref="A31:A35"/>
    <mergeCell ref="B31:B35"/>
    <mergeCell ref="C31:C35"/>
    <mergeCell ref="AG31:AG35"/>
    <mergeCell ref="D40:D42"/>
    <mergeCell ref="E40:W40"/>
    <mergeCell ref="E41:I41"/>
    <mergeCell ref="J41:N41"/>
    <mergeCell ref="O41:P41"/>
    <mergeCell ref="Q41:W41"/>
    <mergeCell ref="AM8:AS8"/>
    <mergeCell ref="AK8:AL8"/>
    <mergeCell ref="A29:D29"/>
    <mergeCell ref="AM11:AM21"/>
    <mergeCell ref="AN11:AN21"/>
    <mergeCell ref="AO11:AO21"/>
    <mergeCell ref="AP11:AP21"/>
    <mergeCell ref="AQ11:AQ21"/>
    <mergeCell ref="AR24:AR28"/>
    <mergeCell ref="AS24:AS28"/>
    <mergeCell ref="AR11:AR21"/>
    <mergeCell ref="AS11:AS21"/>
    <mergeCell ref="C24:C28"/>
    <mergeCell ref="AG24:AG28"/>
    <mergeCell ref="AH24:AH28"/>
    <mergeCell ref="AI24:AI2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D195:D196"/>
    <mergeCell ref="AJ11:AJ21"/>
    <mergeCell ref="AK11:AK21"/>
    <mergeCell ref="AL11:AL21"/>
    <mergeCell ref="A22:D22"/>
    <mergeCell ref="A40:A42"/>
    <mergeCell ref="B40:B42"/>
    <mergeCell ref="C40:C42"/>
    <mergeCell ref="A11:A21"/>
    <mergeCell ref="B11:B21"/>
    <mergeCell ref="C11:C21"/>
    <mergeCell ref="AG11:AG21"/>
    <mergeCell ref="AH11:AH21"/>
    <mergeCell ref="AI11:AI21"/>
    <mergeCell ref="A24:A28"/>
    <mergeCell ref="B24:B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31:AR35"/>
    <mergeCell ref="AS31:AS35"/>
    <mergeCell ref="AQ31:AQ35"/>
    <mergeCell ref="AL31:AL35"/>
    <mergeCell ref="AM31:AM35"/>
    <mergeCell ref="AN31:AN35"/>
    <mergeCell ref="AO31:AO35"/>
    <mergeCell ref="AP31:AP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0">
    <tabColor theme="3" tint="0.59999389629810485"/>
  </sheetPr>
  <dimension ref="A1:AT311"/>
  <sheetViews>
    <sheetView showGridLines="0" topLeftCell="D183" zoomScale="85" zoomScaleNormal="85" workbookViewId="0">
      <selection activeCell="Q44" sqref="Q44:W6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172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>
      <c r="A11" s="744" t="s">
        <v>55</v>
      </c>
      <c r="B11" s="745" t="s">
        <v>223</v>
      </c>
      <c r="C11" s="746" t="s">
        <v>421</v>
      </c>
      <c r="D11" s="244" t="s">
        <v>224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8"/>
      <c r="AG11" s="742"/>
      <c r="AH11" s="742"/>
      <c r="AI11" s="742"/>
      <c r="AJ11" s="742"/>
      <c r="AK11" s="742"/>
      <c r="AL11" s="742"/>
      <c r="AM11" s="742"/>
      <c r="AN11" s="742"/>
      <c r="AO11" s="742"/>
      <c r="AP11" s="742"/>
      <c r="AQ11" s="742"/>
      <c r="AR11" s="742"/>
      <c r="AS11" s="742"/>
    </row>
    <row r="12" spans="1:45" customFormat="1">
      <c r="A12" s="716"/>
      <c r="B12" s="738"/>
      <c r="C12" s="737"/>
      <c r="D12" s="245" t="s">
        <v>225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8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245" t="s">
        <v>226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8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245" t="s">
        <v>227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8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245" t="s">
        <v>228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8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245" t="s">
        <v>229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8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>
      <c r="A17" s="716"/>
      <c r="B17" s="738"/>
      <c r="C17" s="737"/>
      <c r="D17" s="245" t="s">
        <v>230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8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>
      <c r="A18" s="716"/>
      <c r="B18" s="738"/>
      <c r="C18" s="737"/>
      <c r="D18" s="245" t="s">
        <v>231</v>
      </c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8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>
      <c r="A19" s="716"/>
      <c r="B19" s="738"/>
      <c r="C19" s="737"/>
      <c r="D19" s="245" t="s">
        <v>232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8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>
      <c r="A20" s="716"/>
      <c r="B20" s="738"/>
      <c r="C20" s="737"/>
      <c r="D20" s="245" t="s">
        <v>233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8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246" t="s">
        <v>234</v>
      </c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8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>
      <c r="A22" s="743"/>
      <c r="B22" s="743"/>
      <c r="C22" s="743"/>
      <c r="D22" s="743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>AG11</f>
        <v>0</v>
      </c>
      <c r="AH22" s="101">
        <f t="shared" ref="AH22:AS22" si="1">AH11</f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ht="15.75" thickBot="1">
      <c r="A23" s="115"/>
      <c r="B23" s="115"/>
      <c r="C23" s="115"/>
      <c r="D23" s="1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44" t="s">
        <v>235</v>
      </c>
      <c r="B24" s="745" t="s">
        <v>422</v>
      </c>
      <c r="C24" s="746" t="s">
        <v>423</v>
      </c>
      <c r="D24" s="244" t="s">
        <v>424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8"/>
      <c r="AG24" s="742"/>
      <c r="AH24" s="742"/>
      <c r="AI24" s="742"/>
      <c r="AJ24" s="742"/>
      <c r="AK24" s="742"/>
      <c r="AL24" s="742"/>
      <c r="AM24" s="742"/>
      <c r="AN24" s="742"/>
      <c r="AO24" s="742"/>
      <c r="AP24" s="742"/>
      <c r="AQ24" s="742"/>
      <c r="AR24" s="742"/>
      <c r="AS24" s="742"/>
    </row>
    <row r="25" spans="1:45" customFormat="1">
      <c r="A25" s="716"/>
      <c r="B25" s="738"/>
      <c r="C25" s="737"/>
      <c r="D25" s="245" t="s">
        <v>425</v>
      </c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8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245" t="s">
        <v>426</v>
      </c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8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245" t="s">
        <v>427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8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8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>
      <c r="A29" s="743"/>
      <c r="B29" s="743"/>
      <c r="C29" s="743"/>
      <c r="D29" s="743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>AG24</f>
        <v>0</v>
      </c>
      <c r="AH29" s="101">
        <f t="shared" ref="AH29:AS29" si="3">AH24</f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ht="19.5" thickBot="1">
      <c r="A30" s="198"/>
      <c r="B30" s="198"/>
      <c r="C30" s="198"/>
      <c r="D30" s="19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44" t="s">
        <v>51</v>
      </c>
      <c r="B31" s="745" t="s">
        <v>219</v>
      </c>
      <c r="C31" s="746" t="s">
        <v>429</v>
      </c>
      <c r="D31" s="244" t="s">
        <v>220</v>
      </c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8"/>
      <c r="AG31" s="742"/>
      <c r="AH31" s="742"/>
      <c r="AI31" s="742"/>
      <c r="AJ31" s="742"/>
      <c r="AK31" s="742"/>
      <c r="AL31" s="742"/>
      <c r="AM31" s="742"/>
      <c r="AN31" s="742"/>
      <c r="AO31" s="742"/>
      <c r="AP31" s="742"/>
      <c r="AQ31" s="742"/>
      <c r="AR31" s="742"/>
      <c r="AS31" s="742"/>
    </row>
    <row r="32" spans="1:45" customFormat="1">
      <c r="A32" s="716"/>
      <c r="B32" s="738"/>
      <c r="C32" s="737"/>
      <c r="D32" s="245" t="s">
        <v>221</v>
      </c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8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245" t="s">
        <v>222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8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245" t="s">
        <v>236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8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8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>
      <c r="A36" s="743"/>
      <c r="B36" s="743"/>
      <c r="C36" s="743"/>
      <c r="D36" s="743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>AG31</f>
        <v>0</v>
      </c>
      <c r="AH36" s="101">
        <f t="shared" ref="AH36:AS36" si="5">AH31</f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101">
        <f t="shared" si="6"/>
        <v>0</v>
      </c>
      <c r="AH38" s="101">
        <f t="shared" si="6"/>
        <v>0</v>
      </c>
      <c r="AI38" s="101">
        <f t="shared" si="6"/>
        <v>0</v>
      </c>
      <c r="AJ38" s="101">
        <f t="shared" si="6"/>
        <v>0</v>
      </c>
      <c r="AK38" s="101">
        <f t="shared" si="6"/>
        <v>0</v>
      </c>
      <c r="AL38" s="101">
        <f t="shared" si="6"/>
        <v>0</v>
      </c>
      <c r="AM38" s="101">
        <f t="shared" si="6"/>
        <v>0</v>
      </c>
      <c r="AN38" s="101">
        <f t="shared" si="6"/>
        <v>0</v>
      </c>
      <c r="AO38" s="101">
        <f t="shared" si="6"/>
        <v>0</v>
      </c>
      <c r="AP38" s="101">
        <f t="shared" si="6"/>
        <v>0</v>
      </c>
      <c r="AQ38" s="101">
        <f t="shared" si="6"/>
        <v>0</v>
      </c>
      <c r="AR38" s="101">
        <f t="shared" si="6"/>
        <v>0</v>
      </c>
      <c r="AS38" s="101">
        <f t="shared" si="6"/>
        <v>0</v>
      </c>
    </row>
    <row r="39" spans="1:46" customFormat="1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30.75" customHeight="1">
      <c r="A43" s="309"/>
      <c r="B43" s="310" t="s">
        <v>506</v>
      </c>
      <c r="C43" s="311" t="s">
        <v>507</v>
      </c>
      <c r="D43" s="312"/>
      <c r="E43" s="277"/>
      <c r="F43" s="275"/>
      <c r="G43" s="275"/>
      <c r="H43" s="275"/>
      <c r="I43" s="313"/>
      <c r="J43" s="277"/>
      <c r="K43" s="275"/>
      <c r="L43" s="275">
        <v>12</v>
      </c>
      <c r="M43" s="275">
        <v>0</v>
      </c>
      <c r="N43" s="313">
        <v>0</v>
      </c>
      <c r="O43" s="277"/>
      <c r="P43" s="313"/>
      <c r="Q43" s="247"/>
      <c r="R43" s="248"/>
      <c r="S43" s="314"/>
      <c r="T43" s="248"/>
      <c r="U43" s="248"/>
      <c r="V43" s="315"/>
      <c r="W43" s="249"/>
      <c r="X43" s="4"/>
      <c r="Y43" s="4"/>
      <c r="Z43" s="4"/>
      <c r="AA43" s="4"/>
      <c r="AT43" s="4"/>
    </row>
    <row r="44" spans="1:46" ht="35.25" customHeight="1">
      <c r="A44" s="309"/>
      <c r="B44" s="316" t="s">
        <v>551</v>
      </c>
      <c r="C44" s="317" t="s">
        <v>639</v>
      </c>
      <c r="D44" s="318">
        <v>140</v>
      </c>
      <c r="E44" s="278"/>
      <c r="F44" s="276"/>
      <c r="G44" s="276"/>
      <c r="H44" s="276"/>
      <c r="I44" s="319"/>
      <c r="J44" s="278">
        <v>6</v>
      </c>
      <c r="K44" s="276">
        <v>62</v>
      </c>
      <c r="L44" s="276">
        <v>49</v>
      </c>
      <c r="M44" s="276">
        <v>0</v>
      </c>
      <c r="N44" s="319">
        <v>13</v>
      </c>
      <c r="O44" s="278">
        <v>27</v>
      </c>
      <c r="P44" s="319">
        <v>35</v>
      </c>
      <c r="Q44" s="250">
        <v>26</v>
      </c>
      <c r="R44" s="251">
        <v>0</v>
      </c>
      <c r="S44" s="280">
        <v>6</v>
      </c>
      <c r="T44" s="251">
        <v>8</v>
      </c>
      <c r="U44" s="251">
        <v>7</v>
      </c>
      <c r="V44" s="279">
        <v>10</v>
      </c>
      <c r="W44" s="252">
        <v>5</v>
      </c>
      <c r="X44" s="4"/>
      <c r="Y44" s="4"/>
      <c r="Z44" s="4"/>
      <c r="AA44" s="4"/>
      <c r="AT44" s="4"/>
    </row>
    <row r="45" spans="1:46" ht="15" customHeight="1">
      <c r="A45" s="309"/>
      <c r="B45" s="316" t="s">
        <v>513</v>
      </c>
      <c r="C45" s="317" t="s">
        <v>575</v>
      </c>
      <c r="D45" s="318">
        <v>27</v>
      </c>
      <c r="E45" s="278"/>
      <c r="F45" s="276"/>
      <c r="G45" s="276"/>
      <c r="H45" s="276"/>
      <c r="I45" s="319"/>
      <c r="J45" s="278">
        <v>1</v>
      </c>
      <c r="K45" s="276">
        <v>11</v>
      </c>
      <c r="L45" s="276">
        <v>11</v>
      </c>
      <c r="M45" s="276">
        <v>0</v>
      </c>
      <c r="N45" s="319">
        <v>0</v>
      </c>
      <c r="O45" s="278">
        <v>0</v>
      </c>
      <c r="P45" s="319">
        <v>11</v>
      </c>
      <c r="Q45" s="250">
        <v>2</v>
      </c>
      <c r="R45" s="251">
        <v>3</v>
      </c>
      <c r="S45" s="280">
        <v>5</v>
      </c>
      <c r="T45" s="251">
        <v>1</v>
      </c>
      <c r="U45" s="251">
        <v>0</v>
      </c>
      <c r="V45" s="279">
        <v>0</v>
      </c>
      <c r="W45" s="252">
        <v>0</v>
      </c>
      <c r="X45" s="4"/>
      <c r="Y45" s="4"/>
      <c r="Z45" s="4"/>
      <c r="AA45" s="4"/>
      <c r="AT45" s="4"/>
    </row>
    <row r="46" spans="1:46" ht="15" customHeight="1">
      <c r="A46" s="309"/>
      <c r="B46" s="316" t="s">
        <v>513</v>
      </c>
      <c r="C46" s="317" t="s">
        <v>576</v>
      </c>
      <c r="D46" s="318">
        <v>51</v>
      </c>
      <c r="E46" s="278"/>
      <c r="F46" s="276"/>
      <c r="G46" s="276"/>
      <c r="H46" s="276"/>
      <c r="I46" s="319"/>
      <c r="J46" s="278">
        <v>2</v>
      </c>
      <c r="K46" s="276">
        <v>20</v>
      </c>
      <c r="L46" s="276">
        <v>9</v>
      </c>
      <c r="M46" s="276">
        <v>11</v>
      </c>
      <c r="N46" s="319">
        <v>0</v>
      </c>
      <c r="O46" s="278">
        <v>0</v>
      </c>
      <c r="P46" s="319">
        <v>20</v>
      </c>
      <c r="Q46" s="250">
        <v>0</v>
      </c>
      <c r="R46" s="251">
        <v>2</v>
      </c>
      <c r="S46" s="280">
        <v>4</v>
      </c>
      <c r="T46" s="251">
        <v>3</v>
      </c>
      <c r="U46" s="251">
        <v>2</v>
      </c>
      <c r="V46" s="279">
        <v>6</v>
      </c>
      <c r="W46" s="252">
        <v>3</v>
      </c>
      <c r="X46" s="4"/>
      <c r="Y46" s="4"/>
      <c r="Z46" s="4"/>
      <c r="AA46" s="4"/>
      <c r="AT46" s="4"/>
    </row>
    <row r="47" spans="1:46" ht="36.75" customHeight="1">
      <c r="A47" s="309"/>
      <c r="B47" s="316" t="s">
        <v>513</v>
      </c>
      <c r="C47" s="317" t="s">
        <v>640</v>
      </c>
      <c r="D47" s="318">
        <v>243</v>
      </c>
      <c r="E47" s="278"/>
      <c r="F47" s="276"/>
      <c r="G47" s="276"/>
      <c r="H47" s="276"/>
      <c r="I47" s="319"/>
      <c r="J47" s="278">
        <v>12</v>
      </c>
      <c r="K47" s="276">
        <v>120</v>
      </c>
      <c r="L47" s="276">
        <v>77</v>
      </c>
      <c r="M47" s="276">
        <v>30</v>
      </c>
      <c r="N47" s="319">
        <v>13</v>
      </c>
      <c r="O47" s="278">
        <v>3</v>
      </c>
      <c r="P47" s="319">
        <v>117</v>
      </c>
      <c r="Q47" s="250">
        <v>8</v>
      </c>
      <c r="R47" s="251">
        <v>16</v>
      </c>
      <c r="S47" s="280">
        <v>36</v>
      </c>
      <c r="T47" s="251">
        <v>25</v>
      </c>
      <c r="U47" s="251">
        <v>27</v>
      </c>
      <c r="V47" s="279">
        <v>3</v>
      </c>
      <c r="W47" s="252">
        <v>5</v>
      </c>
      <c r="X47" s="4"/>
      <c r="Y47" s="4"/>
      <c r="Z47" s="4"/>
      <c r="AA47" s="4"/>
      <c r="AT47" s="4"/>
    </row>
    <row r="48" spans="1:46" ht="15" customHeight="1">
      <c r="A48" s="309"/>
      <c r="B48" s="316" t="s">
        <v>505</v>
      </c>
      <c r="C48" s="317" t="s">
        <v>557</v>
      </c>
      <c r="D48" s="318">
        <v>27</v>
      </c>
      <c r="E48" s="278"/>
      <c r="F48" s="276"/>
      <c r="G48" s="276"/>
      <c r="H48" s="276"/>
      <c r="I48" s="319"/>
      <c r="J48" s="278">
        <v>1</v>
      </c>
      <c r="K48" s="276">
        <v>10</v>
      </c>
      <c r="L48" s="276">
        <v>9</v>
      </c>
      <c r="M48" s="276">
        <v>0</v>
      </c>
      <c r="N48" s="319">
        <v>1</v>
      </c>
      <c r="O48" s="278">
        <v>0</v>
      </c>
      <c r="P48" s="319">
        <v>10</v>
      </c>
      <c r="Q48" s="250">
        <v>0</v>
      </c>
      <c r="R48" s="251">
        <v>0</v>
      </c>
      <c r="S48" s="280">
        <v>4</v>
      </c>
      <c r="T48" s="251">
        <v>2</v>
      </c>
      <c r="U48" s="251">
        <v>3</v>
      </c>
      <c r="V48" s="279">
        <v>1</v>
      </c>
      <c r="W48" s="252">
        <v>0</v>
      </c>
      <c r="X48" s="4"/>
      <c r="Y48" s="4"/>
      <c r="Z48" s="4"/>
      <c r="AA48" s="4"/>
      <c r="AT48" s="4"/>
    </row>
    <row r="49" spans="1:46" ht="15" customHeight="1">
      <c r="A49" s="309"/>
      <c r="B49" s="316" t="s">
        <v>505</v>
      </c>
      <c r="C49" s="317" t="s">
        <v>641</v>
      </c>
      <c r="D49" s="318">
        <v>237</v>
      </c>
      <c r="E49" s="278"/>
      <c r="F49" s="276"/>
      <c r="G49" s="276"/>
      <c r="H49" s="276"/>
      <c r="I49" s="319"/>
      <c r="J49" s="278">
        <v>11</v>
      </c>
      <c r="K49" s="276">
        <v>110</v>
      </c>
      <c r="L49" s="276">
        <v>92</v>
      </c>
      <c r="M49" s="276">
        <v>15</v>
      </c>
      <c r="N49" s="319">
        <v>3</v>
      </c>
      <c r="O49" s="278">
        <v>33</v>
      </c>
      <c r="P49" s="319">
        <v>77</v>
      </c>
      <c r="Q49" s="250">
        <v>17</v>
      </c>
      <c r="R49" s="251">
        <v>25</v>
      </c>
      <c r="S49" s="280">
        <v>24</v>
      </c>
      <c r="T49" s="251">
        <v>24</v>
      </c>
      <c r="U49" s="251">
        <v>11</v>
      </c>
      <c r="V49" s="279">
        <v>7</v>
      </c>
      <c r="W49" s="252">
        <v>2</v>
      </c>
      <c r="X49" s="4"/>
      <c r="Y49" s="4"/>
      <c r="Z49" s="4"/>
      <c r="AA49" s="4"/>
      <c r="AT49" s="4"/>
    </row>
    <row r="50" spans="1:46" ht="15" customHeight="1">
      <c r="A50" s="309"/>
      <c r="B50" s="316" t="s">
        <v>505</v>
      </c>
      <c r="C50" s="317" t="s">
        <v>642</v>
      </c>
      <c r="D50" s="320">
        <v>126</v>
      </c>
      <c r="E50" s="250"/>
      <c r="F50" s="251"/>
      <c r="G50" s="251"/>
      <c r="H50" s="251"/>
      <c r="I50" s="252"/>
      <c r="J50" s="250">
        <v>6</v>
      </c>
      <c r="K50" s="251">
        <v>68</v>
      </c>
      <c r="L50" s="251">
        <v>64</v>
      </c>
      <c r="M50" s="251">
        <v>0</v>
      </c>
      <c r="N50" s="252">
        <v>4</v>
      </c>
      <c r="O50" s="250">
        <v>0</v>
      </c>
      <c r="P50" s="252">
        <v>68</v>
      </c>
      <c r="Q50" s="250">
        <v>0</v>
      </c>
      <c r="R50" s="251">
        <v>0</v>
      </c>
      <c r="S50" s="280">
        <v>18</v>
      </c>
      <c r="T50" s="251">
        <v>14</v>
      </c>
      <c r="U50" s="251">
        <v>26</v>
      </c>
      <c r="V50" s="279">
        <v>3</v>
      </c>
      <c r="W50" s="252">
        <v>7</v>
      </c>
      <c r="X50" s="4"/>
      <c r="Y50" s="4"/>
      <c r="Z50" s="4"/>
      <c r="AA50" s="4"/>
      <c r="AT50" s="4"/>
    </row>
    <row r="51" spans="1:46" ht="15" customHeight="1">
      <c r="A51" s="309"/>
      <c r="B51" s="316" t="s">
        <v>524</v>
      </c>
      <c r="C51" s="317" t="s">
        <v>643</v>
      </c>
      <c r="D51" s="320">
        <v>195</v>
      </c>
      <c r="E51" s="250"/>
      <c r="F51" s="251"/>
      <c r="G51" s="251"/>
      <c r="H51" s="251"/>
      <c r="I51" s="252"/>
      <c r="J51" s="250">
        <v>9</v>
      </c>
      <c r="K51" s="251">
        <v>75</v>
      </c>
      <c r="L51" s="251">
        <v>36</v>
      </c>
      <c r="M51" s="251">
        <v>0</v>
      </c>
      <c r="N51" s="252">
        <v>39</v>
      </c>
      <c r="O51" s="250">
        <v>54</v>
      </c>
      <c r="P51" s="252">
        <v>21</v>
      </c>
      <c r="Q51" s="250">
        <v>0</v>
      </c>
      <c r="R51" s="251">
        <v>15</v>
      </c>
      <c r="S51" s="280">
        <v>30</v>
      </c>
      <c r="T51" s="251">
        <v>18</v>
      </c>
      <c r="U51" s="251">
        <v>6</v>
      </c>
      <c r="V51" s="279">
        <v>6</v>
      </c>
      <c r="W51" s="252">
        <v>0</v>
      </c>
      <c r="X51" s="4"/>
      <c r="Y51" s="4"/>
      <c r="Z51" s="4"/>
      <c r="AA51" s="4"/>
      <c r="AT51" s="4"/>
    </row>
    <row r="52" spans="1:46" ht="15" customHeight="1">
      <c r="A52" s="309"/>
      <c r="B52" s="316" t="s">
        <v>530</v>
      </c>
      <c r="C52" s="317" t="s">
        <v>644</v>
      </c>
      <c r="D52" s="320">
        <v>84</v>
      </c>
      <c r="E52" s="250"/>
      <c r="F52" s="251"/>
      <c r="G52" s="251"/>
      <c r="H52" s="251"/>
      <c r="I52" s="252"/>
      <c r="J52" s="250">
        <v>3</v>
      </c>
      <c r="K52" s="251">
        <v>35</v>
      </c>
      <c r="L52" s="251">
        <v>31</v>
      </c>
      <c r="M52" s="251">
        <v>2</v>
      </c>
      <c r="N52" s="252">
        <v>2</v>
      </c>
      <c r="O52" s="250">
        <v>0</v>
      </c>
      <c r="P52" s="252">
        <v>35</v>
      </c>
      <c r="Q52" s="250">
        <v>1</v>
      </c>
      <c r="R52" s="251">
        <v>8</v>
      </c>
      <c r="S52" s="280">
        <v>18</v>
      </c>
      <c r="T52" s="251">
        <v>7</v>
      </c>
      <c r="U52" s="251">
        <v>1</v>
      </c>
      <c r="V52" s="279">
        <v>0</v>
      </c>
      <c r="W52" s="252">
        <v>0</v>
      </c>
      <c r="X52" s="4"/>
      <c r="Y52" s="4"/>
      <c r="Z52" s="4"/>
      <c r="AA52" s="4"/>
      <c r="AB52" s="4"/>
      <c r="AC52" s="4"/>
      <c r="AR52" s="4"/>
    </row>
    <row r="53" spans="1:46" ht="36" customHeight="1">
      <c r="A53" s="309"/>
      <c r="B53" s="316" t="s">
        <v>530</v>
      </c>
      <c r="C53" s="317" t="s">
        <v>619</v>
      </c>
      <c r="D53" s="320">
        <v>186</v>
      </c>
      <c r="E53" s="250"/>
      <c r="F53" s="251"/>
      <c r="G53" s="251"/>
      <c r="H53" s="251"/>
      <c r="I53" s="252"/>
      <c r="J53" s="250">
        <v>7</v>
      </c>
      <c r="K53" s="251">
        <v>71</v>
      </c>
      <c r="L53" s="251">
        <v>46</v>
      </c>
      <c r="M53" s="251">
        <v>11</v>
      </c>
      <c r="N53" s="252">
        <v>14</v>
      </c>
      <c r="O53" s="250">
        <v>2</v>
      </c>
      <c r="P53" s="252">
        <v>69</v>
      </c>
      <c r="Q53" s="250">
        <v>6</v>
      </c>
      <c r="R53" s="251">
        <v>21</v>
      </c>
      <c r="S53" s="280">
        <v>24</v>
      </c>
      <c r="T53" s="251">
        <v>12</v>
      </c>
      <c r="U53" s="251">
        <v>8</v>
      </c>
      <c r="V53" s="279">
        <v>0</v>
      </c>
      <c r="W53" s="252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309"/>
      <c r="B54" s="316" t="s">
        <v>530</v>
      </c>
      <c r="C54" s="317" t="s">
        <v>535</v>
      </c>
      <c r="D54" s="320">
        <v>99</v>
      </c>
      <c r="E54" s="250"/>
      <c r="F54" s="251"/>
      <c r="G54" s="251"/>
      <c r="H54" s="251"/>
      <c r="I54" s="252"/>
      <c r="J54" s="250">
        <v>5</v>
      </c>
      <c r="K54" s="251">
        <v>50</v>
      </c>
      <c r="L54" s="251">
        <v>39</v>
      </c>
      <c r="M54" s="251">
        <v>0</v>
      </c>
      <c r="N54" s="252">
        <v>11</v>
      </c>
      <c r="O54" s="250">
        <v>0</v>
      </c>
      <c r="P54" s="252">
        <v>50</v>
      </c>
      <c r="Q54" s="250">
        <v>2</v>
      </c>
      <c r="R54" s="251">
        <v>12</v>
      </c>
      <c r="S54" s="280">
        <v>22</v>
      </c>
      <c r="T54" s="251">
        <v>10</v>
      </c>
      <c r="U54" s="251">
        <v>4</v>
      </c>
      <c r="V54" s="279">
        <v>0</v>
      </c>
      <c r="W54" s="252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309"/>
      <c r="B55" s="316" t="s">
        <v>530</v>
      </c>
      <c r="C55" s="317" t="s">
        <v>645</v>
      </c>
      <c r="D55" s="320">
        <v>150</v>
      </c>
      <c r="E55" s="250"/>
      <c r="F55" s="251"/>
      <c r="G55" s="251"/>
      <c r="H55" s="251"/>
      <c r="I55" s="252"/>
      <c r="J55" s="250">
        <v>9</v>
      </c>
      <c r="K55" s="251">
        <v>92</v>
      </c>
      <c r="L55" s="251">
        <v>70</v>
      </c>
      <c r="M55" s="251">
        <v>19</v>
      </c>
      <c r="N55" s="252">
        <v>3</v>
      </c>
      <c r="O55" s="250">
        <v>4</v>
      </c>
      <c r="P55" s="252">
        <v>88</v>
      </c>
      <c r="Q55" s="250">
        <v>8</v>
      </c>
      <c r="R55" s="251">
        <v>28</v>
      </c>
      <c r="S55" s="280">
        <v>39</v>
      </c>
      <c r="T55" s="251">
        <v>16</v>
      </c>
      <c r="U55" s="251">
        <v>1</v>
      </c>
      <c r="V55" s="279">
        <v>0</v>
      </c>
      <c r="W55" s="252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309"/>
      <c r="B56" s="316" t="s">
        <v>505</v>
      </c>
      <c r="C56" s="317" t="s">
        <v>547</v>
      </c>
      <c r="D56" s="320">
        <v>51</v>
      </c>
      <c r="E56" s="250"/>
      <c r="F56" s="251"/>
      <c r="G56" s="251"/>
      <c r="H56" s="251"/>
      <c r="I56" s="252"/>
      <c r="J56" s="250">
        <v>3</v>
      </c>
      <c r="K56" s="251">
        <v>30</v>
      </c>
      <c r="L56" s="251">
        <v>20</v>
      </c>
      <c r="M56" s="251">
        <v>0</v>
      </c>
      <c r="N56" s="252">
        <v>10</v>
      </c>
      <c r="O56" s="250">
        <v>0</v>
      </c>
      <c r="P56" s="252">
        <v>30</v>
      </c>
      <c r="Q56" s="250">
        <v>0</v>
      </c>
      <c r="R56" s="251">
        <v>0</v>
      </c>
      <c r="S56" s="280">
        <v>4</v>
      </c>
      <c r="T56" s="251">
        <v>4</v>
      </c>
      <c r="U56" s="251">
        <v>10</v>
      </c>
      <c r="V56" s="279">
        <v>6</v>
      </c>
      <c r="W56" s="252">
        <v>6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309"/>
      <c r="B57" s="316" t="s">
        <v>506</v>
      </c>
      <c r="C57" s="317" t="s">
        <v>571</v>
      </c>
      <c r="D57" s="320">
        <v>12</v>
      </c>
      <c r="E57" s="250"/>
      <c r="F57" s="251"/>
      <c r="G57" s="251"/>
      <c r="H57" s="251"/>
      <c r="I57" s="252"/>
      <c r="J57" s="250">
        <v>1</v>
      </c>
      <c r="K57" s="251">
        <v>10</v>
      </c>
      <c r="L57" s="251">
        <v>5</v>
      </c>
      <c r="M57" s="251">
        <v>4</v>
      </c>
      <c r="N57" s="252">
        <v>1</v>
      </c>
      <c r="O57" s="250">
        <v>3</v>
      </c>
      <c r="P57" s="252">
        <v>7</v>
      </c>
      <c r="Q57" s="250">
        <v>2</v>
      </c>
      <c r="R57" s="251">
        <v>2</v>
      </c>
      <c r="S57" s="280">
        <v>4</v>
      </c>
      <c r="T57" s="251">
        <v>2</v>
      </c>
      <c r="U57" s="251">
        <v>0</v>
      </c>
      <c r="V57" s="279">
        <v>0</v>
      </c>
      <c r="W57" s="252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309"/>
      <c r="B58" s="316" t="s">
        <v>506</v>
      </c>
      <c r="C58" s="317" t="s">
        <v>570</v>
      </c>
      <c r="D58" s="320">
        <v>40</v>
      </c>
      <c r="E58" s="250"/>
      <c r="F58" s="251"/>
      <c r="G58" s="251"/>
      <c r="H58" s="251"/>
      <c r="I58" s="252"/>
      <c r="J58" s="250">
        <v>2</v>
      </c>
      <c r="K58" s="251">
        <v>20</v>
      </c>
      <c r="L58" s="251">
        <v>16</v>
      </c>
      <c r="M58" s="251">
        <v>3</v>
      </c>
      <c r="N58" s="252">
        <v>1</v>
      </c>
      <c r="O58" s="250">
        <v>8</v>
      </c>
      <c r="P58" s="252">
        <v>12</v>
      </c>
      <c r="Q58" s="250">
        <v>8</v>
      </c>
      <c r="R58" s="251">
        <v>0</v>
      </c>
      <c r="S58" s="280">
        <v>6</v>
      </c>
      <c r="T58" s="251">
        <v>6</v>
      </c>
      <c r="U58" s="251">
        <v>0</v>
      </c>
      <c r="V58" s="279">
        <v>0</v>
      </c>
      <c r="W58" s="252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309"/>
      <c r="B59" s="316" t="s">
        <v>506</v>
      </c>
      <c r="C59" s="317" t="s">
        <v>510</v>
      </c>
      <c r="D59" s="320">
        <v>148</v>
      </c>
      <c r="E59" s="250"/>
      <c r="F59" s="251"/>
      <c r="G59" s="251"/>
      <c r="H59" s="251"/>
      <c r="I59" s="252"/>
      <c r="J59" s="250">
        <v>1</v>
      </c>
      <c r="K59" s="251">
        <v>12</v>
      </c>
      <c r="L59" s="251">
        <v>12</v>
      </c>
      <c r="M59" s="251">
        <v>0</v>
      </c>
      <c r="N59" s="252">
        <v>0</v>
      </c>
      <c r="O59" s="250">
        <v>5</v>
      </c>
      <c r="P59" s="252">
        <v>7</v>
      </c>
      <c r="Q59" s="250">
        <v>1</v>
      </c>
      <c r="R59" s="251">
        <v>3</v>
      </c>
      <c r="S59" s="280">
        <v>1</v>
      </c>
      <c r="T59" s="251">
        <v>1</v>
      </c>
      <c r="U59" s="251">
        <v>4</v>
      </c>
      <c r="V59" s="279">
        <v>2</v>
      </c>
      <c r="W59" s="252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309"/>
      <c r="B60" s="316" t="s">
        <v>538</v>
      </c>
      <c r="C60" s="317" t="s">
        <v>573</v>
      </c>
      <c r="D60" s="320">
        <v>114</v>
      </c>
      <c r="E60" s="250"/>
      <c r="F60" s="251"/>
      <c r="G60" s="251"/>
      <c r="H60" s="251"/>
      <c r="I60" s="252"/>
      <c r="J60" s="250">
        <v>6</v>
      </c>
      <c r="K60" s="251">
        <v>61</v>
      </c>
      <c r="L60" s="251">
        <v>52</v>
      </c>
      <c r="M60" s="251">
        <v>0</v>
      </c>
      <c r="N60" s="252">
        <v>9</v>
      </c>
      <c r="O60" s="250">
        <v>0</v>
      </c>
      <c r="P60" s="252">
        <v>61</v>
      </c>
      <c r="Q60" s="250">
        <v>0</v>
      </c>
      <c r="R60" s="251">
        <v>6</v>
      </c>
      <c r="S60" s="280">
        <v>11</v>
      </c>
      <c r="T60" s="251">
        <v>17</v>
      </c>
      <c r="U60" s="251">
        <v>14</v>
      </c>
      <c r="V60" s="279">
        <v>12</v>
      </c>
      <c r="W60" s="252">
        <v>1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309"/>
      <c r="B61" s="316" t="s">
        <v>538</v>
      </c>
      <c r="C61" s="317" t="s">
        <v>574</v>
      </c>
      <c r="D61" s="320">
        <v>207</v>
      </c>
      <c r="E61" s="250"/>
      <c r="F61" s="251"/>
      <c r="G61" s="251"/>
      <c r="H61" s="251"/>
      <c r="I61" s="252"/>
      <c r="J61" s="250">
        <v>9</v>
      </c>
      <c r="K61" s="251">
        <v>91</v>
      </c>
      <c r="L61" s="251">
        <v>67</v>
      </c>
      <c r="M61" s="251">
        <v>0</v>
      </c>
      <c r="N61" s="252">
        <v>24</v>
      </c>
      <c r="O61" s="250">
        <v>0</v>
      </c>
      <c r="P61" s="252">
        <v>91</v>
      </c>
      <c r="Q61" s="250">
        <v>0</v>
      </c>
      <c r="R61" s="251">
        <v>4</v>
      </c>
      <c r="S61" s="280">
        <v>16</v>
      </c>
      <c r="T61" s="251">
        <v>25</v>
      </c>
      <c r="U61" s="251">
        <v>25</v>
      </c>
      <c r="V61" s="279">
        <v>17</v>
      </c>
      <c r="W61" s="252">
        <v>4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309"/>
      <c r="B62" s="316"/>
      <c r="C62" s="317"/>
      <c r="D62" s="320"/>
      <c r="E62" s="250"/>
      <c r="F62" s="251"/>
      <c r="G62" s="251"/>
      <c r="H62" s="251"/>
      <c r="I62" s="252"/>
      <c r="J62" s="250"/>
      <c r="K62" s="251"/>
      <c r="L62" s="251"/>
      <c r="M62" s="251"/>
      <c r="N62" s="252"/>
      <c r="O62" s="250"/>
      <c r="P62" s="252"/>
      <c r="Q62" s="250"/>
      <c r="R62" s="251"/>
      <c r="S62" s="280"/>
      <c r="T62" s="251"/>
      <c r="U62" s="251"/>
      <c r="V62" s="279"/>
      <c r="W62" s="252"/>
      <c r="X62" s="4"/>
      <c r="Y62" s="4"/>
      <c r="Z62" s="4"/>
      <c r="AA62" s="4"/>
      <c r="AB62" s="4"/>
      <c r="AC62" s="4"/>
      <c r="AR62" s="4"/>
    </row>
    <row r="63" spans="1:46" ht="15" customHeight="1">
      <c r="A63" s="309"/>
      <c r="B63" s="316"/>
      <c r="C63" s="317"/>
      <c r="D63" s="320"/>
      <c r="E63" s="250"/>
      <c r="F63" s="251"/>
      <c r="G63" s="251"/>
      <c r="H63" s="251"/>
      <c r="I63" s="252"/>
      <c r="J63" s="250"/>
      <c r="K63" s="251"/>
      <c r="L63" s="251"/>
      <c r="M63" s="251"/>
      <c r="N63" s="252"/>
      <c r="O63" s="250"/>
      <c r="P63" s="252"/>
      <c r="Q63" s="250"/>
      <c r="R63" s="251"/>
      <c r="S63" s="280"/>
      <c r="T63" s="251"/>
      <c r="U63" s="251"/>
      <c r="V63" s="279"/>
      <c r="W63" s="252"/>
      <c r="X63" s="4"/>
      <c r="Y63" s="4"/>
      <c r="Z63" s="4"/>
      <c r="AA63" s="4"/>
      <c r="AB63" s="4"/>
      <c r="AC63" s="4"/>
      <c r="AR63" s="4"/>
    </row>
    <row r="64" spans="1:46" ht="15" customHeight="1">
      <c r="A64" s="309"/>
      <c r="B64" s="316"/>
      <c r="C64" s="317"/>
      <c r="D64" s="320"/>
      <c r="E64" s="250"/>
      <c r="F64" s="251"/>
      <c r="G64" s="251"/>
      <c r="H64" s="251"/>
      <c r="I64" s="252"/>
      <c r="J64" s="250"/>
      <c r="K64" s="251"/>
      <c r="L64" s="251"/>
      <c r="M64" s="251"/>
      <c r="N64" s="252"/>
      <c r="O64" s="250"/>
      <c r="P64" s="252"/>
      <c r="Q64" s="250"/>
      <c r="R64" s="251"/>
      <c r="S64" s="280"/>
      <c r="T64" s="251"/>
      <c r="U64" s="251"/>
      <c r="V64" s="279"/>
      <c r="W64" s="252"/>
      <c r="X64" s="4"/>
      <c r="Y64" s="4"/>
      <c r="Z64" s="4"/>
      <c r="AA64" s="4"/>
      <c r="AB64" s="4"/>
      <c r="AC64" s="4"/>
      <c r="AR64" s="4"/>
    </row>
    <row r="65" spans="1:44" ht="15" customHeight="1">
      <c r="A65" s="309"/>
      <c r="B65" s="316"/>
      <c r="C65" s="317"/>
      <c r="D65" s="320"/>
      <c r="E65" s="250"/>
      <c r="F65" s="251"/>
      <c r="G65" s="251"/>
      <c r="H65" s="251"/>
      <c r="I65" s="252"/>
      <c r="J65" s="250"/>
      <c r="K65" s="251"/>
      <c r="L65" s="251"/>
      <c r="M65" s="251"/>
      <c r="N65" s="252"/>
      <c r="O65" s="250"/>
      <c r="P65" s="252"/>
      <c r="Q65" s="250"/>
      <c r="R65" s="251"/>
      <c r="S65" s="280"/>
      <c r="T65" s="251"/>
      <c r="U65" s="251"/>
      <c r="V65" s="279"/>
      <c r="W65" s="252"/>
      <c r="X65" s="4"/>
      <c r="Y65" s="4"/>
      <c r="Z65" s="4"/>
      <c r="AA65" s="4"/>
      <c r="AB65" s="4"/>
      <c r="AC65" s="4"/>
      <c r="AR65" s="4"/>
    </row>
    <row r="66" spans="1:44" ht="15" customHeight="1">
      <c r="A66" s="309"/>
      <c r="B66" s="316"/>
      <c r="C66" s="317"/>
      <c r="D66" s="320"/>
      <c r="E66" s="250"/>
      <c r="F66" s="251"/>
      <c r="G66" s="251"/>
      <c r="H66" s="251"/>
      <c r="I66" s="252"/>
      <c r="J66" s="250"/>
      <c r="K66" s="251"/>
      <c r="L66" s="251"/>
      <c r="M66" s="251"/>
      <c r="N66" s="252"/>
      <c r="O66" s="250"/>
      <c r="P66" s="252"/>
      <c r="Q66" s="250"/>
      <c r="R66" s="251"/>
      <c r="S66" s="280"/>
      <c r="T66" s="251"/>
      <c r="U66" s="251"/>
      <c r="V66" s="279"/>
      <c r="W66" s="252"/>
      <c r="X66" s="4"/>
      <c r="Y66" s="4"/>
      <c r="Z66" s="4"/>
      <c r="AA66" s="4"/>
      <c r="AB66" s="4"/>
      <c r="AC66" s="4"/>
      <c r="AR66" s="4"/>
    </row>
    <row r="67" spans="1:44" ht="15" customHeight="1">
      <c r="A67" s="309"/>
      <c r="B67" s="316"/>
      <c r="C67" s="317"/>
      <c r="D67" s="320"/>
      <c r="E67" s="250"/>
      <c r="F67" s="251"/>
      <c r="G67" s="251"/>
      <c r="H67" s="251"/>
      <c r="I67" s="252"/>
      <c r="J67" s="250"/>
      <c r="K67" s="251"/>
      <c r="L67" s="251"/>
      <c r="M67" s="251"/>
      <c r="N67" s="252"/>
      <c r="O67" s="250"/>
      <c r="P67" s="252"/>
      <c r="Q67" s="250"/>
      <c r="R67" s="251"/>
      <c r="S67" s="280"/>
      <c r="T67" s="251"/>
      <c r="U67" s="251"/>
      <c r="V67" s="279"/>
      <c r="W67" s="252"/>
      <c r="X67" s="4"/>
      <c r="Y67" s="4"/>
      <c r="Z67" s="4"/>
      <c r="AA67" s="4"/>
      <c r="AB67" s="4"/>
      <c r="AC67" s="4"/>
      <c r="AR67" s="4"/>
    </row>
    <row r="68" spans="1:44" ht="15" customHeight="1">
      <c r="A68" s="309"/>
      <c r="B68" s="316"/>
      <c r="C68" s="317"/>
      <c r="D68" s="320"/>
      <c r="E68" s="250"/>
      <c r="F68" s="251"/>
      <c r="G68" s="251"/>
      <c r="H68" s="251"/>
      <c r="I68" s="252"/>
      <c r="J68" s="250"/>
      <c r="K68" s="251"/>
      <c r="L68" s="251"/>
      <c r="M68" s="251"/>
      <c r="N68" s="252"/>
      <c r="O68" s="250"/>
      <c r="P68" s="252"/>
      <c r="Q68" s="250"/>
      <c r="R68" s="251"/>
      <c r="S68" s="280"/>
      <c r="T68" s="251"/>
      <c r="U68" s="251"/>
      <c r="V68" s="279"/>
      <c r="W68" s="252"/>
      <c r="X68" s="4"/>
      <c r="Y68" s="4"/>
      <c r="Z68" s="4"/>
      <c r="AA68" s="4"/>
      <c r="AB68" s="4"/>
      <c r="AC68" s="4"/>
      <c r="AR68" s="4"/>
    </row>
    <row r="69" spans="1:44" ht="15" customHeight="1">
      <c r="A69" s="309"/>
      <c r="B69" s="316"/>
      <c r="C69" s="317"/>
      <c r="D69" s="320"/>
      <c r="E69" s="250"/>
      <c r="F69" s="251"/>
      <c r="G69" s="251"/>
      <c r="H69" s="251"/>
      <c r="I69" s="252"/>
      <c r="J69" s="250"/>
      <c r="K69" s="251"/>
      <c r="L69" s="251"/>
      <c r="M69" s="251"/>
      <c r="N69" s="252"/>
      <c r="O69" s="250"/>
      <c r="P69" s="252"/>
      <c r="Q69" s="250"/>
      <c r="R69" s="251"/>
      <c r="S69" s="280"/>
      <c r="T69" s="251"/>
      <c r="U69" s="251"/>
      <c r="V69" s="279"/>
      <c r="W69" s="252"/>
      <c r="X69" s="4"/>
      <c r="Y69" s="4"/>
      <c r="Z69" s="4"/>
      <c r="AA69" s="4"/>
      <c r="AB69" s="4"/>
      <c r="AC69" s="4"/>
      <c r="AR69" s="4"/>
    </row>
    <row r="70" spans="1:44" ht="15" customHeight="1">
      <c r="A70" s="309"/>
      <c r="B70" s="316"/>
      <c r="C70" s="317"/>
      <c r="D70" s="320"/>
      <c r="E70" s="250"/>
      <c r="F70" s="251"/>
      <c r="G70" s="251"/>
      <c r="H70" s="251"/>
      <c r="I70" s="252"/>
      <c r="J70" s="250"/>
      <c r="K70" s="251"/>
      <c r="L70" s="251"/>
      <c r="M70" s="251"/>
      <c r="N70" s="252"/>
      <c r="O70" s="250"/>
      <c r="P70" s="252"/>
      <c r="Q70" s="250"/>
      <c r="R70" s="251"/>
      <c r="S70" s="280"/>
      <c r="T70" s="251"/>
      <c r="U70" s="251"/>
      <c r="V70" s="279"/>
      <c r="W70" s="252"/>
      <c r="X70" s="4"/>
      <c r="Y70" s="4"/>
      <c r="Z70" s="4"/>
      <c r="AA70" s="4"/>
      <c r="AB70" s="4"/>
      <c r="AC70" s="4"/>
      <c r="AR70" s="4"/>
    </row>
    <row r="71" spans="1:44" ht="15" customHeight="1">
      <c r="A71" s="309"/>
      <c r="B71" s="316"/>
      <c r="C71" s="317"/>
      <c r="D71" s="320"/>
      <c r="E71" s="250"/>
      <c r="F71" s="251"/>
      <c r="G71" s="251"/>
      <c r="H71" s="251"/>
      <c r="I71" s="252"/>
      <c r="J71" s="250"/>
      <c r="K71" s="251"/>
      <c r="L71" s="251"/>
      <c r="M71" s="251"/>
      <c r="N71" s="252"/>
      <c r="O71" s="250"/>
      <c r="P71" s="252"/>
      <c r="Q71" s="250"/>
      <c r="R71" s="251"/>
      <c r="S71" s="280"/>
      <c r="T71" s="251"/>
      <c r="U71" s="251"/>
      <c r="V71" s="279"/>
      <c r="W71" s="252"/>
      <c r="X71" s="4"/>
      <c r="Y71" s="4"/>
      <c r="Z71" s="4"/>
      <c r="AA71" s="4"/>
      <c r="AB71" s="4"/>
      <c r="AC71" s="4"/>
      <c r="AR71" s="4"/>
    </row>
    <row r="72" spans="1:44" ht="15" customHeight="1">
      <c r="A72" s="309"/>
      <c r="B72" s="316"/>
      <c r="C72" s="317"/>
      <c r="D72" s="320"/>
      <c r="E72" s="250"/>
      <c r="F72" s="251"/>
      <c r="G72" s="251"/>
      <c r="H72" s="251"/>
      <c r="I72" s="252"/>
      <c r="J72" s="250"/>
      <c r="K72" s="251"/>
      <c r="L72" s="251"/>
      <c r="M72" s="251"/>
      <c r="N72" s="252"/>
      <c r="O72" s="250"/>
      <c r="P72" s="252"/>
      <c r="Q72" s="250"/>
      <c r="R72" s="251"/>
      <c r="S72" s="280"/>
      <c r="T72" s="251"/>
      <c r="U72" s="251"/>
      <c r="V72" s="279"/>
      <c r="W72" s="252"/>
      <c r="X72" s="4"/>
      <c r="Y72" s="4"/>
      <c r="Z72" s="4"/>
      <c r="AA72" s="4"/>
      <c r="AB72" s="4"/>
      <c r="AC72" s="4"/>
      <c r="AR72" s="4"/>
    </row>
    <row r="73" spans="1:44" ht="15" customHeight="1">
      <c r="A73" s="309"/>
      <c r="B73" s="316"/>
      <c r="C73" s="317"/>
      <c r="D73" s="320"/>
      <c r="E73" s="250"/>
      <c r="F73" s="251"/>
      <c r="G73" s="251"/>
      <c r="H73" s="251"/>
      <c r="I73" s="252"/>
      <c r="J73" s="250"/>
      <c r="K73" s="251"/>
      <c r="L73" s="251"/>
      <c r="M73" s="251"/>
      <c r="N73" s="252"/>
      <c r="O73" s="250"/>
      <c r="P73" s="252"/>
      <c r="Q73" s="250"/>
      <c r="R73" s="251"/>
      <c r="S73" s="280"/>
      <c r="T73" s="251"/>
      <c r="U73" s="251"/>
      <c r="V73" s="279"/>
      <c r="W73" s="252"/>
      <c r="X73" s="4"/>
      <c r="Y73" s="4"/>
      <c r="Z73" s="4"/>
      <c r="AA73" s="4"/>
      <c r="AB73" s="4"/>
      <c r="AC73" s="4"/>
      <c r="AR73" s="4"/>
    </row>
    <row r="74" spans="1:44" ht="15" customHeight="1">
      <c r="A74" s="309"/>
      <c r="B74" s="316"/>
      <c r="C74" s="317"/>
      <c r="D74" s="320"/>
      <c r="E74" s="250"/>
      <c r="F74" s="251"/>
      <c r="G74" s="251"/>
      <c r="H74" s="251"/>
      <c r="I74" s="252"/>
      <c r="J74" s="250"/>
      <c r="K74" s="251"/>
      <c r="L74" s="251"/>
      <c r="M74" s="251"/>
      <c r="N74" s="252"/>
      <c r="O74" s="250"/>
      <c r="P74" s="252"/>
      <c r="Q74" s="250"/>
      <c r="R74" s="251"/>
      <c r="S74" s="280"/>
      <c r="T74" s="251"/>
      <c r="U74" s="251"/>
      <c r="V74" s="279"/>
      <c r="W74" s="252"/>
      <c r="X74" s="4"/>
      <c r="Y74" s="4"/>
      <c r="Z74" s="4"/>
      <c r="AA74" s="4"/>
      <c r="AB74" s="4"/>
      <c r="AC74" s="4"/>
      <c r="AR74" s="4"/>
    </row>
    <row r="75" spans="1:44" ht="15" customHeight="1">
      <c r="A75" s="309"/>
      <c r="B75" s="316"/>
      <c r="C75" s="317"/>
      <c r="D75" s="320"/>
      <c r="E75" s="250"/>
      <c r="F75" s="251"/>
      <c r="G75" s="251"/>
      <c r="H75" s="251"/>
      <c r="I75" s="252"/>
      <c r="J75" s="250"/>
      <c r="K75" s="251"/>
      <c r="L75" s="251"/>
      <c r="M75" s="251"/>
      <c r="N75" s="252"/>
      <c r="O75" s="250"/>
      <c r="P75" s="252"/>
      <c r="Q75" s="250"/>
      <c r="R75" s="251"/>
      <c r="S75" s="280"/>
      <c r="T75" s="251"/>
      <c r="U75" s="251"/>
      <c r="V75" s="279"/>
      <c r="W75" s="252"/>
      <c r="X75" s="4"/>
      <c r="Y75" s="4"/>
      <c r="Z75" s="4"/>
      <c r="AA75" s="4"/>
      <c r="AB75" s="4"/>
      <c r="AC75" s="4"/>
      <c r="AR75" s="4"/>
    </row>
    <row r="76" spans="1:44" ht="15" customHeight="1">
      <c r="A76" s="309"/>
      <c r="B76" s="316"/>
      <c r="C76" s="317"/>
      <c r="D76" s="320"/>
      <c r="E76" s="250"/>
      <c r="F76" s="251"/>
      <c r="G76" s="251"/>
      <c r="H76" s="251"/>
      <c r="I76" s="252"/>
      <c r="J76" s="250"/>
      <c r="K76" s="251"/>
      <c r="L76" s="251"/>
      <c r="M76" s="251"/>
      <c r="N76" s="252"/>
      <c r="O76" s="250"/>
      <c r="P76" s="252"/>
      <c r="Q76" s="250"/>
      <c r="R76" s="251"/>
      <c r="S76" s="280"/>
      <c r="T76" s="251"/>
      <c r="U76" s="251"/>
      <c r="V76" s="279"/>
      <c r="W76" s="252"/>
      <c r="X76" s="4"/>
      <c r="Y76" s="4"/>
      <c r="Z76" s="4"/>
      <c r="AA76" s="4"/>
      <c r="AB76" s="4"/>
      <c r="AC76" s="4"/>
      <c r="AR76" s="4"/>
    </row>
    <row r="77" spans="1:44" ht="15" customHeight="1">
      <c r="A77" s="309"/>
      <c r="B77" s="316"/>
      <c r="C77" s="317"/>
      <c r="D77" s="320"/>
      <c r="E77" s="250"/>
      <c r="F77" s="251"/>
      <c r="G77" s="251"/>
      <c r="H77" s="251"/>
      <c r="I77" s="252"/>
      <c r="J77" s="250"/>
      <c r="K77" s="251"/>
      <c r="L77" s="251"/>
      <c r="M77" s="251"/>
      <c r="N77" s="252"/>
      <c r="O77" s="250"/>
      <c r="P77" s="252"/>
      <c r="Q77" s="250"/>
      <c r="R77" s="251"/>
      <c r="S77" s="280"/>
      <c r="T77" s="251"/>
      <c r="U77" s="251"/>
      <c r="V77" s="279"/>
      <c r="W77" s="252"/>
      <c r="X77" s="4"/>
      <c r="Y77" s="4"/>
      <c r="Z77" s="4"/>
      <c r="AA77" s="4"/>
      <c r="AB77" s="4"/>
      <c r="AC77" s="4"/>
      <c r="AR77" s="4"/>
    </row>
    <row r="78" spans="1:44" ht="15" customHeight="1">
      <c r="A78" s="309"/>
      <c r="B78" s="316"/>
      <c r="C78" s="317"/>
      <c r="D78" s="320"/>
      <c r="E78" s="250"/>
      <c r="F78" s="251"/>
      <c r="G78" s="251"/>
      <c r="H78" s="251"/>
      <c r="I78" s="252"/>
      <c r="J78" s="250"/>
      <c r="K78" s="251"/>
      <c r="L78" s="251"/>
      <c r="M78" s="251"/>
      <c r="N78" s="252"/>
      <c r="O78" s="250"/>
      <c r="P78" s="252"/>
      <c r="Q78" s="250"/>
      <c r="R78" s="251"/>
      <c r="S78" s="280"/>
      <c r="T78" s="251"/>
      <c r="U78" s="251"/>
      <c r="V78" s="279"/>
      <c r="W78" s="252"/>
      <c r="X78" s="4"/>
      <c r="Y78" s="4"/>
      <c r="Z78" s="4"/>
      <c r="AA78" s="4"/>
      <c r="AB78" s="4"/>
      <c r="AC78" s="4"/>
      <c r="AR78" s="4"/>
    </row>
    <row r="79" spans="1:44" ht="15" customHeight="1">
      <c r="A79" s="309"/>
      <c r="B79" s="316"/>
      <c r="C79" s="317"/>
      <c r="D79" s="320"/>
      <c r="E79" s="250"/>
      <c r="F79" s="251"/>
      <c r="G79" s="251"/>
      <c r="H79" s="251"/>
      <c r="I79" s="252"/>
      <c r="J79" s="250"/>
      <c r="K79" s="251"/>
      <c r="L79" s="251"/>
      <c r="M79" s="251"/>
      <c r="N79" s="252"/>
      <c r="O79" s="250"/>
      <c r="P79" s="252"/>
      <c r="Q79" s="250"/>
      <c r="R79" s="251"/>
      <c r="S79" s="280"/>
      <c r="T79" s="251"/>
      <c r="U79" s="251"/>
      <c r="V79" s="279"/>
      <c r="W79" s="252"/>
      <c r="X79" s="4"/>
      <c r="Y79" s="4"/>
      <c r="Z79" s="4"/>
      <c r="AA79" s="4"/>
      <c r="AB79" s="4"/>
      <c r="AC79" s="4"/>
      <c r="AR79" s="4"/>
    </row>
    <row r="80" spans="1:44" ht="15" customHeight="1">
      <c r="A80" s="309"/>
      <c r="B80" s="316"/>
      <c r="C80" s="317"/>
      <c r="D80" s="320"/>
      <c r="E80" s="250"/>
      <c r="F80" s="251"/>
      <c r="G80" s="251"/>
      <c r="H80" s="251"/>
      <c r="I80" s="252"/>
      <c r="J80" s="250"/>
      <c r="K80" s="251"/>
      <c r="L80" s="251"/>
      <c r="M80" s="251"/>
      <c r="N80" s="252"/>
      <c r="O80" s="250"/>
      <c r="P80" s="252"/>
      <c r="Q80" s="250"/>
      <c r="R80" s="251"/>
      <c r="S80" s="280"/>
      <c r="T80" s="251"/>
      <c r="U80" s="251"/>
      <c r="V80" s="279"/>
      <c r="W80" s="252"/>
      <c r="X80" s="4"/>
      <c r="Y80" s="4"/>
      <c r="Z80" s="4"/>
      <c r="AA80" s="4"/>
      <c r="AB80" s="4"/>
      <c r="AC80" s="4"/>
      <c r="AR80" s="4"/>
    </row>
    <row r="81" spans="1:44" ht="15" customHeight="1">
      <c r="A81" s="309"/>
      <c r="B81" s="316"/>
      <c r="C81" s="317"/>
      <c r="D81" s="320"/>
      <c r="E81" s="250"/>
      <c r="F81" s="251"/>
      <c r="G81" s="251"/>
      <c r="H81" s="251"/>
      <c r="I81" s="252"/>
      <c r="J81" s="250"/>
      <c r="K81" s="251"/>
      <c r="L81" s="251"/>
      <c r="M81" s="251"/>
      <c r="N81" s="252"/>
      <c r="O81" s="250"/>
      <c r="P81" s="252"/>
      <c r="Q81" s="250"/>
      <c r="R81" s="251"/>
      <c r="S81" s="280"/>
      <c r="T81" s="251"/>
      <c r="U81" s="251"/>
      <c r="V81" s="279"/>
      <c r="W81" s="252"/>
      <c r="X81" s="4"/>
      <c r="Y81" s="4"/>
      <c r="Z81" s="4"/>
      <c r="AA81" s="4"/>
      <c r="AB81" s="4"/>
      <c r="AC81" s="4"/>
      <c r="AR81" s="4"/>
    </row>
    <row r="82" spans="1:44" ht="15" customHeight="1">
      <c r="A82" s="309"/>
      <c r="B82" s="316"/>
      <c r="C82" s="317"/>
      <c r="D82" s="320"/>
      <c r="E82" s="250"/>
      <c r="F82" s="251"/>
      <c r="G82" s="251"/>
      <c r="H82" s="251"/>
      <c r="I82" s="252"/>
      <c r="J82" s="250"/>
      <c r="K82" s="251"/>
      <c r="L82" s="251"/>
      <c r="M82" s="251"/>
      <c r="N82" s="252"/>
      <c r="O82" s="250"/>
      <c r="P82" s="252"/>
      <c r="Q82" s="250"/>
      <c r="R82" s="251"/>
      <c r="S82" s="280"/>
      <c r="T82" s="251"/>
      <c r="U82" s="251"/>
      <c r="V82" s="279"/>
      <c r="W82" s="252"/>
      <c r="X82" s="4"/>
      <c r="Y82" s="4"/>
      <c r="Z82" s="4"/>
      <c r="AA82" s="4"/>
      <c r="AB82" s="4"/>
      <c r="AC82" s="4"/>
      <c r="AR82" s="4"/>
    </row>
    <row r="83" spans="1:44" ht="15" customHeight="1">
      <c r="A83" s="309"/>
      <c r="B83" s="316"/>
      <c r="C83" s="317"/>
      <c r="D83" s="320"/>
      <c r="E83" s="250"/>
      <c r="F83" s="251"/>
      <c r="G83" s="251"/>
      <c r="H83" s="251"/>
      <c r="I83" s="252"/>
      <c r="J83" s="250"/>
      <c r="K83" s="251"/>
      <c r="L83" s="251"/>
      <c r="M83" s="251"/>
      <c r="N83" s="252"/>
      <c r="O83" s="250"/>
      <c r="P83" s="252"/>
      <c r="Q83" s="250"/>
      <c r="R83" s="251"/>
      <c r="S83" s="280"/>
      <c r="T83" s="251"/>
      <c r="U83" s="251"/>
      <c r="V83" s="279"/>
      <c r="W83" s="252"/>
      <c r="X83" s="4"/>
      <c r="Y83" s="4"/>
      <c r="Z83" s="4"/>
      <c r="AA83" s="4"/>
      <c r="AB83" s="4"/>
      <c r="AC83" s="4"/>
      <c r="AR83" s="4"/>
    </row>
    <row r="84" spans="1:44" ht="15" customHeight="1">
      <c r="A84" s="309"/>
      <c r="B84" s="316"/>
      <c r="C84" s="317"/>
      <c r="D84" s="320"/>
      <c r="E84" s="250"/>
      <c r="F84" s="251"/>
      <c r="G84" s="251"/>
      <c r="H84" s="251"/>
      <c r="I84" s="252"/>
      <c r="J84" s="250"/>
      <c r="K84" s="251"/>
      <c r="L84" s="251"/>
      <c r="M84" s="251"/>
      <c r="N84" s="252"/>
      <c r="O84" s="250"/>
      <c r="P84" s="252"/>
      <c r="Q84" s="250"/>
      <c r="R84" s="251"/>
      <c r="S84" s="280"/>
      <c r="T84" s="251"/>
      <c r="U84" s="251"/>
      <c r="V84" s="279"/>
      <c r="W84" s="252"/>
      <c r="X84" s="4"/>
      <c r="Y84" s="4"/>
      <c r="Z84" s="4"/>
      <c r="AA84" s="4"/>
      <c r="AB84" s="4"/>
      <c r="AC84" s="4"/>
      <c r="AR84" s="4"/>
    </row>
    <row r="85" spans="1:44" ht="15" customHeight="1">
      <c r="A85" s="309"/>
      <c r="B85" s="316"/>
      <c r="C85" s="317"/>
      <c r="D85" s="320"/>
      <c r="E85" s="250"/>
      <c r="F85" s="251"/>
      <c r="G85" s="251"/>
      <c r="H85" s="251"/>
      <c r="I85" s="252"/>
      <c r="J85" s="250"/>
      <c r="K85" s="251"/>
      <c r="L85" s="251"/>
      <c r="M85" s="251"/>
      <c r="N85" s="252"/>
      <c r="O85" s="250"/>
      <c r="P85" s="252"/>
      <c r="Q85" s="250"/>
      <c r="R85" s="251"/>
      <c r="S85" s="280"/>
      <c r="T85" s="251"/>
      <c r="U85" s="251"/>
      <c r="V85" s="279"/>
      <c r="W85" s="252"/>
      <c r="X85" s="4"/>
      <c r="Y85" s="4"/>
      <c r="Z85" s="4"/>
      <c r="AA85" s="4"/>
      <c r="AB85" s="4"/>
      <c r="AC85" s="4"/>
      <c r="AR85" s="4"/>
    </row>
    <row r="86" spans="1:44" ht="15" customHeight="1">
      <c r="A86" s="309"/>
      <c r="B86" s="316"/>
      <c r="C86" s="317"/>
      <c r="D86" s="320"/>
      <c r="E86" s="250"/>
      <c r="F86" s="251"/>
      <c r="G86" s="251"/>
      <c r="H86" s="251"/>
      <c r="I86" s="252"/>
      <c r="J86" s="250"/>
      <c r="K86" s="251"/>
      <c r="L86" s="251"/>
      <c r="M86" s="251"/>
      <c r="N86" s="252"/>
      <c r="O86" s="250"/>
      <c r="P86" s="252"/>
      <c r="Q86" s="250"/>
      <c r="R86" s="251"/>
      <c r="S86" s="280"/>
      <c r="T86" s="251"/>
      <c r="U86" s="251"/>
      <c r="V86" s="279"/>
      <c r="W86" s="252"/>
      <c r="X86" s="4"/>
      <c r="Y86" s="4"/>
      <c r="Z86" s="4"/>
      <c r="AA86" s="4"/>
      <c r="AB86" s="4"/>
      <c r="AC86" s="4"/>
      <c r="AR86" s="4"/>
    </row>
    <row r="87" spans="1:44" ht="15" customHeight="1">
      <c r="A87" s="309"/>
      <c r="B87" s="316"/>
      <c r="C87" s="317"/>
      <c r="D87" s="320"/>
      <c r="E87" s="250"/>
      <c r="F87" s="251"/>
      <c r="G87" s="251"/>
      <c r="H87" s="251"/>
      <c r="I87" s="252"/>
      <c r="J87" s="250"/>
      <c r="K87" s="251"/>
      <c r="L87" s="251"/>
      <c r="M87" s="251"/>
      <c r="N87" s="252"/>
      <c r="O87" s="250"/>
      <c r="P87" s="252"/>
      <c r="Q87" s="250"/>
      <c r="R87" s="251"/>
      <c r="S87" s="280"/>
      <c r="T87" s="251"/>
      <c r="U87" s="251"/>
      <c r="V87" s="279"/>
      <c r="W87" s="252"/>
      <c r="X87" s="4"/>
      <c r="Y87" s="4"/>
      <c r="Z87" s="4"/>
      <c r="AA87" s="4"/>
      <c r="AB87" s="4"/>
      <c r="AC87" s="4"/>
      <c r="AR87" s="4"/>
    </row>
    <row r="88" spans="1:44" ht="15" customHeight="1">
      <c r="A88" s="309"/>
      <c r="B88" s="316"/>
      <c r="C88" s="317"/>
      <c r="D88" s="320"/>
      <c r="E88" s="250"/>
      <c r="F88" s="251"/>
      <c r="G88" s="251"/>
      <c r="H88" s="251"/>
      <c r="I88" s="252"/>
      <c r="J88" s="250"/>
      <c r="K88" s="251"/>
      <c r="L88" s="251"/>
      <c r="M88" s="251"/>
      <c r="N88" s="252"/>
      <c r="O88" s="250"/>
      <c r="P88" s="252"/>
      <c r="Q88" s="250"/>
      <c r="R88" s="251"/>
      <c r="S88" s="280"/>
      <c r="T88" s="251"/>
      <c r="U88" s="251"/>
      <c r="V88" s="279"/>
      <c r="W88" s="252"/>
      <c r="X88" s="4"/>
      <c r="Y88" s="4"/>
      <c r="Z88" s="4"/>
      <c r="AA88" s="4"/>
      <c r="AB88" s="4"/>
      <c r="AC88" s="4"/>
      <c r="AR88" s="4"/>
    </row>
    <row r="89" spans="1:44" ht="15" customHeight="1">
      <c r="A89" s="309"/>
      <c r="B89" s="321"/>
      <c r="C89" s="322"/>
      <c r="D89" s="320"/>
      <c r="E89" s="250"/>
      <c r="F89" s="251"/>
      <c r="G89" s="251"/>
      <c r="H89" s="251"/>
      <c r="I89" s="252"/>
      <c r="J89" s="250"/>
      <c r="K89" s="251"/>
      <c r="L89" s="251"/>
      <c r="M89" s="251"/>
      <c r="N89" s="252"/>
      <c r="O89" s="250"/>
      <c r="P89" s="252"/>
      <c r="Q89" s="250"/>
      <c r="R89" s="251"/>
      <c r="S89" s="280"/>
      <c r="T89" s="251"/>
      <c r="U89" s="251"/>
      <c r="V89" s="279"/>
      <c r="W89" s="252"/>
      <c r="X89" s="4"/>
      <c r="Y89" s="4"/>
      <c r="Z89" s="4"/>
      <c r="AA89" s="4"/>
      <c r="AB89" s="4"/>
      <c r="AC89" s="4"/>
      <c r="AK89" s="100"/>
      <c r="AR89" s="4"/>
    </row>
    <row r="90" spans="1:44" ht="15" customHeight="1">
      <c r="A90" s="309"/>
      <c r="B90" s="321"/>
      <c r="C90" s="322"/>
      <c r="D90" s="320"/>
      <c r="E90" s="250"/>
      <c r="F90" s="251"/>
      <c r="G90" s="323"/>
      <c r="H90" s="251"/>
      <c r="I90" s="252"/>
      <c r="J90" s="250"/>
      <c r="K90" s="251"/>
      <c r="L90" s="251"/>
      <c r="M90" s="251"/>
      <c r="N90" s="252"/>
      <c r="O90" s="250"/>
      <c r="P90" s="252"/>
      <c r="Q90" s="250"/>
      <c r="R90" s="251"/>
      <c r="S90" s="280"/>
      <c r="T90" s="251"/>
      <c r="U90" s="251"/>
      <c r="V90" s="279"/>
      <c r="W90" s="252"/>
      <c r="X90" s="4"/>
      <c r="Y90" s="4"/>
      <c r="Z90" s="4"/>
      <c r="AA90" s="4"/>
      <c r="AB90" s="4"/>
      <c r="AC90" s="4"/>
      <c r="AR90" s="4"/>
    </row>
    <row r="91" spans="1:44" ht="15" customHeight="1">
      <c r="A91" s="309"/>
      <c r="B91" s="321"/>
      <c r="C91" s="322"/>
      <c r="D91" s="320"/>
      <c r="E91" s="250"/>
      <c r="F91" s="251"/>
      <c r="G91" s="251"/>
      <c r="H91" s="251"/>
      <c r="I91" s="252"/>
      <c r="J91" s="250"/>
      <c r="K91" s="251"/>
      <c r="L91" s="251"/>
      <c r="M91" s="251"/>
      <c r="N91" s="252"/>
      <c r="O91" s="250"/>
      <c r="P91" s="252"/>
      <c r="Q91" s="250"/>
      <c r="R91" s="251"/>
      <c r="S91" s="280"/>
      <c r="T91" s="251"/>
      <c r="U91" s="251"/>
      <c r="V91" s="279"/>
      <c r="W91" s="252"/>
      <c r="X91" s="4"/>
      <c r="Y91" s="4"/>
      <c r="Z91" s="4"/>
      <c r="AA91" s="4"/>
      <c r="AB91" s="4"/>
      <c r="AC91" s="4"/>
      <c r="AR91" s="4"/>
    </row>
    <row r="92" spans="1:44" ht="15" customHeight="1">
      <c r="A92" s="309"/>
      <c r="B92" s="321"/>
      <c r="C92" s="322"/>
      <c r="D92" s="320"/>
      <c r="E92" s="250"/>
      <c r="F92" s="251"/>
      <c r="G92" s="251"/>
      <c r="H92" s="251"/>
      <c r="I92" s="252"/>
      <c r="J92" s="250"/>
      <c r="K92" s="251"/>
      <c r="L92" s="251"/>
      <c r="M92" s="251"/>
      <c r="N92" s="252"/>
      <c r="O92" s="250"/>
      <c r="P92" s="252"/>
      <c r="Q92" s="250"/>
      <c r="R92" s="251"/>
      <c r="S92" s="280"/>
      <c r="T92" s="251"/>
      <c r="U92" s="251"/>
      <c r="V92" s="279"/>
      <c r="W92" s="252"/>
      <c r="X92" s="4"/>
      <c r="Y92" s="4"/>
      <c r="Z92" s="4"/>
      <c r="AA92" s="4"/>
      <c r="AB92" s="4"/>
      <c r="AC92" s="4"/>
      <c r="AR92" s="4"/>
    </row>
    <row r="93" spans="1:44" ht="15" customHeight="1">
      <c r="A93" s="309"/>
      <c r="B93" s="321"/>
      <c r="C93" s="322"/>
      <c r="D93" s="320"/>
      <c r="E93" s="250"/>
      <c r="F93" s="251"/>
      <c r="G93" s="251"/>
      <c r="H93" s="251"/>
      <c r="I93" s="252"/>
      <c r="J93" s="250"/>
      <c r="K93" s="251"/>
      <c r="L93" s="251"/>
      <c r="M93" s="251"/>
      <c r="N93" s="252"/>
      <c r="O93" s="250"/>
      <c r="P93" s="252"/>
      <c r="Q93" s="250"/>
      <c r="R93" s="251"/>
      <c r="S93" s="280"/>
      <c r="T93" s="251"/>
      <c r="U93" s="251"/>
      <c r="V93" s="279"/>
      <c r="W93" s="252"/>
      <c r="X93" s="4"/>
      <c r="Y93" s="4"/>
      <c r="Z93" s="4"/>
      <c r="AA93" s="4"/>
      <c r="AB93" s="4"/>
      <c r="AC93" s="4"/>
      <c r="AR93" s="4"/>
    </row>
    <row r="94" spans="1:44" ht="15" customHeight="1">
      <c r="A94" s="309"/>
      <c r="B94" s="321"/>
      <c r="C94" s="322"/>
      <c r="D94" s="320"/>
      <c r="E94" s="250"/>
      <c r="F94" s="251"/>
      <c r="G94" s="251"/>
      <c r="H94" s="251"/>
      <c r="I94" s="252"/>
      <c r="J94" s="250"/>
      <c r="K94" s="251"/>
      <c r="L94" s="251"/>
      <c r="M94" s="251"/>
      <c r="N94" s="252"/>
      <c r="O94" s="250"/>
      <c r="P94" s="252"/>
      <c r="Q94" s="250"/>
      <c r="R94" s="251"/>
      <c r="S94" s="280"/>
      <c r="T94" s="251"/>
      <c r="U94" s="251"/>
      <c r="V94" s="279"/>
      <c r="W94" s="252"/>
      <c r="X94" s="4"/>
      <c r="Y94" s="4"/>
      <c r="Z94" s="4"/>
      <c r="AA94" s="4"/>
      <c r="AB94" s="4"/>
      <c r="AC94" s="4"/>
      <c r="AR94" s="4"/>
    </row>
    <row r="95" spans="1:44" ht="15" customHeight="1">
      <c r="A95" s="309"/>
      <c r="B95" s="321"/>
      <c r="C95" s="322"/>
      <c r="D95" s="320"/>
      <c r="E95" s="250"/>
      <c r="F95" s="251"/>
      <c r="G95" s="251"/>
      <c r="H95" s="251"/>
      <c r="I95" s="252"/>
      <c r="J95" s="250"/>
      <c r="K95" s="251"/>
      <c r="L95" s="251"/>
      <c r="M95" s="251"/>
      <c r="N95" s="252"/>
      <c r="O95" s="250"/>
      <c r="P95" s="252"/>
      <c r="Q95" s="250"/>
      <c r="R95" s="251"/>
      <c r="S95" s="280"/>
      <c r="T95" s="251"/>
      <c r="U95" s="251"/>
      <c r="V95" s="279"/>
      <c r="W95" s="252"/>
      <c r="X95" s="4"/>
      <c r="Y95" s="4"/>
      <c r="Z95" s="4"/>
      <c r="AA95" s="4"/>
      <c r="AB95" s="4"/>
      <c r="AC95" s="4"/>
      <c r="AR95" s="4"/>
    </row>
    <row r="96" spans="1:44" ht="15" customHeight="1">
      <c r="A96" s="324"/>
      <c r="B96" s="321"/>
      <c r="C96" s="322"/>
      <c r="D96" s="320"/>
      <c r="E96" s="250"/>
      <c r="F96" s="251"/>
      <c r="G96" s="251"/>
      <c r="H96" s="251"/>
      <c r="I96" s="252"/>
      <c r="J96" s="250"/>
      <c r="K96" s="251"/>
      <c r="L96" s="251"/>
      <c r="M96" s="251"/>
      <c r="N96" s="252"/>
      <c r="O96" s="250"/>
      <c r="P96" s="252"/>
      <c r="Q96" s="250"/>
      <c r="R96" s="251"/>
      <c r="S96" s="280"/>
      <c r="T96" s="251"/>
      <c r="U96" s="251"/>
      <c r="V96" s="279"/>
      <c r="W96" s="252"/>
      <c r="X96" s="4"/>
      <c r="Y96" s="4"/>
      <c r="Z96" s="4"/>
      <c r="AA96" s="4"/>
      <c r="AB96" s="4"/>
      <c r="AC96" s="4"/>
      <c r="AR96" s="4"/>
    </row>
    <row r="97" spans="1:46" ht="15" customHeight="1">
      <c r="A97" s="324"/>
      <c r="B97" s="321"/>
      <c r="C97" s="322"/>
      <c r="D97" s="320"/>
      <c r="E97" s="250"/>
      <c r="F97" s="251"/>
      <c r="G97" s="251"/>
      <c r="H97" s="251"/>
      <c r="I97" s="252"/>
      <c r="J97" s="250"/>
      <c r="K97" s="251"/>
      <c r="L97" s="251"/>
      <c r="M97" s="251"/>
      <c r="N97" s="252"/>
      <c r="O97" s="250"/>
      <c r="P97" s="252"/>
      <c r="Q97" s="250"/>
      <c r="R97" s="251"/>
      <c r="S97" s="280"/>
      <c r="T97" s="251"/>
      <c r="U97" s="251"/>
      <c r="V97" s="279"/>
      <c r="W97" s="252"/>
      <c r="X97" s="4"/>
      <c r="Y97" s="4"/>
      <c r="Z97" s="4"/>
      <c r="AA97" s="4"/>
      <c r="AB97" s="4"/>
      <c r="AC97" s="4"/>
      <c r="AR97" s="4"/>
    </row>
    <row r="98" spans="1:46" ht="15" customHeight="1">
      <c r="A98" s="324"/>
      <c r="B98" s="321"/>
      <c r="C98" s="322"/>
      <c r="D98" s="320"/>
      <c r="E98" s="250"/>
      <c r="F98" s="251"/>
      <c r="G98" s="251"/>
      <c r="H98" s="251"/>
      <c r="I98" s="252"/>
      <c r="J98" s="250"/>
      <c r="K98" s="251"/>
      <c r="L98" s="251"/>
      <c r="M98" s="251"/>
      <c r="N98" s="252"/>
      <c r="O98" s="250"/>
      <c r="P98" s="252"/>
      <c r="Q98" s="250"/>
      <c r="R98" s="251"/>
      <c r="S98" s="280"/>
      <c r="T98" s="251"/>
      <c r="U98" s="251"/>
      <c r="V98" s="279"/>
      <c r="W98" s="252"/>
      <c r="X98" s="4"/>
      <c r="Y98" s="4"/>
      <c r="Z98" s="4"/>
      <c r="AA98" s="4"/>
      <c r="AB98" s="4"/>
      <c r="AC98" s="4"/>
      <c r="AR98" s="4"/>
    </row>
    <row r="99" spans="1:46" ht="15" customHeight="1">
      <c r="A99" s="324"/>
      <c r="B99" s="321"/>
      <c r="C99" s="322"/>
      <c r="D99" s="320"/>
      <c r="E99" s="250"/>
      <c r="F99" s="251"/>
      <c r="G99" s="251"/>
      <c r="H99" s="251"/>
      <c r="I99" s="252"/>
      <c r="J99" s="250"/>
      <c r="K99" s="251"/>
      <c r="L99" s="251"/>
      <c r="M99" s="251"/>
      <c r="N99" s="252"/>
      <c r="O99" s="250"/>
      <c r="P99" s="252"/>
      <c r="Q99" s="250"/>
      <c r="R99" s="251"/>
      <c r="S99" s="280"/>
      <c r="T99" s="251"/>
      <c r="U99" s="251"/>
      <c r="V99" s="279"/>
      <c r="W99" s="252"/>
      <c r="X99" s="4"/>
      <c r="Y99" s="4"/>
      <c r="Z99" s="4"/>
      <c r="AA99" s="4"/>
      <c r="AB99" s="4"/>
      <c r="AC99" s="4"/>
      <c r="AR99" s="4"/>
    </row>
    <row r="100" spans="1:46" ht="15" customHeight="1">
      <c r="A100" s="324"/>
      <c r="B100" s="321"/>
      <c r="C100" s="322"/>
      <c r="D100" s="320"/>
      <c r="E100" s="250"/>
      <c r="F100" s="251"/>
      <c r="G100" s="251"/>
      <c r="H100" s="251"/>
      <c r="I100" s="252"/>
      <c r="J100" s="250"/>
      <c r="K100" s="251"/>
      <c r="L100" s="251"/>
      <c r="M100" s="251"/>
      <c r="N100" s="252"/>
      <c r="O100" s="250"/>
      <c r="P100" s="252"/>
      <c r="Q100" s="250"/>
      <c r="R100" s="251"/>
      <c r="S100" s="280"/>
      <c r="T100" s="251"/>
      <c r="U100" s="251"/>
      <c r="V100" s="279"/>
      <c r="W100" s="252"/>
      <c r="X100" s="4"/>
      <c r="Y100" s="4"/>
      <c r="Z100" s="4"/>
      <c r="AA100" s="4"/>
      <c r="AB100" s="4"/>
      <c r="AC100" s="4"/>
      <c r="AR100" s="4"/>
    </row>
    <row r="101" spans="1:46" ht="15" customHeight="1">
      <c r="A101" s="324"/>
      <c r="B101" s="321"/>
      <c r="C101" s="322"/>
      <c r="D101" s="320"/>
      <c r="E101" s="250"/>
      <c r="F101" s="251"/>
      <c r="G101" s="251"/>
      <c r="H101" s="251"/>
      <c r="I101" s="252"/>
      <c r="J101" s="250"/>
      <c r="K101" s="251"/>
      <c r="L101" s="251"/>
      <c r="M101" s="251"/>
      <c r="N101" s="252"/>
      <c r="O101" s="250"/>
      <c r="P101" s="252"/>
      <c r="Q101" s="250"/>
      <c r="R101" s="251"/>
      <c r="S101" s="280"/>
      <c r="T101" s="251"/>
      <c r="U101" s="251"/>
      <c r="V101" s="279"/>
      <c r="W101" s="252"/>
      <c r="X101" s="4"/>
      <c r="Y101" s="4"/>
      <c r="Z101" s="4"/>
      <c r="AA101" s="4"/>
      <c r="AB101" s="4"/>
      <c r="AC101" s="4"/>
      <c r="AR101" s="4"/>
    </row>
    <row r="102" spans="1:46" ht="15" customHeight="1">
      <c r="A102" s="309"/>
      <c r="B102" s="316"/>
      <c r="C102" s="317"/>
      <c r="D102" s="318"/>
      <c r="E102" s="278"/>
      <c r="F102" s="276"/>
      <c r="G102" s="276"/>
      <c r="H102" s="276"/>
      <c r="I102" s="319"/>
      <c r="J102" s="278"/>
      <c r="K102" s="276"/>
      <c r="L102" s="276"/>
      <c r="M102" s="276"/>
      <c r="N102" s="319"/>
      <c r="O102" s="278"/>
      <c r="P102" s="319"/>
      <c r="Q102" s="250"/>
      <c r="R102" s="251"/>
      <c r="S102" s="280"/>
      <c r="T102" s="251"/>
      <c r="U102" s="251"/>
      <c r="V102" s="279"/>
      <c r="W102" s="252"/>
      <c r="X102" s="4"/>
      <c r="Y102" s="4"/>
      <c r="Z102" s="4"/>
      <c r="AA102" s="4"/>
      <c r="AT102" s="4"/>
    </row>
    <row r="103" spans="1:46" ht="15" customHeight="1">
      <c r="A103" s="309"/>
      <c r="B103" s="316"/>
      <c r="C103" s="317"/>
      <c r="D103" s="318"/>
      <c r="E103" s="278"/>
      <c r="F103" s="276"/>
      <c r="G103" s="276"/>
      <c r="H103" s="276"/>
      <c r="I103" s="319"/>
      <c r="J103" s="278"/>
      <c r="K103" s="276"/>
      <c r="L103" s="276"/>
      <c r="M103" s="276"/>
      <c r="N103" s="319"/>
      <c r="O103" s="278"/>
      <c r="P103" s="319"/>
      <c r="Q103" s="250"/>
      <c r="R103" s="251"/>
      <c r="S103" s="280"/>
      <c r="T103" s="251"/>
      <c r="U103" s="251"/>
      <c r="V103" s="279"/>
      <c r="W103" s="252"/>
      <c r="X103" s="4"/>
      <c r="Y103" s="4"/>
      <c r="Z103" s="4"/>
      <c r="AA103" s="4"/>
      <c r="AT103" s="4"/>
    </row>
    <row r="104" spans="1:46" ht="15" customHeight="1">
      <c r="A104" s="309"/>
      <c r="B104" s="316"/>
      <c r="C104" s="317"/>
      <c r="D104" s="318"/>
      <c r="E104" s="278"/>
      <c r="F104" s="276"/>
      <c r="G104" s="276"/>
      <c r="H104" s="276"/>
      <c r="I104" s="319"/>
      <c r="J104" s="278"/>
      <c r="K104" s="276"/>
      <c r="L104" s="276"/>
      <c r="M104" s="276"/>
      <c r="N104" s="319"/>
      <c r="O104" s="278"/>
      <c r="P104" s="319"/>
      <c r="Q104" s="250"/>
      <c r="R104" s="251"/>
      <c r="S104" s="280"/>
      <c r="T104" s="251"/>
      <c r="U104" s="251"/>
      <c r="V104" s="279"/>
      <c r="W104" s="252"/>
      <c r="X104" s="4"/>
      <c r="Y104" s="4"/>
      <c r="Z104" s="4"/>
      <c r="AA104" s="4"/>
      <c r="AT104" s="4"/>
    </row>
    <row r="105" spans="1:46" ht="15" customHeight="1">
      <c r="A105" s="309"/>
      <c r="B105" s="316"/>
      <c r="C105" s="317"/>
      <c r="D105" s="318"/>
      <c r="E105" s="278"/>
      <c r="F105" s="276"/>
      <c r="G105" s="276"/>
      <c r="H105" s="276"/>
      <c r="I105" s="319"/>
      <c r="J105" s="278"/>
      <c r="K105" s="276"/>
      <c r="L105" s="276"/>
      <c r="M105" s="276"/>
      <c r="N105" s="319"/>
      <c r="O105" s="278"/>
      <c r="P105" s="319"/>
      <c r="Q105" s="250"/>
      <c r="R105" s="251"/>
      <c r="S105" s="280"/>
      <c r="T105" s="251"/>
      <c r="U105" s="251"/>
      <c r="V105" s="279"/>
      <c r="W105" s="252"/>
      <c r="X105" s="4"/>
      <c r="Y105" s="4"/>
      <c r="Z105" s="4"/>
      <c r="AA105" s="4"/>
      <c r="AT105" s="4"/>
    </row>
    <row r="106" spans="1:46" ht="15" customHeight="1">
      <c r="A106" s="309"/>
      <c r="B106" s="316"/>
      <c r="C106" s="317"/>
      <c r="D106" s="318"/>
      <c r="E106" s="278"/>
      <c r="F106" s="276"/>
      <c r="G106" s="276"/>
      <c r="H106" s="276"/>
      <c r="I106" s="319"/>
      <c r="J106" s="278"/>
      <c r="K106" s="276"/>
      <c r="L106" s="276"/>
      <c r="M106" s="276"/>
      <c r="N106" s="319"/>
      <c r="O106" s="278"/>
      <c r="P106" s="319"/>
      <c r="Q106" s="250"/>
      <c r="R106" s="251"/>
      <c r="S106" s="280"/>
      <c r="T106" s="251"/>
      <c r="U106" s="251"/>
      <c r="V106" s="279"/>
      <c r="W106" s="252"/>
      <c r="X106" s="4"/>
      <c r="Y106" s="4"/>
      <c r="Z106" s="4"/>
      <c r="AA106" s="4"/>
      <c r="AT106" s="4"/>
    </row>
    <row r="107" spans="1:46" ht="15" customHeight="1">
      <c r="A107" s="309"/>
      <c r="B107" s="316"/>
      <c r="C107" s="317"/>
      <c r="D107" s="318"/>
      <c r="E107" s="278"/>
      <c r="F107" s="276"/>
      <c r="G107" s="276"/>
      <c r="H107" s="276"/>
      <c r="I107" s="319"/>
      <c r="J107" s="278"/>
      <c r="K107" s="276"/>
      <c r="L107" s="276"/>
      <c r="M107" s="276"/>
      <c r="N107" s="319"/>
      <c r="O107" s="278"/>
      <c r="P107" s="319"/>
      <c r="Q107" s="250"/>
      <c r="R107" s="251"/>
      <c r="S107" s="280"/>
      <c r="T107" s="251"/>
      <c r="U107" s="251"/>
      <c r="V107" s="279"/>
      <c r="W107" s="252"/>
      <c r="X107" s="4"/>
      <c r="Y107" s="4"/>
      <c r="Z107" s="4"/>
      <c r="AA107" s="4"/>
      <c r="AT107" s="4"/>
    </row>
    <row r="108" spans="1:46" ht="15" customHeight="1">
      <c r="A108" s="309"/>
      <c r="B108" s="316"/>
      <c r="C108" s="317"/>
      <c r="D108" s="320"/>
      <c r="E108" s="250"/>
      <c r="F108" s="251"/>
      <c r="G108" s="251"/>
      <c r="H108" s="251"/>
      <c r="I108" s="252"/>
      <c r="J108" s="250"/>
      <c r="K108" s="251"/>
      <c r="L108" s="251"/>
      <c r="M108" s="251"/>
      <c r="N108" s="252"/>
      <c r="O108" s="250"/>
      <c r="P108" s="252"/>
      <c r="Q108" s="250"/>
      <c r="R108" s="251"/>
      <c r="S108" s="280"/>
      <c r="T108" s="251"/>
      <c r="U108" s="251"/>
      <c r="V108" s="279"/>
      <c r="W108" s="252"/>
      <c r="X108" s="4"/>
      <c r="Y108" s="4"/>
      <c r="Z108" s="4"/>
      <c r="AA108" s="4"/>
      <c r="AT108" s="4"/>
    </row>
    <row r="109" spans="1:46" ht="15" customHeight="1">
      <c r="A109" s="309"/>
      <c r="B109" s="316"/>
      <c r="C109" s="317"/>
      <c r="D109" s="320"/>
      <c r="E109" s="250"/>
      <c r="F109" s="251"/>
      <c r="G109" s="251"/>
      <c r="H109" s="251"/>
      <c r="I109" s="252"/>
      <c r="J109" s="250"/>
      <c r="K109" s="251"/>
      <c r="L109" s="251"/>
      <c r="M109" s="251"/>
      <c r="N109" s="252"/>
      <c r="O109" s="250"/>
      <c r="P109" s="252"/>
      <c r="Q109" s="250"/>
      <c r="R109" s="251"/>
      <c r="S109" s="280"/>
      <c r="T109" s="251"/>
      <c r="U109" s="251"/>
      <c r="V109" s="279"/>
      <c r="W109" s="252"/>
      <c r="X109" s="4"/>
      <c r="Y109" s="4"/>
      <c r="Z109" s="4"/>
      <c r="AA109" s="4"/>
      <c r="AT109" s="4"/>
    </row>
    <row r="110" spans="1:46" ht="15" customHeight="1">
      <c r="A110" s="309"/>
      <c r="B110" s="316"/>
      <c r="C110" s="317"/>
      <c r="D110" s="320"/>
      <c r="E110" s="250"/>
      <c r="F110" s="251"/>
      <c r="G110" s="251"/>
      <c r="H110" s="251"/>
      <c r="I110" s="252"/>
      <c r="J110" s="250"/>
      <c r="K110" s="251"/>
      <c r="L110" s="251"/>
      <c r="M110" s="251"/>
      <c r="N110" s="252"/>
      <c r="O110" s="250"/>
      <c r="P110" s="252"/>
      <c r="Q110" s="250"/>
      <c r="R110" s="251"/>
      <c r="S110" s="280"/>
      <c r="T110" s="251"/>
      <c r="U110" s="251"/>
      <c r="V110" s="279"/>
      <c r="W110" s="252"/>
      <c r="X110" s="4"/>
      <c r="Y110" s="4"/>
      <c r="Z110" s="4"/>
      <c r="AA110" s="4"/>
      <c r="AB110" s="4"/>
      <c r="AC110" s="4"/>
      <c r="AR110" s="4"/>
    </row>
    <row r="111" spans="1:46" ht="15" customHeight="1">
      <c r="A111" s="309"/>
      <c r="B111" s="316"/>
      <c r="C111" s="317"/>
      <c r="D111" s="320"/>
      <c r="E111" s="250"/>
      <c r="F111" s="251"/>
      <c r="G111" s="251"/>
      <c r="H111" s="251"/>
      <c r="I111" s="252"/>
      <c r="J111" s="250"/>
      <c r="K111" s="251"/>
      <c r="L111" s="251"/>
      <c r="M111" s="251"/>
      <c r="N111" s="252"/>
      <c r="O111" s="250"/>
      <c r="P111" s="252"/>
      <c r="Q111" s="250"/>
      <c r="R111" s="251"/>
      <c r="S111" s="280"/>
      <c r="T111" s="251"/>
      <c r="U111" s="251"/>
      <c r="V111" s="279"/>
      <c r="W111" s="252"/>
      <c r="X111" s="4"/>
      <c r="Y111" s="4"/>
      <c r="Z111" s="4"/>
      <c r="AA111" s="4"/>
      <c r="AB111" s="4"/>
      <c r="AC111" s="4"/>
      <c r="AR111" s="4"/>
    </row>
    <row r="112" spans="1:46" ht="15" customHeight="1">
      <c r="A112" s="309"/>
      <c r="B112" s="316"/>
      <c r="C112" s="317"/>
      <c r="D112" s="320"/>
      <c r="E112" s="250"/>
      <c r="F112" s="251"/>
      <c r="G112" s="251"/>
      <c r="H112" s="251"/>
      <c r="I112" s="252"/>
      <c r="J112" s="250"/>
      <c r="K112" s="251"/>
      <c r="L112" s="251"/>
      <c r="M112" s="251"/>
      <c r="N112" s="252"/>
      <c r="O112" s="250"/>
      <c r="P112" s="252"/>
      <c r="Q112" s="250"/>
      <c r="R112" s="251"/>
      <c r="S112" s="280"/>
      <c r="T112" s="251"/>
      <c r="U112" s="251"/>
      <c r="V112" s="279"/>
      <c r="W112" s="252"/>
      <c r="X112" s="4"/>
      <c r="Y112" s="4"/>
      <c r="Z112" s="4"/>
      <c r="AA112" s="4"/>
      <c r="AB112" s="4"/>
      <c r="AC112" s="4"/>
      <c r="AR112" s="4"/>
    </row>
    <row r="113" spans="1:44" ht="15" customHeight="1">
      <c r="A113" s="309"/>
      <c r="B113" s="316"/>
      <c r="C113" s="317"/>
      <c r="D113" s="320"/>
      <c r="E113" s="250"/>
      <c r="F113" s="251"/>
      <c r="G113" s="251"/>
      <c r="H113" s="251"/>
      <c r="I113" s="252"/>
      <c r="J113" s="250"/>
      <c r="K113" s="251"/>
      <c r="L113" s="251"/>
      <c r="M113" s="251"/>
      <c r="N113" s="252"/>
      <c r="O113" s="250"/>
      <c r="P113" s="252"/>
      <c r="Q113" s="250"/>
      <c r="R113" s="251"/>
      <c r="S113" s="280"/>
      <c r="T113" s="251"/>
      <c r="U113" s="251"/>
      <c r="V113" s="279"/>
      <c r="W113" s="252"/>
      <c r="X113" s="4"/>
      <c r="Y113" s="4"/>
      <c r="Z113" s="4"/>
      <c r="AA113" s="4"/>
      <c r="AB113" s="4"/>
      <c r="AC113" s="4"/>
      <c r="AR113" s="4"/>
    </row>
    <row r="114" spans="1:44" ht="15" customHeight="1">
      <c r="A114" s="309"/>
      <c r="B114" s="316"/>
      <c r="C114" s="317"/>
      <c r="D114" s="320"/>
      <c r="E114" s="250"/>
      <c r="F114" s="251"/>
      <c r="G114" s="251"/>
      <c r="H114" s="251"/>
      <c r="I114" s="252"/>
      <c r="J114" s="250"/>
      <c r="K114" s="251"/>
      <c r="L114" s="251"/>
      <c r="M114" s="251"/>
      <c r="N114" s="252"/>
      <c r="O114" s="250"/>
      <c r="P114" s="252"/>
      <c r="Q114" s="250"/>
      <c r="R114" s="251"/>
      <c r="S114" s="280"/>
      <c r="T114" s="251"/>
      <c r="U114" s="251"/>
      <c r="V114" s="279"/>
      <c r="W114" s="252"/>
      <c r="X114" s="4"/>
      <c r="Y114" s="4"/>
      <c r="Z114" s="4"/>
      <c r="AA114" s="4"/>
      <c r="AB114" s="4"/>
      <c r="AC114" s="4"/>
      <c r="AR114" s="4"/>
    </row>
    <row r="115" spans="1:44" ht="15" customHeight="1">
      <c r="A115" s="309"/>
      <c r="B115" s="316"/>
      <c r="C115" s="317"/>
      <c r="D115" s="320"/>
      <c r="E115" s="250"/>
      <c r="F115" s="251"/>
      <c r="G115" s="251"/>
      <c r="H115" s="251"/>
      <c r="I115" s="252"/>
      <c r="J115" s="250"/>
      <c r="K115" s="251"/>
      <c r="L115" s="251"/>
      <c r="M115" s="251"/>
      <c r="N115" s="252"/>
      <c r="O115" s="250"/>
      <c r="P115" s="252"/>
      <c r="Q115" s="250"/>
      <c r="R115" s="251"/>
      <c r="S115" s="280"/>
      <c r="T115" s="251"/>
      <c r="U115" s="251"/>
      <c r="V115" s="279"/>
      <c r="W115" s="252"/>
      <c r="X115" s="4"/>
      <c r="Y115" s="4"/>
      <c r="Z115" s="4"/>
      <c r="AA115" s="4"/>
      <c r="AB115" s="4"/>
      <c r="AC115" s="4"/>
      <c r="AR115" s="4"/>
    </row>
    <row r="116" spans="1:44" ht="15" customHeight="1">
      <c r="A116" s="309"/>
      <c r="B116" s="316"/>
      <c r="C116" s="317"/>
      <c r="D116" s="320"/>
      <c r="E116" s="250"/>
      <c r="F116" s="251"/>
      <c r="G116" s="251"/>
      <c r="H116" s="251"/>
      <c r="I116" s="252"/>
      <c r="J116" s="250"/>
      <c r="K116" s="251"/>
      <c r="L116" s="251"/>
      <c r="M116" s="251"/>
      <c r="N116" s="252"/>
      <c r="O116" s="250"/>
      <c r="P116" s="252"/>
      <c r="Q116" s="250"/>
      <c r="R116" s="251"/>
      <c r="S116" s="280"/>
      <c r="T116" s="251"/>
      <c r="U116" s="251"/>
      <c r="V116" s="279"/>
      <c r="W116" s="252"/>
      <c r="X116" s="4"/>
      <c r="Y116" s="4"/>
      <c r="Z116" s="4"/>
      <c r="AA116" s="4"/>
      <c r="AB116" s="4"/>
      <c r="AC116" s="4"/>
      <c r="AR116" s="4"/>
    </row>
    <row r="117" spans="1:44" ht="15" customHeight="1">
      <c r="A117" s="309"/>
      <c r="B117" s="316"/>
      <c r="C117" s="317"/>
      <c r="D117" s="320"/>
      <c r="E117" s="250"/>
      <c r="F117" s="251"/>
      <c r="G117" s="251"/>
      <c r="H117" s="251"/>
      <c r="I117" s="252"/>
      <c r="J117" s="250"/>
      <c r="K117" s="251"/>
      <c r="L117" s="251"/>
      <c r="M117" s="251"/>
      <c r="N117" s="252"/>
      <c r="O117" s="250"/>
      <c r="P117" s="252"/>
      <c r="Q117" s="250"/>
      <c r="R117" s="251"/>
      <c r="S117" s="280"/>
      <c r="T117" s="251"/>
      <c r="U117" s="251"/>
      <c r="V117" s="279"/>
      <c r="W117" s="252"/>
      <c r="X117" s="4"/>
      <c r="Y117" s="4"/>
      <c r="Z117" s="4"/>
      <c r="AA117" s="4"/>
      <c r="AB117" s="4"/>
      <c r="AC117" s="4"/>
      <c r="AR117" s="4"/>
    </row>
    <row r="118" spans="1:44" ht="15" customHeight="1">
      <c r="A118" s="309"/>
      <c r="B118" s="316"/>
      <c r="C118" s="317"/>
      <c r="D118" s="320"/>
      <c r="E118" s="250"/>
      <c r="F118" s="251"/>
      <c r="G118" s="251"/>
      <c r="H118" s="251"/>
      <c r="I118" s="252"/>
      <c r="J118" s="250"/>
      <c r="K118" s="251"/>
      <c r="L118" s="251"/>
      <c r="M118" s="251"/>
      <c r="N118" s="252"/>
      <c r="O118" s="250"/>
      <c r="P118" s="252"/>
      <c r="Q118" s="250"/>
      <c r="R118" s="251"/>
      <c r="S118" s="280"/>
      <c r="T118" s="251"/>
      <c r="U118" s="251"/>
      <c r="V118" s="279"/>
      <c r="W118" s="252"/>
      <c r="X118" s="4"/>
      <c r="Y118" s="4"/>
      <c r="Z118" s="4"/>
      <c r="AA118" s="4"/>
      <c r="AB118" s="4"/>
      <c r="AC118" s="4"/>
      <c r="AR118" s="4"/>
    </row>
    <row r="119" spans="1:44" ht="15" customHeight="1">
      <c r="A119" s="309"/>
      <c r="B119" s="316"/>
      <c r="C119" s="317"/>
      <c r="D119" s="320"/>
      <c r="E119" s="250"/>
      <c r="F119" s="251"/>
      <c r="G119" s="251"/>
      <c r="H119" s="251"/>
      <c r="I119" s="252"/>
      <c r="J119" s="250"/>
      <c r="K119" s="251"/>
      <c r="L119" s="251"/>
      <c r="M119" s="251"/>
      <c r="N119" s="252"/>
      <c r="O119" s="250"/>
      <c r="P119" s="252"/>
      <c r="Q119" s="250"/>
      <c r="R119" s="251"/>
      <c r="S119" s="280"/>
      <c r="T119" s="251"/>
      <c r="U119" s="251"/>
      <c r="V119" s="279"/>
      <c r="W119" s="252"/>
      <c r="X119" s="4"/>
      <c r="Y119" s="4"/>
      <c r="Z119" s="4"/>
      <c r="AA119" s="4"/>
      <c r="AB119" s="4"/>
      <c r="AC119" s="4"/>
      <c r="AR119" s="4"/>
    </row>
    <row r="120" spans="1:44" ht="15" customHeight="1">
      <c r="A120" s="309"/>
      <c r="B120" s="316"/>
      <c r="C120" s="317"/>
      <c r="D120" s="320"/>
      <c r="E120" s="250"/>
      <c r="F120" s="251"/>
      <c r="G120" s="251"/>
      <c r="H120" s="251"/>
      <c r="I120" s="252"/>
      <c r="J120" s="250"/>
      <c r="K120" s="251"/>
      <c r="L120" s="251"/>
      <c r="M120" s="251"/>
      <c r="N120" s="252"/>
      <c r="O120" s="250"/>
      <c r="P120" s="252"/>
      <c r="Q120" s="250"/>
      <c r="R120" s="251"/>
      <c r="S120" s="280"/>
      <c r="T120" s="251"/>
      <c r="U120" s="251"/>
      <c r="V120" s="279"/>
      <c r="W120" s="252"/>
      <c r="X120" s="4"/>
      <c r="Y120" s="4"/>
      <c r="Z120" s="4"/>
      <c r="AA120" s="4"/>
      <c r="AB120" s="4"/>
      <c r="AC120" s="4"/>
      <c r="AR120" s="4"/>
    </row>
    <row r="121" spans="1:44" ht="15" customHeight="1">
      <c r="A121" s="309"/>
      <c r="B121" s="316"/>
      <c r="C121" s="317"/>
      <c r="D121" s="320"/>
      <c r="E121" s="250"/>
      <c r="F121" s="251"/>
      <c r="G121" s="251"/>
      <c r="H121" s="251"/>
      <c r="I121" s="252"/>
      <c r="J121" s="250"/>
      <c r="K121" s="251"/>
      <c r="L121" s="251"/>
      <c r="M121" s="251"/>
      <c r="N121" s="252"/>
      <c r="O121" s="250"/>
      <c r="P121" s="252"/>
      <c r="Q121" s="250"/>
      <c r="R121" s="251"/>
      <c r="S121" s="280"/>
      <c r="T121" s="251"/>
      <c r="U121" s="251"/>
      <c r="V121" s="279"/>
      <c r="W121" s="252"/>
      <c r="X121" s="4"/>
      <c r="Y121" s="4"/>
      <c r="Z121" s="4"/>
      <c r="AA121" s="4"/>
      <c r="AB121" s="4"/>
      <c r="AC121" s="4"/>
      <c r="AR121" s="4"/>
    </row>
    <row r="122" spans="1:44" ht="15" customHeight="1">
      <c r="A122" s="309"/>
      <c r="B122" s="316"/>
      <c r="C122" s="317"/>
      <c r="D122" s="320"/>
      <c r="E122" s="250"/>
      <c r="F122" s="251"/>
      <c r="G122" s="251"/>
      <c r="H122" s="251"/>
      <c r="I122" s="252"/>
      <c r="J122" s="250"/>
      <c r="K122" s="251"/>
      <c r="L122" s="251"/>
      <c r="M122" s="251"/>
      <c r="N122" s="252"/>
      <c r="O122" s="250"/>
      <c r="P122" s="252"/>
      <c r="Q122" s="250"/>
      <c r="R122" s="251"/>
      <c r="S122" s="280"/>
      <c r="T122" s="251"/>
      <c r="U122" s="251"/>
      <c r="V122" s="279"/>
      <c r="W122" s="252"/>
      <c r="X122" s="4"/>
      <c r="Y122" s="4"/>
      <c r="Z122" s="4"/>
      <c r="AA122" s="4"/>
      <c r="AB122" s="4"/>
      <c r="AC122" s="4"/>
      <c r="AR122" s="4"/>
    </row>
    <row r="123" spans="1:44" ht="15" customHeight="1">
      <c r="A123" s="309"/>
      <c r="B123" s="316"/>
      <c r="C123" s="317"/>
      <c r="D123" s="320"/>
      <c r="E123" s="250"/>
      <c r="F123" s="251"/>
      <c r="G123" s="251"/>
      <c r="H123" s="251"/>
      <c r="I123" s="252"/>
      <c r="J123" s="250"/>
      <c r="K123" s="251"/>
      <c r="L123" s="251"/>
      <c r="M123" s="251"/>
      <c r="N123" s="252"/>
      <c r="O123" s="250"/>
      <c r="P123" s="252"/>
      <c r="Q123" s="250"/>
      <c r="R123" s="251"/>
      <c r="S123" s="280"/>
      <c r="T123" s="251"/>
      <c r="U123" s="251"/>
      <c r="V123" s="279"/>
      <c r="W123" s="252"/>
      <c r="X123" s="4"/>
      <c r="Y123" s="4"/>
      <c r="Z123" s="4"/>
      <c r="AA123" s="4"/>
      <c r="AB123" s="4"/>
      <c r="AC123" s="4"/>
      <c r="AR123" s="4"/>
    </row>
    <row r="124" spans="1:44" ht="15" customHeight="1">
      <c r="A124" s="309"/>
      <c r="B124" s="316"/>
      <c r="C124" s="317"/>
      <c r="D124" s="320"/>
      <c r="E124" s="250"/>
      <c r="F124" s="251"/>
      <c r="G124" s="251"/>
      <c r="H124" s="251"/>
      <c r="I124" s="252"/>
      <c r="J124" s="250"/>
      <c r="K124" s="251"/>
      <c r="L124" s="251"/>
      <c r="M124" s="251"/>
      <c r="N124" s="252"/>
      <c r="O124" s="250"/>
      <c r="P124" s="252"/>
      <c r="Q124" s="250"/>
      <c r="R124" s="251"/>
      <c r="S124" s="280"/>
      <c r="T124" s="251"/>
      <c r="U124" s="251"/>
      <c r="V124" s="279"/>
      <c r="W124" s="252"/>
      <c r="X124" s="4"/>
      <c r="Y124" s="4"/>
      <c r="Z124" s="4"/>
      <c r="AA124" s="4"/>
      <c r="AB124" s="4"/>
      <c r="AC124" s="4"/>
      <c r="AR124" s="4"/>
    </row>
    <row r="125" spans="1:44" ht="15" customHeight="1">
      <c r="A125" s="309"/>
      <c r="B125" s="316"/>
      <c r="C125" s="317"/>
      <c r="D125" s="320"/>
      <c r="E125" s="250"/>
      <c r="F125" s="251"/>
      <c r="G125" s="251"/>
      <c r="H125" s="251"/>
      <c r="I125" s="252"/>
      <c r="J125" s="250"/>
      <c r="K125" s="251"/>
      <c r="L125" s="251"/>
      <c r="M125" s="251"/>
      <c r="N125" s="252"/>
      <c r="O125" s="250"/>
      <c r="P125" s="252"/>
      <c r="Q125" s="250"/>
      <c r="R125" s="251"/>
      <c r="S125" s="280"/>
      <c r="T125" s="251"/>
      <c r="U125" s="251"/>
      <c r="V125" s="279"/>
      <c r="W125" s="252"/>
      <c r="X125" s="4"/>
      <c r="Y125" s="4"/>
      <c r="Z125" s="4"/>
      <c r="AA125" s="4"/>
      <c r="AB125" s="4"/>
      <c r="AC125" s="4"/>
      <c r="AR125" s="4"/>
    </row>
    <row r="126" spans="1:44" ht="15" customHeight="1">
      <c r="A126" s="309"/>
      <c r="B126" s="316"/>
      <c r="C126" s="317"/>
      <c r="D126" s="320"/>
      <c r="E126" s="250"/>
      <c r="F126" s="251"/>
      <c r="G126" s="251"/>
      <c r="H126" s="251"/>
      <c r="I126" s="252"/>
      <c r="J126" s="250"/>
      <c r="K126" s="251"/>
      <c r="L126" s="251"/>
      <c r="M126" s="251"/>
      <c r="N126" s="252"/>
      <c r="O126" s="250"/>
      <c r="P126" s="252"/>
      <c r="Q126" s="250"/>
      <c r="R126" s="251"/>
      <c r="S126" s="280"/>
      <c r="T126" s="251"/>
      <c r="U126" s="251"/>
      <c r="V126" s="279"/>
      <c r="W126" s="252"/>
      <c r="X126" s="4"/>
      <c r="Y126" s="4"/>
      <c r="Z126" s="4"/>
      <c r="AA126" s="4"/>
      <c r="AB126" s="4"/>
      <c r="AC126" s="4"/>
      <c r="AR126" s="4"/>
    </row>
    <row r="127" spans="1:44" ht="15" customHeight="1">
      <c r="A127" s="309"/>
      <c r="B127" s="316"/>
      <c r="C127" s="317"/>
      <c r="D127" s="320"/>
      <c r="E127" s="250"/>
      <c r="F127" s="251"/>
      <c r="G127" s="251"/>
      <c r="H127" s="251"/>
      <c r="I127" s="252"/>
      <c r="J127" s="250"/>
      <c r="K127" s="251"/>
      <c r="L127" s="251"/>
      <c r="M127" s="251"/>
      <c r="N127" s="252"/>
      <c r="O127" s="250"/>
      <c r="P127" s="252"/>
      <c r="Q127" s="250"/>
      <c r="R127" s="251"/>
      <c r="S127" s="280"/>
      <c r="T127" s="251"/>
      <c r="U127" s="251"/>
      <c r="V127" s="279"/>
      <c r="W127" s="252"/>
      <c r="X127" s="4"/>
      <c r="Y127" s="4"/>
      <c r="Z127" s="4"/>
      <c r="AA127" s="4"/>
      <c r="AB127" s="4"/>
      <c r="AC127" s="4"/>
      <c r="AR127" s="4"/>
    </row>
    <row r="128" spans="1:44" ht="15" customHeight="1">
      <c r="A128" s="309"/>
      <c r="B128" s="316"/>
      <c r="C128" s="317"/>
      <c r="D128" s="320"/>
      <c r="E128" s="250"/>
      <c r="F128" s="251"/>
      <c r="G128" s="251"/>
      <c r="H128" s="251"/>
      <c r="I128" s="252"/>
      <c r="J128" s="250"/>
      <c r="K128" s="251"/>
      <c r="L128" s="251"/>
      <c r="M128" s="251"/>
      <c r="N128" s="252"/>
      <c r="O128" s="250"/>
      <c r="P128" s="252"/>
      <c r="Q128" s="250"/>
      <c r="R128" s="251"/>
      <c r="S128" s="280"/>
      <c r="T128" s="251"/>
      <c r="U128" s="251"/>
      <c r="V128" s="279"/>
      <c r="W128" s="252"/>
      <c r="X128" s="4"/>
      <c r="Y128" s="4"/>
      <c r="Z128" s="4"/>
      <c r="AA128" s="4"/>
      <c r="AB128" s="4"/>
      <c r="AC128" s="4"/>
      <c r="AR128" s="4"/>
    </row>
    <row r="129" spans="1:46" ht="15" customHeight="1">
      <c r="A129" s="309"/>
      <c r="B129" s="316"/>
      <c r="C129" s="317"/>
      <c r="D129" s="320"/>
      <c r="E129" s="250"/>
      <c r="F129" s="251"/>
      <c r="G129" s="251"/>
      <c r="H129" s="251"/>
      <c r="I129" s="252"/>
      <c r="J129" s="250"/>
      <c r="K129" s="251"/>
      <c r="L129" s="251"/>
      <c r="M129" s="251"/>
      <c r="N129" s="252"/>
      <c r="O129" s="250"/>
      <c r="P129" s="252"/>
      <c r="Q129" s="250"/>
      <c r="R129" s="251"/>
      <c r="S129" s="280"/>
      <c r="T129" s="251"/>
      <c r="U129" s="251"/>
      <c r="V129" s="279"/>
      <c r="W129" s="252"/>
      <c r="X129" s="4"/>
      <c r="Y129" s="4"/>
      <c r="Z129" s="4"/>
      <c r="AA129" s="4"/>
      <c r="AB129" s="4"/>
      <c r="AC129" s="4"/>
      <c r="AR129" s="4"/>
    </row>
    <row r="130" spans="1:46" ht="15" customHeight="1">
      <c r="A130" s="309"/>
      <c r="B130" s="316"/>
      <c r="C130" s="317"/>
      <c r="D130" s="320"/>
      <c r="E130" s="250"/>
      <c r="F130" s="251"/>
      <c r="G130" s="251"/>
      <c r="H130" s="251"/>
      <c r="I130" s="252"/>
      <c r="J130" s="250"/>
      <c r="K130" s="251"/>
      <c r="L130" s="251"/>
      <c r="M130" s="251"/>
      <c r="N130" s="252"/>
      <c r="O130" s="250"/>
      <c r="P130" s="252"/>
      <c r="Q130" s="250"/>
      <c r="R130" s="251"/>
      <c r="S130" s="280"/>
      <c r="T130" s="251"/>
      <c r="U130" s="251"/>
      <c r="V130" s="279"/>
      <c r="W130" s="252"/>
      <c r="X130" s="4"/>
      <c r="Y130" s="4"/>
      <c r="Z130" s="4"/>
      <c r="AA130" s="4"/>
      <c r="AB130" s="4"/>
      <c r="AC130" s="4"/>
      <c r="AR130" s="4"/>
    </row>
    <row r="131" spans="1:46" ht="15" customHeight="1">
      <c r="A131" s="309"/>
      <c r="B131" s="316"/>
      <c r="C131" s="317"/>
      <c r="D131" s="320"/>
      <c r="E131" s="250"/>
      <c r="F131" s="251"/>
      <c r="G131" s="251"/>
      <c r="H131" s="251"/>
      <c r="I131" s="252"/>
      <c r="J131" s="250"/>
      <c r="K131" s="251"/>
      <c r="L131" s="251"/>
      <c r="M131" s="251"/>
      <c r="N131" s="252"/>
      <c r="O131" s="250"/>
      <c r="P131" s="252"/>
      <c r="Q131" s="250"/>
      <c r="R131" s="251"/>
      <c r="S131" s="280"/>
      <c r="T131" s="251"/>
      <c r="U131" s="251"/>
      <c r="V131" s="279"/>
      <c r="W131" s="252"/>
      <c r="X131" s="4"/>
      <c r="Y131" s="4"/>
      <c r="Z131" s="4"/>
      <c r="AA131" s="4"/>
      <c r="AB131" s="4"/>
      <c r="AC131" s="4"/>
      <c r="AR131" s="4"/>
    </row>
    <row r="132" spans="1:46" ht="15" customHeight="1">
      <c r="A132" s="309"/>
      <c r="B132" s="316"/>
      <c r="C132" s="317"/>
      <c r="D132" s="320"/>
      <c r="E132" s="250"/>
      <c r="F132" s="251"/>
      <c r="G132" s="251"/>
      <c r="H132" s="251"/>
      <c r="I132" s="252"/>
      <c r="J132" s="250"/>
      <c r="K132" s="251"/>
      <c r="L132" s="251"/>
      <c r="M132" s="251"/>
      <c r="N132" s="252"/>
      <c r="O132" s="250"/>
      <c r="P132" s="252"/>
      <c r="Q132" s="250"/>
      <c r="R132" s="251"/>
      <c r="S132" s="280"/>
      <c r="T132" s="251"/>
      <c r="U132" s="251"/>
      <c r="V132" s="279"/>
      <c r="W132" s="252"/>
      <c r="X132" s="4"/>
      <c r="Y132" s="4"/>
      <c r="Z132" s="4"/>
      <c r="AA132" s="4"/>
      <c r="AB132" s="4"/>
      <c r="AC132" s="4"/>
      <c r="AR132" s="4"/>
    </row>
    <row r="133" spans="1:46" ht="15" customHeight="1">
      <c r="A133" s="309"/>
      <c r="B133" s="316"/>
      <c r="C133" s="317"/>
      <c r="D133" s="318"/>
      <c r="E133" s="278"/>
      <c r="F133" s="276"/>
      <c r="G133" s="276"/>
      <c r="H133" s="276"/>
      <c r="I133" s="319"/>
      <c r="J133" s="278"/>
      <c r="K133" s="276"/>
      <c r="L133" s="276"/>
      <c r="M133" s="276"/>
      <c r="N133" s="319"/>
      <c r="O133" s="278"/>
      <c r="P133" s="319"/>
      <c r="Q133" s="250"/>
      <c r="R133" s="251"/>
      <c r="S133" s="280"/>
      <c r="T133" s="251"/>
      <c r="U133" s="251"/>
      <c r="V133" s="279"/>
      <c r="W133" s="252"/>
      <c r="X133" s="4"/>
      <c r="Y133" s="4"/>
      <c r="Z133" s="4"/>
      <c r="AA133" s="4"/>
      <c r="AT133" s="4"/>
    </row>
    <row r="134" spans="1:46" ht="15" customHeight="1">
      <c r="A134" s="309"/>
      <c r="B134" s="316"/>
      <c r="C134" s="317"/>
      <c r="D134" s="318"/>
      <c r="E134" s="278"/>
      <c r="F134" s="276"/>
      <c r="G134" s="276"/>
      <c r="H134" s="276"/>
      <c r="I134" s="319"/>
      <c r="J134" s="278"/>
      <c r="K134" s="276"/>
      <c r="L134" s="276"/>
      <c r="M134" s="276"/>
      <c r="N134" s="319"/>
      <c r="O134" s="278"/>
      <c r="P134" s="319"/>
      <c r="Q134" s="250"/>
      <c r="R134" s="251"/>
      <c r="S134" s="280"/>
      <c r="T134" s="251"/>
      <c r="U134" s="251"/>
      <c r="V134" s="279"/>
      <c r="W134" s="252"/>
      <c r="X134" s="4"/>
      <c r="Y134" s="4"/>
      <c r="Z134" s="4"/>
      <c r="AA134" s="4"/>
      <c r="AT134" s="4"/>
    </row>
    <row r="135" spans="1:46" ht="15" customHeight="1">
      <c r="A135" s="309"/>
      <c r="B135" s="316"/>
      <c r="C135" s="317"/>
      <c r="D135" s="318"/>
      <c r="E135" s="278"/>
      <c r="F135" s="276"/>
      <c r="G135" s="276"/>
      <c r="H135" s="276"/>
      <c r="I135" s="319"/>
      <c r="J135" s="278"/>
      <c r="K135" s="276"/>
      <c r="L135" s="276"/>
      <c r="M135" s="276"/>
      <c r="N135" s="319"/>
      <c r="O135" s="278"/>
      <c r="P135" s="319"/>
      <c r="Q135" s="250"/>
      <c r="R135" s="251"/>
      <c r="S135" s="280"/>
      <c r="T135" s="251"/>
      <c r="U135" s="251"/>
      <c r="V135" s="279"/>
      <c r="W135" s="252"/>
      <c r="X135" s="4"/>
      <c r="Y135" s="4"/>
      <c r="Z135" s="4"/>
      <c r="AA135" s="4"/>
      <c r="AT135" s="4"/>
    </row>
    <row r="136" spans="1:46" ht="15" customHeight="1">
      <c r="A136" s="309"/>
      <c r="B136" s="316"/>
      <c r="C136" s="317"/>
      <c r="D136" s="318"/>
      <c r="E136" s="278"/>
      <c r="F136" s="276"/>
      <c r="G136" s="276"/>
      <c r="H136" s="276"/>
      <c r="I136" s="319"/>
      <c r="J136" s="278"/>
      <c r="K136" s="276"/>
      <c r="L136" s="276"/>
      <c r="M136" s="276"/>
      <c r="N136" s="319"/>
      <c r="O136" s="278"/>
      <c r="P136" s="319"/>
      <c r="Q136" s="250"/>
      <c r="R136" s="251"/>
      <c r="S136" s="280"/>
      <c r="T136" s="251"/>
      <c r="U136" s="251"/>
      <c r="V136" s="279"/>
      <c r="W136" s="252"/>
      <c r="X136" s="4"/>
      <c r="Y136" s="4"/>
      <c r="Z136" s="4"/>
      <c r="AA136" s="4"/>
      <c r="AT136" s="4"/>
    </row>
    <row r="137" spans="1:46" ht="15" customHeight="1">
      <c r="A137" s="309"/>
      <c r="B137" s="316"/>
      <c r="C137" s="317"/>
      <c r="D137" s="318"/>
      <c r="E137" s="278"/>
      <c r="F137" s="276"/>
      <c r="G137" s="276"/>
      <c r="H137" s="276"/>
      <c r="I137" s="319"/>
      <c r="J137" s="278"/>
      <c r="K137" s="276"/>
      <c r="L137" s="276"/>
      <c r="M137" s="276"/>
      <c r="N137" s="319"/>
      <c r="O137" s="278"/>
      <c r="P137" s="319"/>
      <c r="Q137" s="250"/>
      <c r="R137" s="251"/>
      <c r="S137" s="280"/>
      <c r="T137" s="251"/>
      <c r="U137" s="251"/>
      <c r="V137" s="279"/>
      <c r="W137" s="252"/>
      <c r="X137" s="4"/>
      <c r="Y137" s="4"/>
      <c r="Z137" s="4"/>
      <c r="AA137" s="4"/>
      <c r="AT137" s="4"/>
    </row>
    <row r="138" spans="1:46" ht="15" customHeight="1">
      <c r="A138" s="309"/>
      <c r="B138" s="316"/>
      <c r="C138" s="317"/>
      <c r="D138" s="318"/>
      <c r="E138" s="278"/>
      <c r="F138" s="276"/>
      <c r="G138" s="276"/>
      <c r="H138" s="276"/>
      <c r="I138" s="319"/>
      <c r="J138" s="278"/>
      <c r="K138" s="276"/>
      <c r="L138" s="276"/>
      <c r="M138" s="276"/>
      <c r="N138" s="319"/>
      <c r="O138" s="278"/>
      <c r="P138" s="319"/>
      <c r="Q138" s="250"/>
      <c r="R138" s="251"/>
      <c r="S138" s="280"/>
      <c r="T138" s="251"/>
      <c r="U138" s="251"/>
      <c r="V138" s="279"/>
      <c r="W138" s="252"/>
      <c r="X138" s="4"/>
      <c r="Y138" s="4"/>
      <c r="Z138" s="4"/>
      <c r="AA138" s="4"/>
      <c r="AT138" s="4"/>
    </row>
    <row r="139" spans="1:46" ht="15" customHeight="1">
      <c r="A139" s="309"/>
      <c r="B139" s="316"/>
      <c r="C139" s="317"/>
      <c r="D139" s="320"/>
      <c r="E139" s="250"/>
      <c r="F139" s="251"/>
      <c r="G139" s="251"/>
      <c r="H139" s="251"/>
      <c r="I139" s="252"/>
      <c r="J139" s="250"/>
      <c r="K139" s="251"/>
      <c r="L139" s="251"/>
      <c r="M139" s="251"/>
      <c r="N139" s="252"/>
      <c r="O139" s="250"/>
      <c r="P139" s="252"/>
      <c r="Q139" s="250"/>
      <c r="R139" s="251"/>
      <c r="S139" s="280"/>
      <c r="T139" s="251"/>
      <c r="U139" s="251"/>
      <c r="V139" s="279"/>
      <c r="W139" s="252"/>
      <c r="X139" s="4"/>
      <c r="Y139" s="4"/>
      <c r="Z139" s="4"/>
      <c r="AA139" s="4"/>
      <c r="AT139" s="4"/>
    </row>
    <row r="140" spans="1:46" ht="15" customHeight="1">
      <c r="A140" s="309"/>
      <c r="B140" s="316"/>
      <c r="C140" s="317"/>
      <c r="D140" s="320"/>
      <c r="E140" s="250"/>
      <c r="F140" s="251"/>
      <c r="G140" s="251"/>
      <c r="H140" s="251"/>
      <c r="I140" s="252"/>
      <c r="J140" s="250"/>
      <c r="K140" s="251"/>
      <c r="L140" s="251"/>
      <c r="M140" s="251"/>
      <c r="N140" s="252"/>
      <c r="O140" s="250"/>
      <c r="P140" s="252"/>
      <c r="Q140" s="250"/>
      <c r="R140" s="251"/>
      <c r="S140" s="280"/>
      <c r="T140" s="251"/>
      <c r="U140" s="251"/>
      <c r="V140" s="279"/>
      <c r="W140" s="252"/>
      <c r="X140" s="4"/>
      <c r="Y140" s="4"/>
      <c r="Z140" s="4"/>
      <c r="AA140" s="4"/>
      <c r="AT140" s="4"/>
    </row>
    <row r="141" spans="1:46" ht="15" customHeight="1">
      <c r="A141" s="309"/>
      <c r="B141" s="316"/>
      <c r="C141" s="317"/>
      <c r="D141" s="320"/>
      <c r="E141" s="250"/>
      <c r="F141" s="251"/>
      <c r="G141" s="251"/>
      <c r="H141" s="251"/>
      <c r="I141" s="252"/>
      <c r="J141" s="250"/>
      <c r="K141" s="251"/>
      <c r="L141" s="251"/>
      <c r="M141" s="251"/>
      <c r="N141" s="252"/>
      <c r="O141" s="250"/>
      <c r="P141" s="252"/>
      <c r="Q141" s="250"/>
      <c r="R141" s="251"/>
      <c r="S141" s="280"/>
      <c r="T141" s="251"/>
      <c r="U141" s="251"/>
      <c r="V141" s="279"/>
      <c r="W141" s="252"/>
      <c r="X141" s="4"/>
      <c r="Y141" s="4"/>
      <c r="Z141" s="4"/>
      <c r="AA141" s="4"/>
      <c r="AB141" s="4"/>
      <c r="AC141" s="4"/>
      <c r="AR141" s="4"/>
    </row>
    <row r="142" spans="1:46" ht="15" customHeight="1">
      <c r="A142" s="309"/>
      <c r="B142" s="316"/>
      <c r="C142" s="317"/>
      <c r="D142" s="320"/>
      <c r="E142" s="250"/>
      <c r="F142" s="251"/>
      <c r="G142" s="251"/>
      <c r="H142" s="251"/>
      <c r="I142" s="252"/>
      <c r="J142" s="250"/>
      <c r="K142" s="251"/>
      <c r="L142" s="251"/>
      <c r="M142" s="251"/>
      <c r="N142" s="252"/>
      <c r="O142" s="250"/>
      <c r="P142" s="252"/>
      <c r="Q142" s="250"/>
      <c r="R142" s="251"/>
      <c r="S142" s="280"/>
      <c r="T142" s="251"/>
      <c r="U142" s="251"/>
      <c r="V142" s="279"/>
      <c r="W142" s="252"/>
      <c r="X142" s="4"/>
      <c r="Y142" s="4"/>
      <c r="Z142" s="4"/>
      <c r="AA142" s="4"/>
      <c r="AB142" s="4"/>
      <c r="AC142" s="4"/>
      <c r="AR142" s="4"/>
    </row>
    <row r="143" spans="1:46" ht="15" customHeight="1">
      <c r="A143" s="309"/>
      <c r="B143" s="316"/>
      <c r="C143" s="317"/>
      <c r="D143" s="320"/>
      <c r="E143" s="250"/>
      <c r="F143" s="251"/>
      <c r="G143" s="251"/>
      <c r="H143" s="251"/>
      <c r="I143" s="252"/>
      <c r="J143" s="250"/>
      <c r="K143" s="251"/>
      <c r="L143" s="251"/>
      <c r="M143" s="251"/>
      <c r="N143" s="252"/>
      <c r="O143" s="250"/>
      <c r="P143" s="252"/>
      <c r="Q143" s="250"/>
      <c r="R143" s="251"/>
      <c r="S143" s="280"/>
      <c r="T143" s="251"/>
      <c r="U143" s="251"/>
      <c r="V143" s="279"/>
      <c r="W143" s="252"/>
      <c r="X143" s="4"/>
      <c r="Y143" s="4"/>
      <c r="Z143" s="4"/>
      <c r="AA143" s="4"/>
      <c r="AB143" s="4"/>
      <c r="AC143" s="4"/>
      <c r="AR143" s="4"/>
    </row>
    <row r="144" spans="1:46" ht="15" customHeight="1">
      <c r="A144" s="309"/>
      <c r="B144" s="316"/>
      <c r="C144" s="317"/>
      <c r="D144" s="320"/>
      <c r="E144" s="250"/>
      <c r="F144" s="251"/>
      <c r="G144" s="251"/>
      <c r="H144" s="251"/>
      <c r="I144" s="252"/>
      <c r="J144" s="250"/>
      <c r="K144" s="251"/>
      <c r="L144" s="251"/>
      <c r="M144" s="251"/>
      <c r="N144" s="252"/>
      <c r="O144" s="250"/>
      <c r="P144" s="252"/>
      <c r="Q144" s="250"/>
      <c r="R144" s="251"/>
      <c r="S144" s="280"/>
      <c r="T144" s="251"/>
      <c r="U144" s="251"/>
      <c r="V144" s="279"/>
      <c r="W144" s="252"/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/>
      <c r="C145" s="317"/>
      <c r="D145" s="320"/>
      <c r="E145" s="250"/>
      <c r="F145" s="251"/>
      <c r="G145" s="251"/>
      <c r="H145" s="251"/>
      <c r="I145" s="252"/>
      <c r="J145" s="250"/>
      <c r="K145" s="251"/>
      <c r="L145" s="251"/>
      <c r="M145" s="251"/>
      <c r="N145" s="252"/>
      <c r="O145" s="250"/>
      <c r="P145" s="252"/>
      <c r="Q145" s="250"/>
      <c r="R145" s="251"/>
      <c r="S145" s="280"/>
      <c r="T145" s="251"/>
      <c r="U145" s="251"/>
      <c r="V145" s="279"/>
      <c r="W145" s="252"/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/>
      <c r="C146" s="317"/>
      <c r="D146" s="320"/>
      <c r="E146" s="250"/>
      <c r="F146" s="251"/>
      <c r="G146" s="251"/>
      <c r="H146" s="251"/>
      <c r="I146" s="252"/>
      <c r="J146" s="250"/>
      <c r="K146" s="251"/>
      <c r="L146" s="251"/>
      <c r="M146" s="251"/>
      <c r="N146" s="252"/>
      <c r="O146" s="250"/>
      <c r="P146" s="252"/>
      <c r="Q146" s="250"/>
      <c r="R146" s="251"/>
      <c r="S146" s="280"/>
      <c r="T146" s="251"/>
      <c r="U146" s="251"/>
      <c r="V146" s="279"/>
      <c r="W146" s="252"/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/>
      <c r="C147" s="317"/>
      <c r="D147" s="320"/>
      <c r="E147" s="250"/>
      <c r="F147" s="251"/>
      <c r="G147" s="251"/>
      <c r="H147" s="251"/>
      <c r="I147" s="252"/>
      <c r="J147" s="250"/>
      <c r="K147" s="251"/>
      <c r="L147" s="251"/>
      <c r="M147" s="251"/>
      <c r="N147" s="252"/>
      <c r="O147" s="250"/>
      <c r="P147" s="252"/>
      <c r="Q147" s="250"/>
      <c r="R147" s="251"/>
      <c r="S147" s="280"/>
      <c r="T147" s="251"/>
      <c r="U147" s="251"/>
      <c r="V147" s="279"/>
      <c r="W147" s="252"/>
      <c r="X147" s="4"/>
      <c r="Y147" s="4"/>
      <c r="Z147" s="4"/>
      <c r="AA147" s="4"/>
      <c r="AB147" s="4"/>
      <c r="AC147" s="4"/>
      <c r="AR147" s="4"/>
    </row>
    <row r="148" spans="1:44" ht="15" customHeight="1">
      <c r="A148" s="309"/>
      <c r="B148" s="316"/>
      <c r="C148" s="317"/>
      <c r="D148" s="320"/>
      <c r="E148" s="250"/>
      <c r="F148" s="251"/>
      <c r="G148" s="251"/>
      <c r="H148" s="251"/>
      <c r="I148" s="252"/>
      <c r="J148" s="250"/>
      <c r="K148" s="251"/>
      <c r="L148" s="251"/>
      <c r="M148" s="251"/>
      <c r="N148" s="252"/>
      <c r="O148" s="250"/>
      <c r="P148" s="252"/>
      <c r="Q148" s="250"/>
      <c r="R148" s="251"/>
      <c r="S148" s="280"/>
      <c r="T148" s="251"/>
      <c r="U148" s="251"/>
      <c r="V148" s="279"/>
      <c r="W148" s="252"/>
      <c r="X148" s="4"/>
      <c r="Y148" s="4"/>
      <c r="Z148" s="4"/>
      <c r="AA148" s="4"/>
      <c r="AB148" s="4"/>
      <c r="AC148" s="4"/>
      <c r="AR148" s="4"/>
    </row>
    <row r="149" spans="1:44" ht="15" customHeight="1">
      <c r="A149" s="309"/>
      <c r="B149" s="316"/>
      <c r="C149" s="317"/>
      <c r="D149" s="320"/>
      <c r="E149" s="250"/>
      <c r="F149" s="251"/>
      <c r="G149" s="251"/>
      <c r="H149" s="251"/>
      <c r="I149" s="252"/>
      <c r="J149" s="250"/>
      <c r="K149" s="251"/>
      <c r="L149" s="251"/>
      <c r="M149" s="251"/>
      <c r="N149" s="252"/>
      <c r="O149" s="250"/>
      <c r="P149" s="252"/>
      <c r="Q149" s="250"/>
      <c r="R149" s="251"/>
      <c r="S149" s="280"/>
      <c r="T149" s="251"/>
      <c r="U149" s="251"/>
      <c r="V149" s="279"/>
      <c r="W149" s="252"/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/>
      <c r="C150" s="317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R150" s="4"/>
    </row>
    <row r="151" spans="1:44" ht="15" customHeight="1">
      <c r="A151" s="309"/>
      <c r="B151" s="316"/>
      <c r="C151" s="317"/>
      <c r="D151" s="320"/>
      <c r="E151" s="250"/>
      <c r="F151" s="251"/>
      <c r="G151" s="251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16"/>
      <c r="C152" s="317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16"/>
      <c r="C153" s="317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16"/>
      <c r="C154" s="317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/>
      <c r="C155" s="317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/>
      <c r="C156" s="317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9"/>
      <c r="B157" s="316"/>
      <c r="C157" s="317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16"/>
      <c r="C170" s="317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R170" s="4"/>
    </row>
    <row r="171" spans="1:44" ht="15" customHeight="1">
      <c r="A171" s="309"/>
      <c r="B171" s="316"/>
      <c r="C171" s="317"/>
      <c r="D171" s="320"/>
      <c r="E171" s="250"/>
      <c r="F171" s="251"/>
      <c r="G171" s="251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16"/>
      <c r="C172" s="317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16"/>
      <c r="C173" s="317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16"/>
      <c r="C174" s="317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16"/>
      <c r="C175" s="317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16"/>
      <c r="C176" s="317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/>
      <c r="C177" s="317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4" ht="15" customHeight="1">
      <c r="A178" s="309"/>
      <c r="B178" s="321"/>
      <c r="C178" s="322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K178" s="100"/>
      <c r="AR178" s="4"/>
    </row>
    <row r="179" spans="1:44" ht="15" customHeight="1">
      <c r="A179" s="309"/>
      <c r="B179" s="321"/>
      <c r="C179" s="322"/>
      <c r="D179" s="320"/>
      <c r="E179" s="250"/>
      <c r="F179" s="251"/>
      <c r="G179" s="323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R180" s="4"/>
    </row>
    <row r="181" spans="1:44" ht="15" customHeight="1">
      <c r="A181" s="309"/>
      <c r="B181" s="321"/>
      <c r="C181" s="322"/>
      <c r="D181" s="320"/>
      <c r="E181" s="250"/>
      <c r="F181" s="251"/>
      <c r="G181" s="251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4" ht="15" customHeight="1">
      <c r="A182" s="309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4" ht="15" customHeight="1">
      <c r="A183" s="309"/>
      <c r="B183" s="321"/>
      <c r="C183" s="322"/>
      <c r="D183" s="320"/>
      <c r="E183" s="250"/>
      <c r="F183" s="251"/>
      <c r="G183" s="251"/>
      <c r="H183" s="251"/>
      <c r="I183" s="252"/>
      <c r="J183" s="250"/>
      <c r="K183" s="251"/>
      <c r="L183" s="251"/>
      <c r="M183" s="251"/>
      <c r="N183" s="252"/>
      <c r="O183" s="250"/>
      <c r="P183" s="252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21"/>
      <c r="C184" s="322"/>
      <c r="D184" s="320"/>
      <c r="E184" s="250"/>
      <c r="F184" s="251"/>
      <c r="G184" s="251"/>
      <c r="H184" s="251"/>
      <c r="I184" s="252"/>
      <c r="J184" s="250"/>
      <c r="K184" s="251"/>
      <c r="L184" s="251"/>
      <c r="M184" s="251"/>
      <c r="N184" s="252"/>
      <c r="O184" s="250"/>
      <c r="P184" s="252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B184" s="4"/>
      <c r="AC184" s="4"/>
      <c r="AR184" s="4"/>
    </row>
    <row r="185" spans="1:44" ht="15" customHeight="1">
      <c r="A185" s="324"/>
      <c r="B185" s="321"/>
      <c r="C185" s="322"/>
      <c r="D185" s="320"/>
      <c r="E185" s="250"/>
      <c r="F185" s="251"/>
      <c r="G185" s="251"/>
      <c r="H185" s="251"/>
      <c r="I185" s="252"/>
      <c r="J185" s="250"/>
      <c r="K185" s="251"/>
      <c r="L185" s="251"/>
      <c r="M185" s="251"/>
      <c r="N185" s="252"/>
      <c r="O185" s="250"/>
      <c r="P185" s="252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B185" s="4"/>
      <c r="AC185" s="4"/>
      <c r="AR185" s="4"/>
    </row>
    <row r="186" spans="1:44" ht="15" customHeight="1">
      <c r="A186" s="324"/>
      <c r="B186" s="321"/>
      <c r="C186" s="322"/>
      <c r="D186" s="320"/>
      <c r="E186" s="250"/>
      <c r="F186" s="251"/>
      <c r="G186" s="251"/>
      <c r="H186" s="251"/>
      <c r="I186" s="252"/>
      <c r="J186" s="250"/>
      <c r="K186" s="251"/>
      <c r="L186" s="251"/>
      <c r="M186" s="251"/>
      <c r="N186" s="252"/>
      <c r="O186" s="250"/>
      <c r="P186" s="252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B186" s="4"/>
      <c r="AC186" s="4"/>
      <c r="AR186" s="4"/>
    </row>
    <row r="187" spans="1:44" ht="15" customHeight="1">
      <c r="A187" s="324"/>
      <c r="B187" s="321"/>
      <c r="C187" s="322"/>
      <c r="D187" s="320"/>
      <c r="E187" s="250"/>
      <c r="F187" s="251"/>
      <c r="G187" s="251"/>
      <c r="H187" s="251"/>
      <c r="I187" s="252"/>
      <c r="J187" s="250"/>
      <c r="K187" s="251"/>
      <c r="L187" s="251"/>
      <c r="M187" s="251"/>
      <c r="N187" s="252"/>
      <c r="O187" s="250"/>
      <c r="P187" s="252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B187" s="4"/>
      <c r="AC187" s="4"/>
      <c r="AR187" s="4"/>
    </row>
    <row r="188" spans="1:44" ht="15" customHeight="1">
      <c r="A188" s="324"/>
      <c r="B188" s="321"/>
      <c r="C188" s="322"/>
      <c r="D188" s="320"/>
      <c r="E188" s="250"/>
      <c r="F188" s="251"/>
      <c r="G188" s="251"/>
      <c r="H188" s="251"/>
      <c r="I188" s="252"/>
      <c r="J188" s="250"/>
      <c r="K188" s="251"/>
      <c r="L188" s="251"/>
      <c r="M188" s="251"/>
      <c r="N188" s="252"/>
      <c r="O188" s="250"/>
      <c r="P188" s="252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B188" s="4"/>
      <c r="AC188" s="4"/>
      <c r="AR188" s="4"/>
    </row>
    <row r="189" spans="1:44" ht="15" customHeight="1">
      <c r="A189" s="324"/>
      <c r="B189" s="321"/>
      <c r="C189" s="322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B189" s="4"/>
      <c r="AC189" s="4"/>
      <c r="AR189" s="4"/>
    </row>
    <row r="190" spans="1:44" ht="15" customHeight="1">
      <c r="A190" s="324"/>
      <c r="B190" s="321"/>
      <c r="C190" s="322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24"/>
      <c r="B191" s="325"/>
      <c r="C191" s="326"/>
      <c r="D191" s="327"/>
      <c r="E191" s="197"/>
      <c r="F191" s="253"/>
      <c r="G191" s="253"/>
      <c r="H191" s="253"/>
      <c r="I191" s="254"/>
      <c r="J191" s="197"/>
      <c r="K191" s="253"/>
      <c r="L191" s="253"/>
      <c r="M191" s="253"/>
      <c r="N191" s="254"/>
      <c r="O191" s="197"/>
      <c r="P191" s="254"/>
      <c r="Q191" s="197"/>
      <c r="R191" s="253"/>
      <c r="S191" s="272"/>
      <c r="T191" s="253"/>
      <c r="U191" s="253"/>
      <c r="V191" s="273"/>
      <c r="W191" s="254"/>
      <c r="X191" s="4"/>
      <c r="Y191" s="4"/>
      <c r="Z191" s="4"/>
      <c r="AA191" s="4"/>
      <c r="AB191" s="4"/>
      <c r="AC191" s="4"/>
      <c r="AR191" s="4"/>
    </row>
    <row r="192" spans="1:44">
      <c r="A192" s="115"/>
      <c r="B192" s="115"/>
      <c r="C192" s="115"/>
      <c r="D192" s="1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15"/>
      <c r="B193" s="115"/>
      <c r="C193" s="115"/>
      <c r="D193" s="23" t="s">
        <v>74</v>
      </c>
      <c r="E193" s="42">
        <f>SUM(E43:E191)</f>
        <v>0</v>
      </c>
      <c r="F193" s="42">
        <f t="shared" ref="F193:P193" si="7">SUM(F43:F191)</f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94</v>
      </c>
      <c r="K193" s="42">
        <f t="shared" si="7"/>
        <v>948</v>
      </c>
      <c r="L193" s="42">
        <f t="shared" si="7"/>
        <v>717</v>
      </c>
      <c r="M193" s="42">
        <f t="shared" si="7"/>
        <v>95</v>
      </c>
      <c r="N193" s="42">
        <f t="shared" si="7"/>
        <v>148</v>
      </c>
      <c r="O193" s="42">
        <f>SUM(O43:O191)</f>
        <v>139</v>
      </c>
      <c r="P193" s="42">
        <f t="shared" si="7"/>
        <v>809</v>
      </c>
      <c r="Q193" s="42">
        <f>SUM(Q43:Q191)</f>
        <v>81</v>
      </c>
      <c r="R193" s="42">
        <f>SUM(R43:R191)</f>
        <v>145</v>
      </c>
      <c r="S193" s="42">
        <f t="shared" ref="S193:W193" si="8">SUM(S43:S191)</f>
        <v>272</v>
      </c>
      <c r="T193" s="42">
        <f t="shared" si="8"/>
        <v>195</v>
      </c>
      <c r="U193" s="42">
        <f t="shared" si="8"/>
        <v>149</v>
      </c>
      <c r="V193" s="42">
        <f t="shared" si="8"/>
        <v>73</v>
      </c>
      <c r="W193" s="42">
        <f t="shared" si="8"/>
        <v>33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673" t="s">
        <v>95</v>
      </c>
      <c r="E195" s="281" t="s">
        <v>98</v>
      </c>
      <c r="F195" s="281" t="s">
        <v>72</v>
      </c>
      <c r="G195" s="281" t="s">
        <v>99</v>
      </c>
      <c r="H195" s="281" t="s">
        <v>70</v>
      </c>
      <c r="I195" s="281" t="s">
        <v>71</v>
      </c>
      <c r="J195" s="282" t="s">
        <v>100</v>
      </c>
      <c r="K195" s="281" t="s">
        <v>101</v>
      </c>
      <c r="L195" s="283" t="s">
        <v>196</v>
      </c>
      <c r="M195" s="283" t="s">
        <v>197</v>
      </c>
      <c r="N195" s="283" t="s">
        <v>198</v>
      </c>
      <c r="O195" s="283" t="s">
        <v>199</v>
      </c>
      <c r="P195" s="283" t="s">
        <v>200</v>
      </c>
      <c r="Q195" s="284" t="s">
        <v>201</v>
      </c>
      <c r="R195" s="284" t="s">
        <v>202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674"/>
      <c r="E196" s="274">
        <f>SUM(E193+J193+E38+J38)</f>
        <v>94</v>
      </c>
      <c r="F196" s="274">
        <f>SUM(F193+K193+F38+K38+O38+S38+AG38)</f>
        <v>948</v>
      </c>
      <c r="G196" s="274">
        <f t="shared" ref="G196:I196" si="9">SUM(G193+L193+G38+L38+P38+T38+AH38)</f>
        <v>717</v>
      </c>
      <c r="H196" s="274">
        <f t="shared" si="9"/>
        <v>95</v>
      </c>
      <c r="I196" s="274">
        <f t="shared" si="9"/>
        <v>148</v>
      </c>
      <c r="J196" s="274">
        <f>SUM(O193+W38+AK38)</f>
        <v>139</v>
      </c>
      <c r="K196" s="274">
        <f t="shared" ref="K196:R196" si="10">SUM(P193+X38+AL38)</f>
        <v>809</v>
      </c>
      <c r="L196" s="274">
        <f t="shared" si="10"/>
        <v>81</v>
      </c>
      <c r="M196" s="274">
        <f t="shared" si="10"/>
        <v>145</v>
      </c>
      <c r="N196" s="274">
        <f t="shared" si="10"/>
        <v>272</v>
      </c>
      <c r="O196" s="274">
        <f t="shared" si="10"/>
        <v>195</v>
      </c>
      <c r="P196" s="274">
        <f t="shared" si="10"/>
        <v>149</v>
      </c>
      <c r="Q196" s="274">
        <f t="shared" si="10"/>
        <v>73</v>
      </c>
      <c r="R196" s="274">
        <f t="shared" si="10"/>
        <v>33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103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104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100"/>
    </row>
    <row r="208" spans="1:32" ht="15.75">
      <c r="AF208" s="100"/>
    </row>
    <row r="213" spans="32:32" ht="15.75">
      <c r="AF213" s="100"/>
    </row>
    <row r="220" spans="32:32" ht="15.75">
      <c r="AF220" s="100"/>
    </row>
    <row r="226" spans="32:32" ht="15.75">
      <c r="AF226" s="100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k3HP/nSirkas+8VZbUo5DvHUlk9Auxh5naiobhRMUA5ndrx//hlE4yXHASgo2sNJPSJ5hmHAPpaYwNp3VbHPcg==" saltValue="PU80B2GYMKJWVKUH4KmZxg==" spinCount="100000" sheet="1" formatCells="0" formatRows="0" selectLockedCells="1"/>
  <mergeCells count="79">
    <mergeCell ref="J41:N41"/>
    <mergeCell ref="O41:P41"/>
    <mergeCell ref="B40:B42"/>
    <mergeCell ref="C40:C42"/>
    <mergeCell ref="AG31:AG35"/>
    <mergeCell ref="AM8:AS8"/>
    <mergeCell ref="AK8:AL8"/>
    <mergeCell ref="D195:D196"/>
    <mergeCell ref="A29:D29"/>
    <mergeCell ref="A31:A35"/>
    <mergeCell ref="B31:B35"/>
    <mergeCell ref="C31:C35"/>
    <mergeCell ref="AH31:AH35"/>
    <mergeCell ref="AI31:AI35"/>
    <mergeCell ref="AJ31:AJ35"/>
    <mergeCell ref="A36:D36"/>
    <mergeCell ref="A40:A42"/>
    <mergeCell ref="D40:D42"/>
    <mergeCell ref="E41:I41"/>
    <mergeCell ref="E40:W40"/>
    <mergeCell ref="Q41:W4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H24:AH28"/>
    <mergeCell ref="AI24:AI28"/>
    <mergeCell ref="AJ24:AJ28"/>
    <mergeCell ref="AK24:AK28"/>
    <mergeCell ref="AL24:AL28"/>
    <mergeCell ref="A22:D22"/>
    <mergeCell ref="A24:A28"/>
    <mergeCell ref="B24:B28"/>
    <mergeCell ref="C24:C28"/>
    <mergeCell ref="AG24:AG28"/>
    <mergeCell ref="AP31:AP35"/>
    <mergeCell ref="AQ31:AQ35"/>
    <mergeCell ref="AR31:AR35"/>
    <mergeCell ref="AS31:AS35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1">
    <tabColor theme="3" tint="0.59999389629810485"/>
  </sheetPr>
  <dimension ref="A1:AT295"/>
  <sheetViews>
    <sheetView showGridLines="0" topLeftCell="A172" zoomScale="85" zoomScaleNormal="85" workbookViewId="0">
      <selection activeCell="O31" sqref="O3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173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>
      <c r="A11" s="744" t="s">
        <v>55</v>
      </c>
      <c r="B11" s="745" t="s">
        <v>223</v>
      </c>
      <c r="C11" s="746" t="s">
        <v>421</v>
      </c>
      <c r="D11" s="244" t="s">
        <v>224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8"/>
      <c r="AG11" s="742"/>
      <c r="AH11" s="742"/>
      <c r="AI11" s="742"/>
      <c r="AJ11" s="742"/>
      <c r="AK11" s="742"/>
      <c r="AL11" s="742"/>
      <c r="AM11" s="742"/>
      <c r="AN11" s="742"/>
      <c r="AO11" s="742"/>
      <c r="AP11" s="742"/>
      <c r="AQ11" s="742"/>
      <c r="AR11" s="742"/>
      <c r="AS11" s="742"/>
    </row>
    <row r="12" spans="1:45" customFormat="1">
      <c r="A12" s="716"/>
      <c r="B12" s="738"/>
      <c r="C12" s="737"/>
      <c r="D12" s="245" t="s">
        <v>225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8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245" t="s">
        <v>226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8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245" t="s">
        <v>227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8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245" t="s">
        <v>228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8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245" t="s">
        <v>229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8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>
      <c r="A17" s="716"/>
      <c r="B17" s="738"/>
      <c r="C17" s="737"/>
      <c r="D17" s="245" t="s">
        <v>230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8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>
      <c r="A18" s="716"/>
      <c r="B18" s="738"/>
      <c r="C18" s="737"/>
      <c r="D18" s="245" t="s">
        <v>231</v>
      </c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8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>
      <c r="A19" s="716"/>
      <c r="B19" s="738"/>
      <c r="C19" s="737"/>
      <c r="D19" s="245" t="s">
        <v>232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8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>
      <c r="A20" s="716"/>
      <c r="B20" s="738"/>
      <c r="C20" s="737"/>
      <c r="D20" s="245" t="s">
        <v>233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8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246" t="s">
        <v>234</v>
      </c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8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>
      <c r="A22" s="743"/>
      <c r="B22" s="743"/>
      <c r="C22" s="743"/>
      <c r="D22" s="743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>AG11</f>
        <v>0</v>
      </c>
      <c r="AH22" s="101">
        <f t="shared" ref="AH22:AS22" si="1">AH11</f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ht="15.75" thickBot="1">
      <c r="A23" s="115"/>
      <c r="B23" s="115"/>
      <c r="C23" s="115"/>
      <c r="D23" s="1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44" t="s">
        <v>235</v>
      </c>
      <c r="B24" s="745" t="s">
        <v>422</v>
      </c>
      <c r="C24" s="746" t="s">
        <v>423</v>
      </c>
      <c r="D24" s="244" t="s">
        <v>424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8"/>
      <c r="AG24" s="742"/>
      <c r="AH24" s="742"/>
      <c r="AI24" s="742"/>
      <c r="AJ24" s="742"/>
      <c r="AK24" s="742"/>
      <c r="AL24" s="742"/>
      <c r="AM24" s="742"/>
      <c r="AN24" s="742"/>
      <c r="AO24" s="742"/>
      <c r="AP24" s="742"/>
      <c r="AQ24" s="742"/>
      <c r="AR24" s="742"/>
      <c r="AS24" s="742"/>
    </row>
    <row r="25" spans="1:45" customFormat="1">
      <c r="A25" s="716"/>
      <c r="B25" s="738"/>
      <c r="C25" s="737"/>
      <c r="D25" s="245" t="s">
        <v>425</v>
      </c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8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245" t="s">
        <v>426</v>
      </c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8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245" t="s">
        <v>427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8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8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>
      <c r="A29" s="743"/>
      <c r="B29" s="743"/>
      <c r="C29" s="743"/>
      <c r="D29" s="743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>AG24</f>
        <v>0</v>
      </c>
      <c r="AH29" s="101">
        <f t="shared" ref="AH29:AS29" si="3">AH24</f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ht="19.5" thickBot="1">
      <c r="A30" s="198"/>
      <c r="B30" s="198"/>
      <c r="C30" s="198"/>
      <c r="D30" s="19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44" t="s">
        <v>51</v>
      </c>
      <c r="B31" s="745" t="s">
        <v>219</v>
      </c>
      <c r="C31" s="746" t="s">
        <v>429</v>
      </c>
      <c r="D31" s="244" t="s">
        <v>220</v>
      </c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8"/>
      <c r="AG31" s="742"/>
      <c r="AH31" s="742"/>
      <c r="AI31" s="742"/>
      <c r="AJ31" s="742"/>
      <c r="AK31" s="742"/>
      <c r="AL31" s="742"/>
      <c r="AM31" s="742"/>
      <c r="AN31" s="742"/>
      <c r="AO31" s="742"/>
      <c r="AP31" s="742"/>
      <c r="AQ31" s="742"/>
      <c r="AR31" s="742"/>
      <c r="AS31" s="742"/>
    </row>
    <row r="32" spans="1:45" customFormat="1">
      <c r="A32" s="716"/>
      <c r="B32" s="738"/>
      <c r="C32" s="737"/>
      <c r="D32" s="245" t="s">
        <v>221</v>
      </c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8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245" t="s">
        <v>222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8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245" t="s">
        <v>236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8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8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>
      <c r="A36" s="743"/>
      <c r="B36" s="743"/>
      <c r="C36" s="743"/>
      <c r="D36" s="743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>AG31</f>
        <v>0</v>
      </c>
      <c r="AH36" s="101">
        <f t="shared" ref="AH36:AS36" si="5">AH31</f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101">
        <f t="shared" si="6"/>
        <v>0</v>
      </c>
      <c r="AH38" s="101">
        <f t="shared" si="6"/>
        <v>0</v>
      </c>
      <c r="AI38" s="101">
        <f t="shared" si="6"/>
        <v>0</v>
      </c>
      <c r="AJ38" s="101">
        <f t="shared" si="6"/>
        <v>0</v>
      </c>
      <c r="AK38" s="101">
        <f t="shared" si="6"/>
        <v>0</v>
      </c>
      <c r="AL38" s="101">
        <f t="shared" si="6"/>
        <v>0</v>
      </c>
      <c r="AM38" s="101">
        <f t="shared" si="6"/>
        <v>0</v>
      </c>
      <c r="AN38" s="101">
        <f t="shared" si="6"/>
        <v>0</v>
      </c>
      <c r="AO38" s="101">
        <f t="shared" si="6"/>
        <v>0</v>
      </c>
      <c r="AP38" s="101">
        <f t="shared" si="6"/>
        <v>0</v>
      </c>
      <c r="AQ38" s="101">
        <f t="shared" si="6"/>
        <v>0</v>
      </c>
      <c r="AR38" s="101">
        <f t="shared" si="6"/>
        <v>0</v>
      </c>
      <c r="AS38" s="101">
        <f t="shared" si="6"/>
        <v>0</v>
      </c>
    </row>
    <row r="39" spans="1:46" customFormat="1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15" customHeight="1">
      <c r="A43" s="309"/>
      <c r="B43" s="310" t="s">
        <v>567</v>
      </c>
      <c r="C43" s="311" t="s">
        <v>693</v>
      </c>
      <c r="D43" s="312">
        <v>132</v>
      </c>
      <c r="E43" s="277"/>
      <c r="F43" s="275"/>
      <c r="G43" s="275"/>
      <c r="H43" s="275"/>
      <c r="I43" s="313"/>
      <c r="J43" s="277"/>
      <c r="K43" s="275"/>
      <c r="L43" s="275">
        <v>9</v>
      </c>
      <c r="M43" s="275">
        <v>5</v>
      </c>
      <c r="N43" s="313">
        <v>0</v>
      </c>
      <c r="O43" s="277"/>
      <c r="P43" s="313"/>
      <c r="Q43" s="247"/>
      <c r="R43" s="248"/>
      <c r="S43" s="314"/>
      <c r="T43" s="248"/>
      <c r="U43" s="248"/>
      <c r="V43" s="315"/>
      <c r="W43" s="249"/>
      <c r="X43" s="4"/>
      <c r="Y43" s="4"/>
      <c r="Z43" s="4"/>
      <c r="AA43" s="4"/>
      <c r="AT43" s="4"/>
    </row>
    <row r="44" spans="1:46" ht="15" customHeight="1">
      <c r="A44" s="309"/>
      <c r="B44" s="316" t="s">
        <v>567</v>
      </c>
      <c r="C44" s="317" t="s">
        <v>694</v>
      </c>
      <c r="D44" s="392">
        <v>123</v>
      </c>
      <c r="E44" s="393"/>
      <c r="F44" s="276"/>
      <c r="G44" s="276"/>
      <c r="H44" s="276"/>
      <c r="I44" s="394"/>
      <c r="J44" s="393">
        <v>1</v>
      </c>
      <c r="K44" s="276">
        <v>9</v>
      </c>
      <c r="L44" s="276">
        <v>6</v>
      </c>
      <c r="M44" s="276">
        <v>0</v>
      </c>
      <c r="N44" s="394">
        <v>3</v>
      </c>
      <c r="O44" s="393">
        <v>3</v>
      </c>
      <c r="P44" s="394">
        <v>6</v>
      </c>
      <c r="Q44" s="395">
        <v>1</v>
      </c>
      <c r="R44" s="251">
        <v>0</v>
      </c>
      <c r="S44" s="280">
        <v>4</v>
      </c>
      <c r="T44" s="251">
        <v>4</v>
      </c>
      <c r="U44" s="251">
        <v>0</v>
      </c>
      <c r="V44" s="279">
        <v>0</v>
      </c>
      <c r="W44" s="396">
        <v>0</v>
      </c>
      <c r="X44" s="4"/>
      <c r="Y44" s="4"/>
      <c r="Z44" s="4"/>
      <c r="AA44" s="4"/>
      <c r="AT44" s="4"/>
    </row>
    <row r="45" spans="1:46" ht="15" customHeight="1">
      <c r="A45" s="309"/>
      <c r="B45" s="316" t="s">
        <v>551</v>
      </c>
      <c r="C45" s="317" t="s">
        <v>695</v>
      </c>
      <c r="D45" s="392">
        <v>78</v>
      </c>
      <c r="E45" s="393"/>
      <c r="F45" s="276"/>
      <c r="G45" s="276"/>
      <c r="H45" s="276"/>
      <c r="I45" s="394"/>
      <c r="J45" s="393">
        <v>3</v>
      </c>
      <c r="K45" s="276">
        <v>37</v>
      </c>
      <c r="L45" s="276">
        <v>25</v>
      </c>
      <c r="M45" s="276">
        <v>0</v>
      </c>
      <c r="N45" s="394">
        <v>12</v>
      </c>
      <c r="O45" s="393">
        <v>6</v>
      </c>
      <c r="P45" s="394">
        <v>31</v>
      </c>
      <c r="Q45" s="395">
        <v>8</v>
      </c>
      <c r="R45" s="251">
        <v>7</v>
      </c>
      <c r="S45" s="280">
        <v>6</v>
      </c>
      <c r="T45" s="251">
        <v>5</v>
      </c>
      <c r="U45" s="251">
        <v>8</v>
      </c>
      <c r="V45" s="279">
        <v>3</v>
      </c>
      <c r="W45" s="396">
        <v>0</v>
      </c>
      <c r="X45" s="4"/>
      <c r="Y45" s="4"/>
      <c r="Z45" s="4"/>
      <c r="AA45" s="4"/>
      <c r="AT45" s="4"/>
    </row>
    <row r="46" spans="1:46" ht="15" customHeight="1">
      <c r="A46" s="309"/>
      <c r="B46" s="316" t="s">
        <v>513</v>
      </c>
      <c r="C46" s="317" t="s">
        <v>696</v>
      </c>
      <c r="D46" s="392">
        <v>74</v>
      </c>
      <c r="E46" s="393"/>
      <c r="F46" s="276"/>
      <c r="G46" s="276"/>
      <c r="H46" s="276"/>
      <c r="I46" s="394"/>
      <c r="J46" s="393">
        <v>3</v>
      </c>
      <c r="K46" s="276">
        <v>40</v>
      </c>
      <c r="L46" s="276">
        <v>22</v>
      </c>
      <c r="M46" s="276">
        <v>0</v>
      </c>
      <c r="N46" s="394">
        <v>18</v>
      </c>
      <c r="O46" s="393">
        <v>2</v>
      </c>
      <c r="P46" s="394">
        <v>38</v>
      </c>
      <c r="Q46" s="395">
        <v>2</v>
      </c>
      <c r="R46" s="251">
        <v>6</v>
      </c>
      <c r="S46" s="280">
        <v>14</v>
      </c>
      <c r="T46" s="251">
        <v>8</v>
      </c>
      <c r="U46" s="251">
        <v>5</v>
      </c>
      <c r="V46" s="279">
        <v>4</v>
      </c>
      <c r="W46" s="396">
        <v>1</v>
      </c>
      <c r="X46" s="4"/>
      <c r="Y46" s="4"/>
      <c r="Z46" s="4"/>
      <c r="AA46" s="4"/>
      <c r="AT46" s="4"/>
    </row>
    <row r="47" spans="1:46" ht="15" customHeight="1">
      <c r="A47" s="309"/>
      <c r="B47" s="316" t="s">
        <v>513</v>
      </c>
      <c r="C47" s="317" t="s">
        <v>611</v>
      </c>
      <c r="D47" s="392">
        <v>55</v>
      </c>
      <c r="E47" s="393"/>
      <c r="F47" s="276"/>
      <c r="G47" s="276"/>
      <c r="H47" s="276"/>
      <c r="I47" s="394"/>
      <c r="J47" s="393">
        <v>2</v>
      </c>
      <c r="K47" s="276">
        <v>17</v>
      </c>
      <c r="L47" s="276">
        <v>13</v>
      </c>
      <c r="M47" s="276">
        <v>0</v>
      </c>
      <c r="N47" s="394">
        <v>4</v>
      </c>
      <c r="O47" s="393">
        <v>1</v>
      </c>
      <c r="P47" s="394">
        <v>16</v>
      </c>
      <c r="Q47" s="395">
        <v>2</v>
      </c>
      <c r="R47" s="251">
        <v>1</v>
      </c>
      <c r="S47" s="280">
        <v>6</v>
      </c>
      <c r="T47" s="251">
        <v>7</v>
      </c>
      <c r="U47" s="251">
        <v>0</v>
      </c>
      <c r="V47" s="279">
        <v>1</v>
      </c>
      <c r="W47" s="396">
        <v>0</v>
      </c>
      <c r="X47" s="4"/>
      <c r="Y47" s="4"/>
      <c r="Z47" s="4"/>
      <c r="AA47" s="4"/>
      <c r="AT47" s="4"/>
    </row>
    <row r="48" spans="1:46" ht="15" customHeight="1">
      <c r="A48" s="309"/>
      <c r="B48" s="316" t="s">
        <v>513</v>
      </c>
      <c r="C48" s="317" t="s">
        <v>631</v>
      </c>
      <c r="D48" s="392">
        <v>28</v>
      </c>
      <c r="E48" s="393"/>
      <c r="F48" s="276"/>
      <c r="G48" s="276"/>
      <c r="H48" s="276"/>
      <c r="I48" s="394"/>
      <c r="J48" s="393">
        <v>1</v>
      </c>
      <c r="K48" s="276">
        <v>9</v>
      </c>
      <c r="L48" s="276">
        <v>6</v>
      </c>
      <c r="M48" s="276">
        <v>0</v>
      </c>
      <c r="N48" s="394">
        <v>3</v>
      </c>
      <c r="O48" s="393">
        <v>2</v>
      </c>
      <c r="P48" s="394">
        <v>7</v>
      </c>
      <c r="Q48" s="395">
        <v>0</v>
      </c>
      <c r="R48" s="251">
        <v>3</v>
      </c>
      <c r="S48" s="280">
        <v>2</v>
      </c>
      <c r="T48" s="251">
        <v>0</v>
      </c>
      <c r="U48" s="251">
        <v>1</v>
      </c>
      <c r="V48" s="279">
        <v>2</v>
      </c>
      <c r="W48" s="396">
        <v>1</v>
      </c>
      <c r="X48" s="4"/>
      <c r="Y48" s="4"/>
      <c r="Z48" s="4"/>
      <c r="AA48" s="4"/>
      <c r="AT48" s="4"/>
    </row>
    <row r="49" spans="1:46" ht="15" customHeight="1">
      <c r="A49" s="309"/>
      <c r="B49" s="316" t="s">
        <v>513</v>
      </c>
      <c r="C49" s="317" t="s">
        <v>697</v>
      </c>
      <c r="D49" s="392">
        <v>12</v>
      </c>
      <c r="E49" s="393"/>
      <c r="F49" s="276"/>
      <c r="G49" s="276"/>
      <c r="H49" s="276"/>
      <c r="I49" s="394"/>
      <c r="J49" s="393">
        <v>1</v>
      </c>
      <c r="K49" s="276">
        <v>10</v>
      </c>
      <c r="L49" s="276">
        <v>4</v>
      </c>
      <c r="M49" s="276">
        <v>0</v>
      </c>
      <c r="N49" s="394">
        <v>6</v>
      </c>
      <c r="O49" s="393">
        <v>0</v>
      </c>
      <c r="P49" s="394">
        <v>10</v>
      </c>
      <c r="Q49" s="395">
        <v>1</v>
      </c>
      <c r="R49" s="251">
        <v>2</v>
      </c>
      <c r="S49" s="280">
        <v>2</v>
      </c>
      <c r="T49" s="251">
        <v>3</v>
      </c>
      <c r="U49" s="251">
        <v>2</v>
      </c>
      <c r="V49" s="279">
        <v>0</v>
      </c>
      <c r="W49" s="396">
        <v>0</v>
      </c>
      <c r="X49" s="4"/>
      <c r="Y49" s="4"/>
      <c r="Z49" s="4"/>
      <c r="AA49" s="4"/>
      <c r="AT49" s="4"/>
    </row>
    <row r="50" spans="1:46" ht="15" customHeight="1">
      <c r="A50" s="309"/>
      <c r="B50" s="316" t="s">
        <v>513</v>
      </c>
      <c r="C50" s="317" t="s">
        <v>556</v>
      </c>
      <c r="D50" s="397">
        <v>27</v>
      </c>
      <c r="E50" s="395"/>
      <c r="F50" s="251"/>
      <c r="G50" s="251"/>
      <c r="H50" s="251"/>
      <c r="I50" s="396"/>
      <c r="J50" s="395">
        <v>1</v>
      </c>
      <c r="K50" s="251">
        <v>12</v>
      </c>
      <c r="L50" s="251">
        <v>5</v>
      </c>
      <c r="M50" s="251">
        <v>0</v>
      </c>
      <c r="N50" s="396">
        <v>7</v>
      </c>
      <c r="O50" s="395">
        <v>0</v>
      </c>
      <c r="P50" s="396">
        <v>12</v>
      </c>
      <c r="Q50" s="395">
        <v>2</v>
      </c>
      <c r="R50" s="251">
        <v>2</v>
      </c>
      <c r="S50" s="280">
        <v>1</v>
      </c>
      <c r="T50" s="251">
        <v>5</v>
      </c>
      <c r="U50" s="251">
        <v>2</v>
      </c>
      <c r="V50" s="279">
        <v>0</v>
      </c>
      <c r="W50" s="396">
        <v>0</v>
      </c>
      <c r="X50" s="4"/>
      <c r="Y50" s="4"/>
      <c r="Z50" s="4"/>
      <c r="AA50" s="4"/>
      <c r="AT50" s="4"/>
    </row>
    <row r="51" spans="1:46" ht="15" customHeight="1">
      <c r="A51" s="309"/>
      <c r="B51" s="316" t="s">
        <v>513</v>
      </c>
      <c r="C51" s="317" t="s">
        <v>698</v>
      </c>
      <c r="D51" s="397">
        <v>27</v>
      </c>
      <c r="E51" s="395"/>
      <c r="F51" s="251"/>
      <c r="G51" s="251"/>
      <c r="H51" s="251"/>
      <c r="I51" s="396"/>
      <c r="J51" s="395">
        <v>1</v>
      </c>
      <c r="K51" s="251">
        <v>12</v>
      </c>
      <c r="L51" s="251">
        <v>5</v>
      </c>
      <c r="M51" s="251">
        <v>0</v>
      </c>
      <c r="N51" s="396">
        <v>7</v>
      </c>
      <c r="O51" s="395">
        <v>0</v>
      </c>
      <c r="P51" s="396">
        <v>12</v>
      </c>
      <c r="Q51" s="395">
        <v>2</v>
      </c>
      <c r="R51" s="251">
        <v>2</v>
      </c>
      <c r="S51" s="280">
        <v>1</v>
      </c>
      <c r="T51" s="251">
        <v>5</v>
      </c>
      <c r="U51" s="251">
        <v>2</v>
      </c>
      <c r="V51" s="279">
        <v>0</v>
      </c>
      <c r="W51" s="396">
        <v>0</v>
      </c>
      <c r="X51" s="4"/>
      <c r="Y51" s="4"/>
      <c r="Z51" s="4"/>
      <c r="AA51" s="4"/>
      <c r="AT51" s="4"/>
    </row>
    <row r="52" spans="1:46" ht="15" customHeight="1">
      <c r="A52" s="309"/>
      <c r="B52" s="316" t="s">
        <v>520</v>
      </c>
      <c r="C52" s="317" t="s">
        <v>521</v>
      </c>
      <c r="D52" s="397">
        <v>24</v>
      </c>
      <c r="E52" s="395"/>
      <c r="F52" s="251"/>
      <c r="G52" s="251"/>
      <c r="H52" s="251"/>
      <c r="I52" s="396"/>
      <c r="J52" s="395">
        <v>1</v>
      </c>
      <c r="K52" s="251">
        <v>13</v>
      </c>
      <c r="L52" s="251">
        <v>9</v>
      </c>
      <c r="M52" s="251">
        <v>0</v>
      </c>
      <c r="N52" s="396">
        <v>3</v>
      </c>
      <c r="O52" s="395">
        <v>13</v>
      </c>
      <c r="P52" s="396">
        <v>0</v>
      </c>
      <c r="Q52" s="395">
        <v>3</v>
      </c>
      <c r="R52" s="251">
        <v>2</v>
      </c>
      <c r="S52" s="280">
        <v>2</v>
      </c>
      <c r="T52" s="251">
        <v>2</v>
      </c>
      <c r="U52" s="251">
        <v>3</v>
      </c>
      <c r="V52" s="279">
        <v>1</v>
      </c>
      <c r="W52" s="396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309"/>
      <c r="B53" s="316" t="s">
        <v>520</v>
      </c>
      <c r="C53" s="317" t="s">
        <v>699</v>
      </c>
      <c r="D53" s="397">
        <v>54</v>
      </c>
      <c r="E53" s="395"/>
      <c r="F53" s="251"/>
      <c r="G53" s="251"/>
      <c r="H53" s="251"/>
      <c r="I53" s="396"/>
      <c r="J53" s="395">
        <v>2</v>
      </c>
      <c r="K53" s="251">
        <v>21</v>
      </c>
      <c r="L53" s="251">
        <v>16</v>
      </c>
      <c r="M53" s="251">
        <v>0</v>
      </c>
      <c r="N53" s="396">
        <v>5</v>
      </c>
      <c r="O53" s="395">
        <v>21</v>
      </c>
      <c r="P53" s="396">
        <v>0</v>
      </c>
      <c r="Q53" s="395">
        <v>6</v>
      </c>
      <c r="R53" s="251">
        <v>2</v>
      </c>
      <c r="S53" s="280">
        <v>4</v>
      </c>
      <c r="T53" s="251">
        <v>6</v>
      </c>
      <c r="U53" s="251">
        <v>1</v>
      </c>
      <c r="V53" s="279">
        <v>2</v>
      </c>
      <c r="W53" s="396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309"/>
      <c r="B54" s="316" t="s">
        <v>492</v>
      </c>
      <c r="C54" s="317" t="s">
        <v>700</v>
      </c>
      <c r="D54" s="397">
        <v>78</v>
      </c>
      <c r="E54" s="395"/>
      <c r="F54" s="251"/>
      <c r="G54" s="251"/>
      <c r="H54" s="251"/>
      <c r="I54" s="396"/>
      <c r="J54" s="395">
        <v>3</v>
      </c>
      <c r="K54" s="251">
        <v>31</v>
      </c>
      <c r="L54" s="251">
        <v>30</v>
      </c>
      <c r="M54" s="251">
        <v>0</v>
      </c>
      <c r="N54" s="396">
        <v>1</v>
      </c>
      <c r="O54" s="395">
        <v>16</v>
      </c>
      <c r="P54" s="396">
        <v>15</v>
      </c>
      <c r="Q54" s="395">
        <v>5</v>
      </c>
      <c r="R54" s="251">
        <v>11</v>
      </c>
      <c r="S54" s="280">
        <v>6</v>
      </c>
      <c r="T54" s="251">
        <v>4</v>
      </c>
      <c r="U54" s="251">
        <v>3</v>
      </c>
      <c r="V54" s="279">
        <v>2</v>
      </c>
      <c r="W54" s="39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309"/>
      <c r="B55" s="316" t="s">
        <v>492</v>
      </c>
      <c r="C55" s="317" t="s">
        <v>701</v>
      </c>
      <c r="D55" s="397">
        <v>76</v>
      </c>
      <c r="E55" s="395"/>
      <c r="F55" s="251"/>
      <c r="G55" s="251"/>
      <c r="H55" s="251"/>
      <c r="I55" s="396"/>
      <c r="J55" s="395">
        <v>3</v>
      </c>
      <c r="K55" s="251">
        <v>29</v>
      </c>
      <c r="L55" s="251">
        <v>28</v>
      </c>
      <c r="M55" s="251">
        <v>0</v>
      </c>
      <c r="N55" s="396">
        <v>1</v>
      </c>
      <c r="O55" s="395">
        <v>8</v>
      </c>
      <c r="P55" s="396">
        <v>21</v>
      </c>
      <c r="Q55" s="395">
        <v>11</v>
      </c>
      <c r="R55" s="251">
        <v>1</v>
      </c>
      <c r="S55" s="280">
        <v>10</v>
      </c>
      <c r="T55" s="251">
        <v>7</v>
      </c>
      <c r="U55" s="251">
        <v>0</v>
      </c>
      <c r="V55" s="279">
        <v>0</v>
      </c>
      <c r="W55" s="39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309"/>
      <c r="B56" s="316" t="s">
        <v>530</v>
      </c>
      <c r="C56" s="317" t="s">
        <v>582</v>
      </c>
      <c r="D56" s="397">
        <v>51</v>
      </c>
      <c r="E56" s="395"/>
      <c r="F56" s="251"/>
      <c r="G56" s="251"/>
      <c r="H56" s="251"/>
      <c r="I56" s="396"/>
      <c r="J56" s="395">
        <v>2</v>
      </c>
      <c r="K56" s="251">
        <v>26</v>
      </c>
      <c r="L56" s="251">
        <v>14</v>
      </c>
      <c r="M56" s="251">
        <v>0</v>
      </c>
      <c r="N56" s="396">
        <v>12</v>
      </c>
      <c r="O56" s="395">
        <v>0</v>
      </c>
      <c r="P56" s="396">
        <v>26</v>
      </c>
      <c r="Q56" s="395">
        <v>6</v>
      </c>
      <c r="R56" s="251">
        <v>3</v>
      </c>
      <c r="S56" s="280">
        <v>9</v>
      </c>
      <c r="T56" s="251">
        <v>8</v>
      </c>
      <c r="U56" s="251">
        <v>0</v>
      </c>
      <c r="V56" s="279">
        <v>0</v>
      </c>
      <c r="W56" s="396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309"/>
      <c r="B57" s="316" t="s">
        <v>530</v>
      </c>
      <c r="C57" s="317" t="s">
        <v>702</v>
      </c>
      <c r="D57" s="397">
        <v>183</v>
      </c>
      <c r="E57" s="395"/>
      <c r="F57" s="251"/>
      <c r="G57" s="251"/>
      <c r="H57" s="251"/>
      <c r="I57" s="396"/>
      <c r="J57" s="395">
        <v>7</v>
      </c>
      <c r="K57" s="251">
        <v>78</v>
      </c>
      <c r="L57" s="251">
        <v>68</v>
      </c>
      <c r="M57" s="251">
        <v>0</v>
      </c>
      <c r="N57" s="396">
        <v>10</v>
      </c>
      <c r="O57" s="395">
        <v>6</v>
      </c>
      <c r="P57" s="396">
        <v>72</v>
      </c>
      <c r="Q57" s="395">
        <v>16</v>
      </c>
      <c r="R57" s="251">
        <v>15</v>
      </c>
      <c r="S57" s="280">
        <v>26</v>
      </c>
      <c r="T57" s="251">
        <v>13</v>
      </c>
      <c r="U57" s="251">
        <v>8</v>
      </c>
      <c r="V57" s="279">
        <v>0</v>
      </c>
      <c r="W57" s="396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309"/>
      <c r="B58" s="316" t="s">
        <v>486</v>
      </c>
      <c r="C58" s="317" t="s">
        <v>703</v>
      </c>
      <c r="D58" s="397">
        <v>54</v>
      </c>
      <c r="E58" s="395"/>
      <c r="F58" s="251"/>
      <c r="G58" s="251"/>
      <c r="H58" s="251"/>
      <c r="I58" s="396"/>
      <c r="J58" s="395">
        <v>2</v>
      </c>
      <c r="K58" s="251">
        <v>21</v>
      </c>
      <c r="L58" s="251">
        <v>15</v>
      </c>
      <c r="M58" s="251">
        <v>0</v>
      </c>
      <c r="N58" s="396">
        <v>6</v>
      </c>
      <c r="O58" s="395">
        <v>21</v>
      </c>
      <c r="P58" s="396">
        <v>0</v>
      </c>
      <c r="Q58" s="395">
        <v>1</v>
      </c>
      <c r="R58" s="251">
        <v>4</v>
      </c>
      <c r="S58" s="280">
        <v>8</v>
      </c>
      <c r="T58" s="251">
        <v>4</v>
      </c>
      <c r="U58" s="251">
        <v>4</v>
      </c>
      <c r="V58" s="279">
        <v>0</v>
      </c>
      <c r="W58" s="396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309"/>
      <c r="B59" s="316" t="s">
        <v>704</v>
      </c>
      <c r="C59" s="317" t="s">
        <v>705</v>
      </c>
      <c r="D59" s="397">
        <v>57</v>
      </c>
      <c r="E59" s="395"/>
      <c r="F59" s="251"/>
      <c r="G59" s="251"/>
      <c r="H59" s="251"/>
      <c r="I59" s="396"/>
      <c r="J59" s="395">
        <v>2</v>
      </c>
      <c r="K59" s="251">
        <v>22</v>
      </c>
      <c r="L59" s="251">
        <v>11</v>
      </c>
      <c r="M59" s="251">
        <v>0</v>
      </c>
      <c r="N59" s="396">
        <v>11</v>
      </c>
      <c r="O59" s="395">
        <v>20</v>
      </c>
      <c r="P59" s="396">
        <v>2</v>
      </c>
      <c r="Q59" s="395">
        <v>1</v>
      </c>
      <c r="R59" s="251">
        <v>4</v>
      </c>
      <c r="S59" s="280">
        <v>7</v>
      </c>
      <c r="T59" s="251">
        <v>3</v>
      </c>
      <c r="U59" s="251">
        <v>6</v>
      </c>
      <c r="V59" s="279">
        <v>0</v>
      </c>
      <c r="W59" s="396">
        <v>1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309"/>
      <c r="B60" s="316" t="s">
        <v>704</v>
      </c>
      <c r="C60" s="317" t="s">
        <v>625</v>
      </c>
      <c r="D60" s="397">
        <v>96</v>
      </c>
      <c r="E60" s="395"/>
      <c r="F60" s="251"/>
      <c r="G60" s="251"/>
      <c r="H60" s="251"/>
      <c r="I60" s="396"/>
      <c r="J60" s="395">
        <v>4</v>
      </c>
      <c r="K60" s="251">
        <v>43</v>
      </c>
      <c r="L60" s="251">
        <v>19</v>
      </c>
      <c r="M60" s="251">
        <v>0</v>
      </c>
      <c r="N60" s="396">
        <v>24</v>
      </c>
      <c r="O60" s="395">
        <v>31</v>
      </c>
      <c r="P60" s="396">
        <v>12</v>
      </c>
      <c r="Q60" s="395">
        <v>0</v>
      </c>
      <c r="R60" s="251">
        <v>4</v>
      </c>
      <c r="S60" s="280">
        <v>4</v>
      </c>
      <c r="T60" s="251">
        <v>6</v>
      </c>
      <c r="U60" s="251">
        <v>8</v>
      </c>
      <c r="V60" s="279">
        <v>13</v>
      </c>
      <c r="W60" s="396">
        <v>8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309"/>
      <c r="B61" s="316" t="s">
        <v>704</v>
      </c>
      <c r="C61" s="317" t="s">
        <v>626</v>
      </c>
      <c r="D61" s="397">
        <v>96</v>
      </c>
      <c r="E61" s="395"/>
      <c r="F61" s="251"/>
      <c r="G61" s="251"/>
      <c r="H61" s="251"/>
      <c r="I61" s="396"/>
      <c r="J61" s="395">
        <v>4</v>
      </c>
      <c r="K61" s="251">
        <v>42</v>
      </c>
      <c r="L61" s="251">
        <v>24</v>
      </c>
      <c r="M61" s="251">
        <v>0</v>
      </c>
      <c r="N61" s="396">
        <v>18</v>
      </c>
      <c r="O61" s="395">
        <v>26</v>
      </c>
      <c r="P61" s="396">
        <v>16</v>
      </c>
      <c r="Q61" s="395">
        <v>2</v>
      </c>
      <c r="R61" s="251">
        <v>5</v>
      </c>
      <c r="S61" s="280">
        <v>14</v>
      </c>
      <c r="T61" s="251">
        <v>9</v>
      </c>
      <c r="U61" s="251">
        <v>9</v>
      </c>
      <c r="V61" s="279">
        <v>1</v>
      </c>
      <c r="W61" s="396">
        <v>2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309"/>
      <c r="B62" s="316" t="s">
        <v>704</v>
      </c>
      <c r="C62" s="317" t="s">
        <v>706</v>
      </c>
      <c r="D62" s="397">
        <v>60</v>
      </c>
      <c r="E62" s="395"/>
      <c r="F62" s="251"/>
      <c r="G62" s="251"/>
      <c r="H62" s="251"/>
      <c r="I62" s="396"/>
      <c r="J62" s="395">
        <v>2</v>
      </c>
      <c r="K62" s="251">
        <v>20</v>
      </c>
      <c r="L62" s="251">
        <v>11</v>
      </c>
      <c r="M62" s="251">
        <v>0</v>
      </c>
      <c r="N62" s="396">
        <v>9</v>
      </c>
      <c r="O62" s="395">
        <v>14</v>
      </c>
      <c r="P62" s="396">
        <v>6</v>
      </c>
      <c r="Q62" s="395">
        <v>0</v>
      </c>
      <c r="R62" s="251">
        <v>1</v>
      </c>
      <c r="S62" s="280">
        <v>2</v>
      </c>
      <c r="T62" s="251">
        <v>2</v>
      </c>
      <c r="U62" s="251">
        <v>4</v>
      </c>
      <c r="V62" s="279">
        <v>7</v>
      </c>
      <c r="W62" s="396">
        <v>4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309"/>
      <c r="B63" s="316" t="s">
        <v>704</v>
      </c>
      <c r="C63" s="317" t="s">
        <v>707</v>
      </c>
      <c r="D63" s="397">
        <v>51</v>
      </c>
      <c r="E63" s="395"/>
      <c r="F63" s="251"/>
      <c r="G63" s="251"/>
      <c r="H63" s="251"/>
      <c r="I63" s="396"/>
      <c r="J63" s="395">
        <v>2</v>
      </c>
      <c r="K63" s="251">
        <v>20</v>
      </c>
      <c r="L63" s="251">
        <v>10</v>
      </c>
      <c r="M63" s="251">
        <v>0</v>
      </c>
      <c r="N63" s="396">
        <v>10</v>
      </c>
      <c r="O63" s="395">
        <v>18</v>
      </c>
      <c r="P63" s="396">
        <v>2</v>
      </c>
      <c r="Q63" s="395">
        <v>1</v>
      </c>
      <c r="R63" s="251">
        <v>3</v>
      </c>
      <c r="S63" s="280">
        <v>6</v>
      </c>
      <c r="T63" s="251">
        <v>3</v>
      </c>
      <c r="U63" s="251">
        <v>6</v>
      </c>
      <c r="V63" s="279">
        <v>0</v>
      </c>
      <c r="W63" s="396">
        <v>1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309"/>
      <c r="B64" s="316" t="s">
        <v>567</v>
      </c>
      <c r="C64" s="317" t="s">
        <v>708</v>
      </c>
      <c r="D64" s="397">
        <v>52</v>
      </c>
      <c r="E64" s="395"/>
      <c r="F64" s="251"/>
      <c r="G64" s="251"/>
      <c r="H64" s="251"/>
      <c r="I64" s="396"/>
      <c r="J64" s="395">
        <v>2</v>
      </c>
      <c r="K64" s="251">
        <v>21</v>
      </c>
      <c r="L64" s="251">
        <v>8</v>
      </c>
      <c r="M64" s="251">
        <v>0</v>
      </c>
      <c r="N64" s="396">
        <v>13</v>
      </c>
      <c r="O64" s="395">
        <v>6</v>
      </c>
      <c r="P64" s="396">
        <v>15</v>
      </c>
      <c r="Q64" s="395">
        <v>4</v>
      </c>
      <c r="R64" s="251">
        <v>0</v>
      </c>
      <c r="S64" s="280">
        <v>3</v>
      </c>
      <c r="T64" s="251">
        <v>10</v>
      </c>
      <c r="U64" s="251">
        <v>2</v>
      </c>
      <c r="V64" s="279">
        <v>2</v>
      </c>
      <c r="W64" s="396">
        <v>0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309"/>
      <c r="B65" s="316" t="s">
        <v>567</v>
      </c>
      <c r="C65" s="317" t="s">
        <v>661</v>
      </c>
      <c r="D65" s="397">
        <v>27</v>
      </c>
      <c r="E65" s="395"/>
      <c r="F65" s="251"/>
      <c r="G65" s="251"/>
      <c r="H65" s="251"/>
      <c r="I65" s="396"/>
      <c r="J65" s="395">
        <v>1</v>
      </c>
      <c r="K65" s="251">
        <v>11</v>
      </c>
      <c r="L65" s="251">
        <v>6</v>
      </c>
      <c r="M65" s="251">
        <v>0</v>
      </c>
      <c r="N65" s="396">
        <v>5</v>
      </c>
      <c r="O65" s="395">
        <v>4</v>
      </c>
      <c r="P65" s="396">
        <v>7</v>
      </c>
      <c r="Q65" s="395">
        <v>2</v>
      </c>
      <c r="R65" s="251">
        <v>0</v>
      </c>
      <c r="S65" s="280">
        <v>1</v>
      </c>
      <c r="T65" s="251">
        <v>6</v>
      </c>
      <c r="U65" s="251">
        <v>1</v>
      </c>
      <c r="V65" s="279">
        <v>1</v>
      </c>
      <c r="W65" s="396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309"/>
      <c r="B66" s="316" t="s">
        <v>567</v>
      </c>
      <c r="C66" s="317" t="s">
        <v>709</v>
      </c>
      <c r="D66" s="397">
        <v>54</v>
      </c>
      <c r="E66" s="395"/>
      <c r="F66" s="251"/>
      <c r="G66" s="251"/>
      <c r="H66" s="251"/>
      <c r="I66" s="396"/>
      <c r="J66" s="395">
        <v>2</v>
      </c>
      <c r="K66" s="251">
        <v>22</v>
      </c>
      <c r="L66" s="251">
        <v>22</v>
      </c>
      <c r="M66" s="251">
        <v>0</v>
      </c>
      <c r="N66" s="396">
        <v>0</v>
      </c>
      <c r="O66" s="395">
        <v>12</v>
      </c>
      <c r="P66" s="396">
        <v>10</v>
      </c>
      <c r="Q66" s="395">
        <v>2</v>
      </c>
      <c r="R66" s="251">
        <v>0</v>
      </c>
      <c r="S66" s="280">
        <v>4</v>
      </c>
      <c r="T66" s="251">
        <v>8</v>
      </c>
      <c r="U66" s="251">
        <v>8</v>
      </c>
      <c r="V66" s="279">
        <v>0</v>
      </c>
      <c r="W66" s="39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309"/>
      <c r="B67" s="316" t="s">
        <v>567</v>
      </c>
      <c r="C67" s="317" t="s">
        <v>571</v>
      </c>
      <c r="D67" s="397">
        <v>24</v>
      </c>
      <c r="E67" s="395"/>
      <c r="F67" s="251"/>
      <c r="G67" s="251"/>
      <c r="H67" s="251"/>
      <c r="I67" s="396"/>
      <c r="J67" s="395">
        <v>1</v>
      </c>
      <c r="K67" s="251">
        <v>10</v>
      </c>
      <c r="L67" s="251">
        <v>10</v>
      </c>
      <c r="M67" s="251">
        <v>0</v>
      </c>
      <c r="N67" s="396">
        <v>0</v>
      </c>
      <c r="O67" s="395">
        <v>6</v>
      </c>
      <c r="P67" s="396">
        <v>4</v>
      </c>
      <c r="Q67" s="395">
        <v>1</v>
      </c>
      <c r="R67" s="251">
        <v>0</v>
      </c>
      <c r="S67" s="280">
        <v>2</v>
      </c>
      <c r="T67" s="251">
        <v>4</v>
      </c>
      <c r="U67" s="251">
        <v>3</v>
      </c>
      <c r="V67" s="279">
        <v>0</v>
      </c>
      <c r="W67" s="396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309"/>
      <c r="B68" s="316" t="s">
        <v>509</v>
      </c>
      <c r="C68" s="317" t="s">
        <v>710</v>
      </c>
      <c r="D68" s="397">
        <v>51</v>
      </c>
      <c r="E68" s="395"/>
      <c r="F68" s="251"/>
      <c r="G68" s="251"/>
      <c r="H68" s="251"/>
      <c r="I68" s="396"/>
      <c r="J68" s="395">
        <v>2</v>
      </c>
      <c r="K68" s="251">
        <v>21</v>
      </c>
      <c r="L68" s="251">
        <v>13</v>
      </c>
      <c r="M68" s="251">
        <v>0</v>
      </c>
      <c r="N68" s="396">
        <v>8</v>
      </c>
      <c r="O68" s="395">
        <v>1</v>
      </c>
      <c r="P68" s="396">
        <v>20</v>
      </c>
      <c r="Q68" s="395">
        <v>0</v>
      </c>
      <c r="R68" s="251">
        <v>3</v>
      </c>
      <c r="S68" s="280">
        <v>7</v>
      </c>
      <c r="T68" s="251">
        <v>3</v>
      </c>
      <c r="U68" s="251">
        <v>3</v>
      </c>
      <c r="V68" s="279">
        <v>3</v>
      </c>
      <c r="W68" s="396">
        <v>2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309"/>
      <c r="B69" s="316" t="s">
        <v>538</v>
      </c>
      <c r="C69" s="317" t="s">
        <v>711</v>
      </c>
      <c r="D69" s="397">
        <v>57</v>
      </c>
      <c r="E69" s="395"/>
      <c r="F69" s="251"/>
      <c r="G69" s="251"/>
      <c r="H69" s="251"/>
      <c r="I69" s="396"/>
      <c r="J69" s="395">
        <v>2</v>
      </c>
      <c r="K69" s="251">
        <v>22</v>
      </c>
      <c r="L69" s="251">
        <v>14</v>
      </c>
      <c r="M69" s="251">
        <v>0</v>
      </c>
      <c r="N69" s="396">
        <v>8</v>
      </c>
      <c r="O69" s="395">
        <v>0</v>
      </c>
      <c r="P69" s="396">
        <v>22</v>
      </c>
      <c r="Q69" s="395">
        <v>1</v>
      </c>
      <c r="R69" s="251">
        <v>3</v>
      </c>
      <c r="S69" s="280">
        <v>5</v>
      </c>
      <c r="T69" s="251">
        <v>4</v>
      </c>
      <c r="U69" s="251">
        <v>7</v>
      </c>
      <c r="V69" s="279">
        <v>2</v>
      </c>
      <c r="W69" s="396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309"/>
      <c r="B70" s="316" t="s">
        <v>538</v>
      </c>
      <c r="C70" s="317" t="s">
        <v>712</v>
      </c>
      <c r="D70" s="397">
        <v>51</v>
      </c>
      <c r="E70" s="395"/>
      <c r="F70" s="251"/>
      <c r="G70" s="251"/>
      <c r="H70" s="251"/>
      <c r="I70" s="396"/>
      <c r="J70" s="395">
        <v>2</v>
      </c>
      <c r="K70" s="251">
        <v>22</v>
      </c>
      <c r="L70" s="251">
        <v>12</v>
      </c>
      <c r="M70" s="251">
        <v>0</v>
      </c>
      <c r="N70" s="396">
        <v>10</v>
      </c>
      <c r="O70" s="395">
        <v>0</v>
      </c>
      <c r="P70" s="396">
        <v>22</v>
      </c>
      <c r="Q70" s="395">
        <v>1</v>
      </c>
      <c r="R70" s="251">
        <v>1</v>
      </c>
      <c r="S70" s="280">
        <v>4</v>
      </c>
      <c r="T70" s="251">
        <v>5</v>
      </c>
      <c r="U70" s="251">
        <v>7</v>
      </c>
      <c r="V70" s="279">
        <v>4</v>
      </c>
      <c r="W70" s="396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309"/>
      <c r="B71" s="316" t="s">
        <v>538</v>
      </c>
      <c r="C71" s="317" t="s">
        <v>713</v>
      </c>
      <c r="D71" s="397">
        <v>24</v>
      </c>
      <c r="E71" s="395"/>
      <c r="F71" s="251"/>
      <c r="G71" s="251"/>
      <c r="H71" s="251"/>
      <c r="I71" s="396"/>
      <c r="J71" s="395">
        <v>1</v>
      </c>
      <c r="K71" s="251">
        <v>10</v>
      </c>
      <c r="L71" s="251">
        <v>8</v>
      </c>
      <c r="M71" s="251">
        <v>0</v>
      </c>
      <c r="N71" s="396">
        <v>2</v>
      </c>
      <c r="O71" s="395">
        <v>0</v>
      </c>
      <c r="P71" s="396">
        <v>10</v>
      </c>
      <c r="Q71" s="395">
        <v>0</v>
      </c>
      <c r="R71" s="251">
        <v>0</v>
      </c>
      <c r="S71" s="280">
        <v>0</v>
      </c>
      <c r="T71" s="251">
        <v>4</v>
      </c>
      <c r="U71" s="251">
        <v>4</v>
      </c>
      <c r="V71" s="279">
        <v>2</v>
      </c>
      <c r="W71" s="396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309"/>
      <c r="B72" s="316"/>
      <c r="C72" s="317"/>
      <c r="D72" s="320"/>
      <c r="E72" s="250"/>
      <c r="F72" s="251"/>
      <c r="G72" s="251"/>
      <c r="H72" s="251"/>
      <c r="I72" s="252"/>
      <c r="J72" s="250"/>
      <c r="K72" s="251"/>
      <c r="L72" s="251"/>
      <c r="M72" s="251"/>
      <c r="N72" s="252"/>
      <c r="O72" s="250"/>
      <c r="P72" s="252"/>
      <c r="Q72" s="250"/>
      <c r="R72" s="251"/>
      <c r="S72" s="280"/>
      <c r="T72" s="251"/>
      <c r="U72" s="251"/>
      <c r="V72" s="279"/>
      <c r="W72" s="252"/>
      <c r="X72" s="4"/>
      <c r="Y72" s="4"/>
      <c r="Z72" s="4"/>
      <c r="AA72" s="4"/>
      <c r="AB72" s="4"/>
      <c r="AC72" s="4"/>
      <c r="AR72" s="4"/>
    </row>
    <row r="73" spans="1:44" ht="15" customHeight="1">
      <c r="A73" s="309"/>
      <c r="B73" s="316"/>
      <c r="C73" s="317"/>
      <c r="D73" s="320"/>
      <c r="E73" s="250"/>
      <c r="F73" s="251"/>
      <c r="G73" s="251"/>
      <c r="H73" s="251"/>
      <c r="I73" s="252"/>
      <c r="J73" s="250"/>
      <c r="K73" s="251"/>
      <c r="L73" s="251"/>
      <c r="M73" s="251"/>
      <c r="N73" s="252"/>
      <c r="O73" s="250"/>
      <c r="P73" s="252"/>
      <c r="Q73" s="250"/>
      <c r="R73" s="251"/>
      <c r="S73" s="280"/>
      <c r="T73" s="251"/>
      <c r="U73" s="251"/>
      <c r="V73" s="279"/>
      <c r="W73" s="252"/>
      <c r="X73" s="4"/>
      <c r="Y73" s="4"/>
      <c r="Z73" s="4"/>
      <c r="AA73" s="4"/>
      <c r="AB73" s="4"/>
      <c r="AC73" s="4"/>
      <c r="AR73" s="4"/>
    </row>
    <row r="74" spans="1:44" ht="15" customHeight="1">
      <c r="A74" s="309"/>
      <c r="B74" s="316"/>
      <c r="C74" s="317"/>
      <c r="D74" s="320"/>
      <c r="E74" s="250"/>
      <c r="F74" s="251"/>
      <c r="G74" s="251"/>
      <c r="H74" s="251"/>
      <c r="I74" s="252"/>
      <c r="J74" s="250"/>
      <c r="K74" s="251"/>
      <c r="L74" s="251"/>
      <c r="M74" s="251"/>
      <c r="N74" s="252"/>
      <c r="O74" s="250"/>
      <c r="P74" s="252"/>
      <c r="Q74" s="250"/>
      <c r="R74" s="251"/>
      <c r="S74" s="280"/>
      <c r="T74" s="251"/>
      <c r="U74" s="251"/>
      <c r="V74" s="279"/>
      <c r="W74" s="252"/>
      <c r="X74" s="4"/>
      <c r="Y74" s="4"/>
      <c r="Z74" s="4"/>
      <c r="AA74" s="4"/>
      <c r="AB74" s="4"/>
      <c r="AC74" s="4"/>
      <c r="AR74" s="4"/>
    </row>
    <row r="75" spans="1:44" ht="15" customHeight="1">
      <c r="A75" s="309"/>
      <c r="B75" s="316"/>
      <c r="C75" s="317"/>
      <c r="D75" s="320"/>
      <c r="E75" s="250"/>
      <c r="F75" s="251"/>
      <c r="G75" s="251"/>
      <c r="H75" s="251"/>
      <c r="I75" s="252"/>
      <c r="J75" s="250"/>
      <c r="K75" s="251"/>
      <c r="L75" s="251"/>
      <c r="M75" s="251"/>
      <c r="N75" s="252"/>
      <c r="O75" s="250"/>
      <c r="P75" s="252"/>
      <c r="Q75" s="250"/>
      <c r="R75" s="251"/>
      <c r="S75" s="280"/>
      <c r="T75" s="251"/>
      <c r="U75" s="251"/>
      <c r="V75" s="279"/>
      <c r="W75" s="252"/>
      <c r="X75" s="4"/>
      <c r="Y75" s="4"/>
      <c r="Z75" s="4"/>
      <c r="AA75" s="4"/>
      <c r="AB75" s="4"/>
      <c r="AC75" s="4"/>
      <c r="AR75" s="4"/>
    </row>
    <row r="76" spans="1:44" ht="15" customHeight="1">
      <c r="A76" s="309"/>
      <c r="B76" s="316"/>
      <c r="C76" s="317"/>
      <c r="D76" s="320"/>
      <c r="E76" s="250"/>
      <c r="F76" s="251"/>
      <c r="G76" s="251"/>
      <c r="H76" s="251"/>
      <c r="I76" s="252"/>
      <c r="J76" s="250"/>
      <c r="K76" s="251"/>
      <c r="L76" s="251"/>
      <c r="M76" s="251"/>
      <c r="N76" s="252"/>
      <c r="O76" s="250"/>
      <c r="P76" s="252"/>
      <c r="Q76" s="250"/>
      <c r="R76" s="251"/>
      <c r="S76" s="280"/>
      <c r="T76" s="251"/>
      <c r="U76" s="251"/>
      <c r="V76" s="279"/>
      <c r="W76" s="252"/>
      <c r="X76" s="4"/>
      <c r="Y76" s="4"/>
      <c r="Z76" s="4"/>
      <c r="AA76" s="4"/>
      <c r="AB76" s="4"/>
      <c r="AC76" s="4"/>
      <c r="AR76" s="4"/>
    </row>
    <row r="77" spans="1:44" ht="15" customHeight="1">
      <c r="A77" s="309"/>
      <c r="B77" s="316"/>
      <c r="C77" s="317"/>
      <c r="D77" s="320"/>
      <c r="E77" s="250"/>
      <c r="F77" s="251"/>
      <c r="G77" s="251"/>
      <c r="H77" s="251"/>
      <c r="I77" s="252"/>
      <c r="J77" s="250"/>
      <c r="K77" s="251"/>
      <c r="L77" s="251"/>
      <c r="M77" s="251"/>
      <c r="N77" s="252"/>
      <c r="O77" s="250"/>
      <c r="P77" s="252"/>
      <c r="Q77" s="250"/>
      <c r="R77" s="251"/>
      <c r="S77" s="280"/>
      <c r="T77" s="251"/>
      <c r="U77" s="251"/>
      <c r="V77" s="279"/>
      <c r="W77" s="252"/>
      <c r="X77" s="4"/>
      <c r="Y77" s="4"/>
      <c r="Z77" s="4"/>
      <c r="AA77" s="4"/>
      <c r="AB77" s="4"/>
      <c r="AC77" s="4"/>
      <c r="AR77" s="4"/>
    </row>
    <row r="78" spans="1:44" ht="15" customHeight="1">
      <c r="A78" s="309"/>
      <c r="B78" s="316"/>
      <c r="C78" s="317"/>
      <c r="D78" s="320"/>
      <c r="E78" s="250"/>
      <c r="F78" s="251"/>
      <c r="G78" s="251"/>
      <c r="H78" s="251"/>
      <c r="I78" s="252"/>
      <c r="J78" s="250"/>
      <c r="K78" s="251"/>
      <c r="L78" s="251"/>
      <c r="M78" s="251"/>
      <c r="N78" s="252"/>
      <c r="O78" s="250"/>
      <c r="P78" s="252"/>
      <c r="Q78" s="250"/>
      <c r="R78" s="251"/>
      <c r="S78" s="280"/>
      <c r="T78" s="251"/>
      <c r="U78" s="251"/>
      <c r="V78" s="279"/>
      <c r="W78" s="252"/>
      <c r="X78" s="4"/>
      <c r="Y78" s="4"/>
      <c r="Z78" s="4"/>
      <c r="AA78" s="4"/>
      <c r="AB78" s="4"/>
      <c r="AC78" s="4"/>
      <c r="AR78" s="4"/>
    </row>
    <row r="79" spans="1:44" ht="15" customHeight="1">
      <c r="A79" s="309"/>
      <c r="B79" s="316"/>
      <c r="C79" s="317"/>
      <c r="D79" s="320"/>
      <c r="E79" s="250"/>
      <c r="F79" s="251"/>
      <c r="G79" s="251"/>
      <c r="H79" s="251"/>
      <c r="I79" s="252"/>
      <c r="J79" s="250"/>
      <c r="K79" s="251"/>
      <c r="L79" s="251"/>
      <c r="M79" s="251"/>
      <c r="N79" s="252"/>
      <c r="O79" s="250"/>
      <c r="P79" s="252"/>
      <c r="Q79" s="250"/>
      <c r="R79" s="251"/>
      <c r="S79" s="280"/>
      <c r="T79" s="251"/>
      <c r="U79" s="251"/>
      <c r="V79" s="279"/>
      <c r="W79" s="252"/>
      <c r="X79" s="4"/>
      <c r="Y79" s="4"/>
      <c r="Z79" s="4"/>
      <c r="AA79" s="4"/>
      <c r="AB79" s="4"/>
      <c r="AC79" s="4"/>
      <c r="AR79" s="4"/>
    </row>
    <row r="80" spans="1:44" ht="15" customHeight="1">
      <c r="A80" s="309"/>
      <c r="B80" s="316"/>
      <c r="C80" s="317"/>
      <c r="D80" s="320"/>
      <c r="E80" s="250"/>
      <c r="F80" s="251"/>
      <c r="G80" s="251"/>
      <c r="H80" s="251"/>
      <c r="I80" s="252"/>
      <c r="J80" s="250"/>
      <c r="K80" s="251"/>
      <c r="L80" s="251"/>
      <c r="M80" s="251"/>
      <c r="N80" s="252"/>
      <c r="O80" s="250"/>
      <c r="P80" s="252"/>
      <c r="Q80" s="250"/>
      <c r="R80" s="251"/>
      <c r="S80" s="280"/>
      <c r="T80" s="251"/>
      <c r="U80" s="251"/>
      <c r="V80" s="279"/>
      <c r="W80" s="252"/>
      <c r="X80" s="4"/>
      <c r="Y80" s="4"/>
      <c r="Z80" s="4"/>
      <c r="AA80" s="4"/>
      <c r="AB80" s="4"/>
      <c r="AC80" s="4"/>
      <c r="AR80" s="4"/>
    </row>
    <row r="81" spans="1:44" ht="15" customHeight="1">
      <c r="A81" s="309"/>
      <c r="B81" s="316"/>
      <c r="C81" s="317"/>
      <c r="D81" s="320"/>
      <c r="E81" s="250"/>
      <c r="F81" s="251"/>
      <c r="G81" s="251"/>
      <c r="H81" s="251"/>
      <c r="I81" s="252"/>
      <c r="J81" s="250"/>
      <c r="K81" s="251"/>
      <c r="L81" s="251"/>
      <c r="M81" s="251"/>
      <c r="N81" s="252"/>
      <c r="O81" s="250"/>
      <c r="P81" s="252"/>
      <c r="Q81" s="250"/>
      <c r="R81" s="251"/>
      <c r="S81" s="280"/>
      <c r="T81" s="251"/>
      <c r="U81" s="251"/>
      <c r="V81" s="279"/>
      <c r="W81" s="252"/>
      <c r="X81" s="4"/>
      <c r="Y81" s="4"/>
      <c r="Z81" s="4"/>
      <c r="AA81" s="4"/>
      <c r="AB81" s="4"/>
      <c r="AC81" s="4"/>
      <c r="AR81" s="4"/>
    </row>
    <row r="82" spans="1:44" ht="15" customHeight="1">
      <c r="A82" s="309"/>
      <c r="B82" s="316"/>
      <c r="C82" s="317"/>
      <c r="D82" s="320"/>
      <c r="E82" s="250"/>
      <c r="F82" s="251"/>
      <c r="G82" s="251"/>
      <c r="H82" s="251"/>
      <c r="I82" s="252"/>
      <c r="J82" s="250"/>
      <c r="K82" s="251"/>
      <c r="L82" s="251"/>
      <c r="M82" s="251"/>
      <c r="N82" s="252"/>
      <c r="O82" s="250"/>
      <c r="P82" s="252"/>
      <c r="Q82" s="250"/>
      <c r="R82" s="251"/>
      <c r="S82" s="280"/>
      <c r="T82" s="251"/>
      <c r="U82" s="251"/>
      <c r="V82" s="279"/>
      <c r="W82" s="252"/>
      <c r="X82" s="4"/>
      <c r="Y82" s="4"/>
      <c r="Z82" s="4"/>
      <c r="AA82" s="4"/>
      <c r="AB82" s="4"/>
      <c r="AC82" s="4"/>
      <c r="AR82" s="4"/>
    </row>
    <row r="83" spans="1:44" ht="15" customHeight="1">
      <c r="A83" s="309"/>
      <c r="B83" s="316"/>
      <c r="C83" s="317"/>
      <c r="D83" s="320"/>
      <c r="E83" s="250"/>
      <c r="F83" s="251"/>
      <c r="G83" s="251"/>
      <c r="H83" s="251"/>
      <c r="I83" s="252"/>
      <c r="J83" s="250"/>
      <c r="K83" s="251"/>
      <c r="L83" s="251"/>
      <c r="M83" s="251"/>
      <c r="N83" s="252"/>
      <c r="O83" s="250"/>
      <c r="P83" s="252"/>
      <c r="Q83" s="250"/>
      <c r="R83" s="251"/>
      <c r="S83" s="280"/>
      <c r="T83" s="251"/>
      <c r="U83" s="251"/>
      <c r="V83" s="279"/>
      <c r="W83" s="252"/>
      <c r="X83" s="4"/>
      <c r="Y83" s="4"/>
      <c r="Z83" s="4"/>
      <c r="AA83" s="4"/>
      <c r="AB83" s="4"/>
      <c r="AC83" s="4"/>
      <c r="AR83" s="4"/>
    </row>
    <row r="84" spans="1:44" ht="15" customHeight="1">
      <c r="A84" s="309"/>
      <c r="B84" s="316"/>
      <c r="C84" s="317"/>
      <c r="D84" s="320"/>
      <c r="E84" s="250"/>
      <c r="F84" s="251"/>
      <c r="G84" s="251"/>
      <c r="H84" s="251"/>
      <c r="I84" s="252"/>
      <c r="J84" s="250"/>
      <c r="K84" s="251"/>
      <c r="L84" s="251"/>
      <c r="M84" s="251"/>
      <c r="N84" s="252"/>
      <c r="O84" s="250"/>
      <c r="P84" s="252"/>
      <c r="Q84" s="250"/>
      <c r="R84" s="251"/>
      <c r="S84" s="280"/>
      <c r="T84" s="251"/>
      <c r="U84" s="251"/>
      <c r="V84" s="279"/>
      <c r="W84" s="252"/>
      <c r="X84" s="4"/>
      <c r="Y84" s="4"/>
      <c r="Z84" s="4"/>
      <c r="AA84" s="4"/>
      <c r="AB84" s="4"/>
      <c r="AC84" s="4"/>
      <c r="AR84" s="4"/>
    </row>
    <row r="85" spans="1:44" ht="15" customHeight="1">
      <c r="A85" s="309"/>
      <c r="B85" s="316"/>
      <c r="C85" s="317"/>
      <c r="D85" s="320"/>
      <c r="E85" s="250"/>
      <c r="F85" s="251"/>
      <c r="G85" s="251"/>
      <c r="H85" s="251"/>
      <c r="I85" s="252"/>
      <c r="J85" s="250"/>
      <c r="K85" s="251"/>
      <c r="L85" s="251"/>
      <c r="M85" s="251"/>
      <c r="N85" s="252"/>
      <c r="O85" s="250"/>
      <c r="P85" s="252"/>
      <c r="Q85" s="250"/>
      <c r="R85" s="251"/>
      <c r="S85" s="280"/>
      <c r="T85" s="251"/>
      <c r="U85" s="251"/>
      <c r="V85" s="279"/>
      <c r="W85" s="252"/>
      <c r="X85" s="4"/>
      <c r="Y85" s="4"/>
      <c r="Z85" s="4"/>
      <c r="AA85" s="4"/>
      <c r="AB85" s="4"/>
      <c r="AC85" s="4"/>
      <c r="AR85" s="4"/>
    </row>
    <row r="86" spans="1:44" ht="15" customHeight="1">
      <c r="A86" s="309"/>
      <c r="B86" s="316"/>
      <c r="C86" s="317"/>
      <c r="D86" s="320"/>
      <c r="E86" s="250"/>
      <c r="F86" s="251"/>
      <c r="G86" s="251"/>
      <c r="H86" s="251"/>
      <c r="I86" s="252"/>
      <c r="J86" s="250"/>
      <c r="K86" s="251"/>
      <c r="L86" s="251"/>
      <c r="M86" s="251"/>
      <c r="N86" s="252"/>
      <c r="O86" s="250"/>
      <c r="P86" s="252"/>
      <c r="Q86" s="250"/>
      <c r="R86" s="251"/>
      <c r="S86" s="280"/>
      <c r="T86" s="251"/>
      <c r="U86" s="251"/>
      <c r="V86" s="279"/>
      <c r="W86" s="252"/>
      <c r="X86" s="4"/>
      <c r="Y86" s="4"/>
      <c r="Z86" s="4"/>
      <c r="AA86" s="4"/>
      <c r="AB86" s="4"/>
      <c r="AC86" s="4"/>
      <c r="AR86" s="4"/>
    </row>
    <row r="87" spans="1:44" ht="15" customHeight="1">
      <c r="A87" s="309"/>
      <c r="B87" s="316"/>
      <c r="C87" s="317"/>
      <c r="D87" s="320"/>
      <c r="E87" s="250"/>
      <c r="F87" s="251"/>
      <c r="G87" s="251"/>
      <c r="H87" s="251"/>
      <c r="I87" s="252"/>
      <c r="J87" s="250"/>
      <c r="K87" s="251"/>
      <c r="L87" s="251"/>
      <c r="M87" s="251"/>
      <c r="N87" s="252"/>
      <c r="O87" s="250"/>
      <c r="P87" s="252"/>
      <c r="Q87" s="250"/>
      <c r="R87" s="251"/>
      <c r="S87" s="280"/>
      <c r="T87" s="251"/>
      <c r="U87" s="251"/>
      <c r="V87" s="279"/>
      <c r="W87" s="252"/>
      <c r="X87" s="4"/>
      <c r="Y87" s="4"/>
      <c r="Z87" s="4"/>
      <c r="AA87" s="4"/>
      <c r="AB87" s="4"/>
      <c r="AC87" s="4"/>
      <c r="AR87" s="4"/>
    </row>
    <row r="88" spans="1:44" ht="15" customHeight="1">
      <c r="A88" s="309"/>
      <c r="B88" s="316"/>
      <c r="C88" s="317"/>
      <c r="D88" s="320"/>
      <c r="E88" s="250"/>
      <c r="F88" s="251"/>
      <c r="G88" s="251"/>
      <c r="H88" s="251"/>
      <c r="I88" s="252"/>
      <c r="J88" s="250"/>
      <c r="K88" s="251"/>
      <c r="L88" s="251"/>
      <c r="M88" s="251"/>
      <c r="N88" s="252"/>
      <c r="O88" s="250"/>
      <c r="P88" s="252"/>
      <c r="Q88" s="250"/>
      <c r="R88" s="251"/>
      <c r="S88" s="280"/>
      <c r="T88" s="251"/>
      <c r="U88" s="251"/>
      <c r="V88" s="279"/>
      <c r="W88" s="252"/>
      <c r="X88" s="4"/>
      <c r="Y88" s="4"/>
      <c r="Z88" s="4"/>
      <c r="AA88" s="4"/>
      <c r="AB88" s="4"/>
      <c r="AC88" s="4"/>
      <c r="AR88" s="4"/>
    </row>
    <row r="89" spans="1:44" ht="15" customHeight="1">
      <c r="A89" s="309"/>
      <c r="B89" s="321"/>
      <c r="C89" s="322"/>
      <c r="D89" s="320"/>
      <c r="E89" s="250"/>
      <c r="F89" s="251"/>
      <c r="G89" s="251"/>
      <c r="H89" s="251"/>
      <c r="I89" s="252"/>
      <c r="J89" s="250"/>
      <c r="K89" s="251"/>
      <c r="L89" s="251"/>
      <c r="M89" s="251"/>
      <c r="N89" s="252"/>
      <c r="O89" s="250"/>
      <c r="P89" s="252"/>
      <c r="Q89" s="250"/>
      <c r="R89" s="251"/>
      <c r="S89" s="280"/>
      <c r="T89" s="251"/>
      <c r="U89" s="251"/>
      <c r="V89" s="279"/>
      <c r="W89" s="252"/>
      <c r="X89" s="4"/>
      <c r="Y89" s="4"/>
      <c r="Z89" s="4"/>
      <c r="AA89" s="4"/>
      <c r="AB89" s="4"/>
      <c r="AC89" s="4"/>
      <c r="AK89" s="100"/>
      <c r="AR89" s="4"/>
    </row>
    <row r="90" spans="1:44" ht="15" customHeight="1">
      <c r="A90" s="309"/>
      <c r="B90" s="321"/>
      <c r="C90" s="322"/>
      <c r="D90" s="320"/>
      <c r="E90" s="250"/>
      <c r="F90" s="251"/>
      <c r="G90" s="323"/>
      <c r="H90" s="251"/>
      <c r="I90" s="252"/>
      <c r="J90" s="250"/>
      <c r="K90" s="251"/>
      <c r="L90" s="251"/>
      <c r="M90" s="251"/>
      <c r="N90" s="252"/>
      <c r="O90" s="250"/>
      <c r="P90" s="252"/>
      <c r="Q90" s="250"/>
      <c r="R90" s="251"/>
      <c r="S90" s="280"/>
      <c r="T90" s="251"/>
      <c r="U90" s="251"/>
      <c r="V90" s="279"/>
      <c r="W90" s="252"/>
      <c r="X90" s="4"/>
      <c r="Y90" s="4"/>
      <c r="Z90" s="4"/>
      <c r="AA90" s="4"/>
      <c r="AB90" s="4"/>
      <c r="AC90" s="4"/>
      <c r="AR90" s="4"/>
    </row>
    <row r="91" spans="1:44" ht="15" customHeight="1">
      <c r="A91" s="309"/>
      <c r="B91" s="321"/>
      <c r="C91" s="322"/>
      <c r="D91" s="320"/>
      <c r="E91" s="250"/>
      <c r="F91" s="251"/>
      <c r="G91" s="251"/>
      <c r="H91" s="251"/>
      <c r="I91" s="252"/>
      <c r="J91" s="250"/>
      <c r="K91" s="251"/>
      <c r="L91" s="251"/>
      <c r="M91" s="251"/>
      <c r="N91" s="252"/>
      <c r="O91" s="250"/>
      <c r="P91" s="252"/>
      <c r="Q91" s="250"/>
      <c r="R91" s="251"/>
      <c r="S91" s="280"/>
      <c r="T91" s="251"/>
      <c r="U91" s="251"/>
      <c r="V91" s="279"/>
      <c r="W91" s="252"/>
      <c r="X91" s="4"/>
      <c r="Y91" s="4"/>
      <c r="Z91" s="4"/>
      <c r="AA91" s="4"/>
      <c r="AB91" s="4"/>
      <c r="AC91" s="4"/>
      <c r="AR91" s="4"/>
    </row>
    <row r="92" spans="1:44" ht="15" customHeight="1">
      <c r="A92" s="309"/>
      <c r="B92" s="321"/>
      <c r="C92" s="322"/>
      <c r="D92" s="320"/>
      <c r="E92" s="250"/>
      <c r="F92" s="251"/>
      <c r="G92" s="251"/>
      <c r="H92" s="251"/>
      <c r="I92" s="252"/>
      <c r="J92" s="250"/>
      <c r="K92" s="251"/>
      <c r="L92" s="251"/>
      <c r="M92" s="251"/>
      <c r="N92" s="252"/>
      <c r="O92" s="250"/>
      <c r="P92" s="252"/>
      <c r="Q92" s="250"/>
      <c r="R92" s="251"/>
      <c r="S92" s="280"/>
      <c r="T92" s="251"/>
      <c r="U92" s="251"/>
      <c r="V92" s="279"/>
      <c r="W92" s="252"/>
      <c r="X92" s="4"/>
      <c r="Y92" s="4"/>
      <c r="Z92" s="4"/>
      <c r="AA92" s="4"/>
      <c r="AB92" s="4"/>
      <c r="AC92" s="4"/>
      <c r="AR92" s="4"/>
    </row>
    <row r="93" spans="1:44" ht="15" customHeight="1">
      <c r="A93" s="309"/>
      <c r="B93" s="321"/>
      <c r="C93" s="322"/>
      <c r="D93" s="320"/>
      <c r="E93" s="250"/>
      <c r="F93" s="251"/>
      <c r="G93" s="251"/>
      <c r="H93" s="251"/>
      <c r="I93" s="252"/>
      <c r="J93" s="250"/>
      <c r="K93" s="251"/>
      <c r="L93" s="251"/>
      <c r="M93" s="251"/>
      <c r="N93" s="252"/>
      <c r="O93" s="250"/>
      <c r="P93" s="252"/>
      <c r="Q93" s="250"/>
      <c r="R93" s="251"/>
      <c r="S93" s="280"/>
      <c r="T93" s="251"/>
      <c r="U93" s="251"/>
      <c r="V93" s="279"/>
      <c r="W93" s="252"/>
      <c r="X93" s="4"/>
      <c r="Y93" s="4"/>
      <c r="Z93" s="4"/>
      <c r="AA93" s="4"/>
      <c r="AB93" s="4"/>
      <c r="AC93" s="4"/>
      <c r="AR93" s="4"/>
    </row>
    <row r="94" spans="1:44" ht="15" customHeight="1">
      <c r="A94" s="309"/>
      <c r="B94" s="321"/>
      <c r="C94" s="322"/>
      <c r="D94" s="320"/>
      <c r="E94" s="250"/>
      <c r="F94" s="251"/>
      <c r="G94" s="251"/>
      <c r="H94" s="251"/>
      <c r="I94" s="252"/>
      <c r="J94" s="250"/>
      <c r="K94" s="251"/>
      <c r="L94" s="251"/>
      <c r="M94" s="251"/>
      <c r="N94" s="252"/>
      <c r="O94" s="250"/>
      <c r="P94" s="252"/>
      <c r="Q94" s="250"/>
      <c r="R94" s="251"/>
      <c r="S94" s="280"/>
      <c r="T94" s="251"/>
      <c r="U94" s="251"/>
      <c r="V94" s="279"/>
      <c r="W94" s="252"/>
      <c r="X94" s="4"/>
      <c r="Y94" s="4"/>
      <c r="Z94" s="4"/>
      <c r="AA94" s="4"/>
      <c r="AB94" s="4"/>
      <c r="AC94" s="4"/>
      <c r="AR94" s="4"/>
    </row>
    <row r="95" spans="1:44" ht="15" customHeight="1">
      <c r="A95" s="309"/>
      <c r="B95" s="321"/>
      <c r="C95" s="322"/>
      <c r="D95" s="320"/>
      <c r="E95" s="250"/>
      <c r="F95" s="251"/>
      <c r="G95" s="251"/>
      <c r="H95" s="251"/>
      <c r="I95" s="252"/>
      <c r="J95" s="250"/>
      <c r="K95" s="251"/>
      <c r="L95" s="251"/>
      <c r="M95" s="251"/>
      <c r="N95" s="252"/>
      <c r="O95" s="250"/>
      <c r="P95" s="252"/>
      <c r="Q95" s="250"/>
      <c r="R95" s="251"/>
      <c r="S95" s="280"/>
      <c r="T95" s="251"/>
      <c r="U95" s="251"/>
      <c r="V95" s="279"/>
      <c r="W95" s="252"/>
      <c r="X95" s="4"/>
      <c r="Y95" s="4"/>
      <c r="Z95" s="4"/>
      <c r="AA95" s="4"/>
      <c r="AB95" s="4"/>
      <c r="AC95" s="4"/>
      <c r="AR95" s="4"/>
    </row>
    <row r="96" spans="1:44" ht="15" customHeight="1">
      <c r="A96" s="324"/>
      <c r="B96" s="321"/>
      <c r="C96" s="322"/>
      <c r="D96" s="320"/>
      <c r="E96" s="250"/>
      <c r="F96" s="251"/>
      <c r="G96" s="251"/>
      <c r="H96" s="251"/>
      <c r="I96" s="252"/>
      <c r="J96" s="250"/>
      <c r="K96" s="251"/>
      <c r="L96" s="251"/>
      <c r="M96" s="251"/>
      <c r="N96" s="252"/>
      <c r="O96" s="250"/>
      <c r="P96" s="252"/>
      <c r="Q96" s="250"/>
      <c r="R96" s="251"/>
      <c r="S96" s="280"/>
      <c r="T96" s="251"/>
      <c r="U96" s="251"/>
      <c r="V96" s="279"/>
      <c r="W96" s="252"/>
      <c r="X96" s="4"/>
      <c r="Y96" s="4"/>
      <c r="Z96" s="4"/>
      <c r="AA96" s="4"/>
      <c r="AB96" s="4"/>
      <c r="AC96" s="4"/>
      <c r="AR96" s="4"/>
    </row>
    <row r="97" spans="1:46" ht="15" customHeight="1">
      <c r="A97" s="324"/>
      <c r="B97" s="321"/>
      <c r="C97" s="322"/>
      <c r="D97" s="320"/>
      <c r="E97" s="250"/>
      <c r="F97" s="251"/>
      <c r="G97" s="251"/>
      <c r="H97" s="251"/>
      <c r="I97" s="252"/>
      <c r="J97" s="250"/>
      <c r="K97" s="251"/>
      <c r="L97" s="251"/>
      <c r="M97" s="251"/>
      <c r="N97" s="252"/>
      <c r="O97" s="250"/>
      <c r="P97" s="252"/>
      <c r="Q97" s="250"/>
      <c r="R97" s="251"/>
      <c r="S97" s="280"/>
      <c r="T97" s="251"/>
      <c r="U97" s="251"/>
      <c r="V97" s="279"/>
      <c r="W97" s="252"/>
      <c r="X97" s="4"/>
      <c r="Y97" s="4"/>
      <c r="Z97" s="4"/>
      <c r="AA97" s="4"/>
      <c r="AB97" s="4"/>
      <c r="AC97" s="4"/>
      <c r="AR97" s="4"/>
    </row>
    <row r="98" spans="1:46" ht="15" customHeight="1">
      <c r="A98" s="324"/>
      <c r="B98" s="321"/>
      <c r="C98" s="322"/>
      <c r="D98" s="320"/>
      <c r="E98" s="250"/>
      <c r="F98" s="251"/>
      <c r="G98" s="251"/>
      <c r="H98" s="251"/>
      <c r="I98" s="252"/>
      <c r="J98" s="250"/>
      <c r="K98" s="251"/>
      <c r="L98" s="251"/>
      <c r="M98" s="251"/>
      <c r="N98" s="252"/>
      <c r="O98" s="250"/>
      <c r="P98" s="252"/>
      <c r="Q98" s="250"/>
      <c r="R98" s="251"/>
      <c r="S98" s="280"/>
      <c r="T98" s="251"/>
      <c r="U98" s="251"/>
      <c r="V98" s="279"/>
      <c r="W98" s="252"/>
      <c r="X98" s="4"/>
      <c r="Y98" s="4"/>
      <c r="Z98" s="4"/>
      <c r="AA98" s="4"/>
      <c r="AB98" s="4"/>
      <c r="AC98" s="4"/>
      <c r="AR98" s="4"/>
    </row>
    <row r="99" spans="1:46" ht="15" customHeight="1">
      <c r="A99" s="324"/>
      <c r="B99" s="321"/>
      <c r="C99" s="322"/>
      <c r="D99" s="320"/>
      <c r="E99" s="250"/>
      <c r="F99" s="251"/>
      <c r="G99" s="251"/>
      <c r="H99" s="251"/>
      <c r="I99" s="252"/>
      <c r="J99" s="250"/>
      <c r="K99" s="251"/>
      <c r="L99" s="251"/>
      <c r="M99" s="251"/>
      <c r="N99" s="252"/>
      <c r="O99" s="250"/>
      <c r="P99" s="252"/>
      <c r="Q99" s="250"/>
      <c r="R99" s="251"/>
      <c r="S99" s="280"/>
      <c r="T99" s="251"/>
      <c r="U99" s="251"/>
      <c r="V99" s="279"/>
      <c r="W99" s="252"/>
      <c r="X99" s="4"/>
      <c r="Y99" s="4"/>
      <c r="Z99" s="4"/>
      <c r="AA99" s="4"/>
      <c r="AB99" s="4"/>
      <c r="AC99" s="4"/>
      <c r="AR99" s="4"/>
    </row>
    <row r="100" spans="1:46" ht="15" customHeight="1">
      <c r="A100" s="324"/>
      <c r="B100" s="321"/>
      <c r="C100" s="322"/>
      <c r="D100" s="320"/>
      <c r="E100" s="250"/>
      <c r="F100" s="251"/>
      <c r="G100" s="251"/>
      <c r="H100" s="251"/>
      <c r="I100" s="252"/>
      <c r="J100" s="250"/>
      <c r="K100" s="251"/>
      <c r="L100" s="251"/>
      <c r="M100" s="251"/>
      <c r="N100" s="252"/>
      <c r="O100" s="250"/>
      <c r="P100" s="252"/>
      <c r="Q100" s="250"/>
      <c r="R100" s="251"/>
      <c r="S100" s="280"/>
      <c r="T100" s="251"/>
      <c r="U100" s="251"/>
      <c r="V100" s="279"/>
      <c r="W100" s="252"/>
      <c r="X100" s="4"/>
      <c r="Y100" s="4"/>
      <c r="Z100" s="4"/>
      <c r="AA100" s="4"/>
      <c r="AB100" s="4"/>
      <c r="AC100" s="4"/>
      <c r="AR100" s="4"/>
    </row>
    <row r="101" spans="1:46" ht="15" customHeight="1">
      <c r="A101" s="324"/>
      <c r="B101" s="321"/>
      <c r="C101" s="322"/>
      <c r="D101" s="320"/>
      <c r="E101" s="250"/>
      <c r="F101" s="251"/>
      <c r="G101" s="251"/>
      <c r="H101" s="251"/>
      <c r="I101" s="252"/>
      <c r="J101" s="250"/>
      <c r="K101" s="251"/>
      <c r="L101" s="251"/>
      <c r="M101" s="251"/>
      <c r="N101" s="252"/>
      <c r="O101" s="250"/>
      <c r="P101" s="252"/>
      <c r="Q101" s="250"/>
      <c r="R101" s="251"/>
      <c r="S101" s="280"/>
      <c r="T101" s="251"/>
      <c r="U101" s="251"/>
      <c r="V101" s="279"/>
      <c r="W101" s="252"/>
      <c r="X101" s="4"/>
      <c r="Y101" s="4"/>
      <c r="Z101" s="4"/>
      <c r="AA101" s="4"/>
      <c r="AB101" s="4"/>
      <c r="AC101" s="4"/>
      <c r="AR101" s="4"/>
    </row>
    <row r="102" spans="1:46" ht="15" customHeight="1">
      <c r="A102" s="309"/>
      <c r="B102" s="316"/>
      <c r="C102" s="317"/>
      <c r="D102" s="318"/>
      <c r="E102" s="278"/>
      <c r="F102" s="276"/>
      <c r="G102" s="276"/>
      <c r="H102" s="276"/>
      <c r="I102" s="319"/>
      <c r="J102" s="278"/>
      <c r="K102" s="276"/>
      <c r="L102" s="276"/>
      <c r="M102" s="276"/>
      <c r="N102" s="319"/>
      <c r="O102" s="278"/>
      <c r="P102" s="319"/>
      <c r="Q102" s="250"/>
      <c r="R102" s="251"/>
      <c r="S102" s="280"/>
      <c r="T102" s="251"/>
      <c r="U102" s="251"/>
      <c r="V102" s="279"/>
      <c r="W102" s="252"/>
      <c r="X102" s="4"/>
      <c r="Y102" s="4"/>
      <c r="Z102" s="4"/>
      <c r="AA102" s="4"/>
      <c r="AT102" s="4"/>
    </row>
    <row r="103" spans="1:46" ht="15" customHeight="1">
      <c r="A103" s="309"/>
      <c r="B103" s="316"/>
      <c r="C103" s="317"/>
      <c r="D103" s="318"/>
      <c r="E103" s="278"/>
      <c r="F103" s="276"/>
      <c r="G103" s="276"/>
      <c r="H103" s="276"/>
      <c r="I103" s="319"/>
      <c r="J103" s="278"/>
      <c r="K103" s="276"/>
      <c r="L103" s="276"/>
      <c r="M103" s="276"/>
      <c r="N103" s="319"/>
      <c r="O103" s="278"/>
      <c r="P103" s="319"/>
      <c r="Q103" s="250"/>
      <c r="R103" s="251"/>
      <c r="S103" s="280"/>
      <c r="T103" s="251"/>
      <c r="U103" s="251"/>
      <c r="V103" s="279"/>
      <c r="W103" s="252"/>
      <c r="X103" s="4"/>
      <c r="Y103" s="4"/>
      <c r="Z103" s="4"/>
      <c r="AA103" s="4"/>
      <c r="AT103" s="4"/>
    </row>
    <row r="104" spans="1:46" ht="15" customHeight="1">
      <c r="A104" s="309"/>
      <c r="B104" s="316"/>
      <c r="C104" s="317"/>
      <c r="D104" s="318"/>
      <c r="E104" s="278"/>
      <c r="F104" s="276"/>
      <c r="G104" s="276"/>
      <c r="H104" s="276"/>
      <c r="I104" s="319"/>
      <c r="J104" s="278"/>
      <c r="K104" s="276"/>
      <c r="L104" s="276"/>
      <c r="M104" s="276"/>
      <c r="N104" s="319"/>
      <c r="O104" s="278"/>
      <c r="P104" s="319"/>
      <c r="Q104" s="250"/>
      <c r="R104" s="251"/>
      <c r="S104" s="280"/>
      <c r="T104" s="251"/>
      <c r="U104" s="251"/>
      <c r="V104" s="279"/>
      <c r="W104" s="252"/>
      <c r="X104" s="4"/>
      <c r="Y104" s="4"/>
      <c r="Z104" s="4"/>
      <c r="AA104" s="4"/>
      <c r="AT104" s="4"/>
    </row>
    <row r="105" spans="1:46" ht="15" customHeight="1">
      <c r="A105" s="309"/>
      <c r="B105" s="316"/>
      <c r="C105" s="317"/>
      <c r="D105" s="318"/>
      <c r="E105" s="278"/>
      <c r="F105" s="276"/>
      <c r="G105" s="276"/>
      <c r="H105" s="276"/>
      <c r="I105" s="319"/>
      <c r="J105" s="278"/>
      <c r="K105" s="276"/>
      <c r="L105" s="276"/>
      <c r="M105" s="276"/>
      <c r="N105" s="319"/>
      <c r="O105" s="278"/>
      <c r="P105" s="319"/>
      <c r="Q105" s="250"/>
      <c r="R105" s="251"/>
      <c r="S105" s="280"/>
      <c r="T105" s="251"/>
      <c r="U105" s="251"/>
      <c r="V105" s="279"/>
      <c r="W105" s="252"/>
      <c r="X105" s="4"/>
      <c r="Y105" s="4"/>
      <c r="Z105" s="4"/>
      <c r="AA105" s="4"/>
      <c r="AT105" s="4"/>
    </row>
    <row r="106" spans="1:46" ht="15" customHeight="1">
      <c r="A106" s="309"/>
      <c r="B106" s="316"/>
      <c r="C106" s="317"/>
      <c r="D106" s="318"/>
      <c r="E106" s="278"/>
      <c r="F106" s="276"/>
      <c r="G106" s="276"/>
      <c r="H106" s="276"/>
      <c r="I106" s="319"/>
      <c r="J106" s="278"/>
      <c r="K106" s="276"/>
      <c r="L106" s="276"/>
      <c r="M106" s="276"/>
      <c r="N106" s="319"/>
      <c r="O106" s="278"/>
      <c r="P106" s="319"/>
      <c r="Q106" s="250"/>
      <c r="R106" s="251"/>
      <c r="S106" s="280"/>
      <c r="T106" s="251"/>
      <c r="U106" s="251"/>
      <c r="V106" s="279"/>
      <c r="W106" s="252"/>
      <c r="X106" s="4"/>
      <c r="Y106" s="4"/>
      <c r="Z106" s="4"/>
      <c r="AA106" s="4"/>
      <c r="AT106" s="4"/>
    </row>
    <row r="107" spans="1:46" ht="15" customHeight="1">
      <c r="A107" s="309"/>
      <c r="B107" s="316"/>
      <c r="C107" s="317"/>
      <c r="D107" s="318"/>
      <c r="E107" s="278"/>
      <c r="F107" s="276"/>
      <c r="G107" s="276"/>
      <c r="H107" s="276"/>
      <c r="I107" s="319"/>
      <c r="J107" s="278"/>
      <c r="K107" s="276"/>
      <c r="L107" s="276"/>
      <c r="M107" s="276"/>
      <c r="N107" s="319"/>
      <c r="O107" s="278"/>
      <c r="P107" s="319"/>
      <c r="Q107" s="250"/>
      <c r="R107" s="251"/>
      <c r="S107" s="280"/>
      <c r="T107" s="251"/>
      <c r="U107" s="251"/>
      <c r="V107" s="279"/>
      <c r="W107" s="252"/>
      <c r="X107" s="4"/>
      <c r="Y107" s="4"/>
      <c r="Z107" s="4"/>
      <c r="AA107" s="4"/>
      <c r="AT107" s="4"/>
    </row>
    <row r="108" spans="1:46" ht="15" customHeight="1">
      <c r="A108" s="309"/>
      <c r="B108" s="316"/>
      <c r="C108" s="317"/>
      <c r="D108" s="320"/>
      <c r="E108" s="250"/>
      <c r="F108" s="251"/>
      <c r="G108" s="251"/>
      <c r="H108" s="251"/>
      <c r="I108" s="252"/>
      <c r="J108" s="250"/>
      <c r="K108" s="251"/>
      <c r="L108" s="251"/>
      <c r="M108" s="251"/>
      <c r="N108" s="252"/>
      <c r="O108" s="250"/>
      <c r="P108" s="252"/>
      <c r="Q108" s="250"/>
      <c r="R108" s="251"/>
      <c r="S108" s="280"/>
      <c r="T108" s="251"/>
      <c r="U108" s="251"/>
      <c r="V108" s="279"/>
      <c r="W108" s="252"/>
      <c r="X108" s="4"/>
      <c r="Y108" s="4"/>
      <c r="Z108" s="4"/>
      <c r="AA108" s="4"/>
      <c r="AT108" s="4"/>
    </row>
    <row r="109" spans="1:46" ht="15" customHeight="1">
      <c r="A109" s="309"/>
      <c r="B109" s="316"/>
      <c r="C109" s="317"/>
      <c r="D109" s="320"/>
      <c r="E109" s="250"/>
      <c r="F109" s="251"/>
      <c r="G109" s="251"/>
      <c r="H109" s="251"/>
      <c r="I109" s="252"/>
      <c r="J109" s="250"/>
      <c r="K109" s="251"/>
      <c r="L109" s="251"/>
      <c r="M109" s="251"/>
      <c r="N109" s="252"/>
      <c r="O109" s="250"/>
      <c r="P109" s="252"/>
      <c r="Q109" s="250"/>
      <c r="R109" s="251"/>
      <c r="S109" s="280"/>
      <c r="T109" s="251"/>
      <c r="U109" s="251"/>
      <c r="V109" s="279"/>
      <c r="W109" s="252"/>
      <c r="X109" s="4"/>
      <c r="Y109" s="4"/>
      <c r="Z109" s="4"/>
      <c r="AA109" s="4"/>
      <c r="AT109" s="4"/>
    </row>
    <row r="110" spans="1:46" ht="15" customHeight="1">
      <c r="A110" s="309"/>
      <c r="B110" s="316"/>
      <c r="C110" s="317"/>
      <c r="D110" s="320"/>
      <c r="E110" s="250"/>
      <c r="F110" s="251"/>
      <c r="G110" s="251"/>
      <c r="H110" s="251"/>
      <c r="I110" s="252"/>
      <c r="J110" s="250"/>
      <c r="K110" s="251"/>
      <c r="L110" s="251"/>
      <c r="M110" s="251"/>
      <c r="N110" s="252"/>
      <c r="O110" s="250"/>
      <c r="P110" s="252"/>
      <c r="Q110" s="250"/>
      <c r="R110" s="251"/>
      <c r="S110" s="280"/>
      <c r="T110" s="251"/>
      <c r="U110" s="251"/>
      <c r="V110" s="279"/>
      <c r="W110" s="252"/>
      <c r="X110" s="4"/>
      <c r="Y110" s="4"/>
      <c r="Z110" s="4"/>
      <c r="AA110" s="4"/>
      <c r="AB110" s="4"/>
      <c r="AC110" s="4"/>
      <c r="AR110" s="4"/>
    </row>
    <row r="111" spans="1:46" ht="15" customHeight="1">
      <c r="A111" s="309"/>
      <c r="B111" s="316"/>
      <c r="C111" s="317"/>
      <c r="D111" s="320"/>
      <c r="E111" s="250"/>
      <c r="F111" s="251"/>
      <c r="G111" s="251"/>
      <c r="H111" s="251"/>
      <c r="I111" s="252"/>
      <c r="J111" s="250"/>
      <c r="K111" s="251"/>
      <c r="L111" s="251"/>
      <c r="M111" s="251"/>
      <c r="N111" s="252"/>
      <c r="O111" s="250"/>
      <c r="P111" s="252"/>
      <c r="Q111" s="250"/>
      <c r="R111" s="251"/>
      <c r="S111" s="280"/>
      <c r="T111" s="251"/>
      <c r="U111" s="251"/>
      <c r="V111" s="279"/>
      <c r="W111" s="252"/>
      <c r="X111" s="4"/>
      <c r="Y111" s="4"/>
      <c r="Z111" s="4"/>
      <c r="AA111" s="4"/>
      <c r="AB111" s="4"/>
      <c r="AC111" s="4"/>
      <c r="AR111" s="4"/>
    </row>
    <row r="112" spans="1:46" ht="15" customHeight="1">
      <c r="A112" s="309"/>
      <c r="B112" s="316"/>
      <c r="C112" s="317"/>
      <c r="D112" s="320"/>
      <c r="E112" s="250"/>
      <c r="F112" s="251"/>
      <c r="G112" s="251"/>
      <c r="H112" s="251"/>
      <c r="I112" s="252"/>
      <c r="J112" s="250"/>
      <c r="K112" s="251"/>
      <c r="L112" s="251"/>
      <c r="M112" s="251"/>
      <c r="N112" s="252"/>
      <c r="O112" s="250"/>
      <c r="P112" s="252"/>
      <c r="Q112" s="250"/>
      <c r="R112" s="251"/>
      <c r="S112" s="280"/>
      <c r="T112" s="251"/>
      <c r="U112" s="251"/>
      <c r="V112" s="279"/>
      <c r="W112" s="252"/>
      <c r="X112" s="4"/>
      <c r="Y112" s="4"/>
      <c r="Z112" s="4"/>
      <c r="AA112" s="4"/>
      <c r="AB112" s="4"/>
      <c r="AC112" s="4"/>
      <c r="AR112" s="4"/>
    </row>
    <row r="113" spans="1:44" ht="15" customHeight="1">
      <c r="A113" s="309"/>
      <c r="B113" s="316"/>
      <c r="C113" s="317"/>
      <c r="D113" s="320"/>
      <c r="E113" s="250"/>
      <c r="F113" s="251"/>
      <c r="G113" s="251"/>
      <c r="H113" s="251"/>
      <c r="I113" s="252"/>
      <c r="J113" s="250"/>
      <c r="K113" s="251"/>
      <c r="L113" s="251"/>
      <c r="M113" s="251"/>
      <c r="N113" s="252"/>
      <c r="O113" s="250"/>
      <c r="P113" s="252"/>
      <c r="Q113" s="250"/>
      <c r="R113" s="251"/>
      <c r="S113" s="280"/>
      <c r="T113" s="251"/>
      <c r="U113" s="251"/>
      <c r="V113" s="279"/>
      <c r="W113" s="252"/>
      <c r="X113" s="4"/>
      <c r="Y113" s="4"/>
      <c r="Z113" s="4"/>
      <c r="AA113" s="4"/>
      <c r="AB113" s="4"/>
      <c r="AC113" s="4"/>
      <c r="AR113" s="4"/>
    </row>
    <row r="114" spans="1:44" ht="15" customHeight="1">
      <c r="A114" s="309"/>
      <c r="B114" s="316"/>
      <c r="C114" s="317"/>
      <c r="D114" s="320"/>
      <c r="E114" s="250"/>
      <c r="F114" s="251"/>
      <c r="G114" s="251"/>
      <c r="H114" s="251"/>
      <c r="I114" s="252"/>
      <c r="J114" s="250"/>
      <c r="K114" s="251"/>
      <c r="L114" s="251"/>
      <c r="M114" s="251"/>
      <c r="N114" s="252"/>
      <c r="O114" s="250"/>
      <c r="P114" s="252"/>
      <c r="Q114" s="250"/>
      <c r="R114" s="251"/>
      <c r="S114" s="280"/>
      <c r="T114" s="251"/>
      <c r="U114" s="251"/>
      <c r="V114" s="279"/>
      <c r="W114" s="252"/>
      <c r="X114" s="4"/>
      <c r="Y114" s="4"/>
      <c r="Z114" s="4"/>
      <c r="AA114" s="4"/>
      <c r="AB114" s="4"/>
      <c r="AC114" s="4"/>
      <c r="AR114" s="4"/>
    </row>
    <row r="115" spans="1:44" ht="15" customHeight="1">
      <c r="A115" s="309"/>
      <c r="B115" s="316"/>
      <c r="C115" s="317"/>
      <c r="D115" s="320"/>
      <c r="E115" s="250"/>
      <c r="F115" s="251"/>
      <c r="G115" s="251"/>
      <c r="H115" s="251"/>
      <c r="I115" s="252"/>
      <c r="J115" s="250"/>
      <c r="K115" s="251"/>
      <c r="L115" s="251"/>
      <c r="M115" s="251"/>
      <c r="N115" s="252"/>
      <c r="O115" s="250"/>
      <c r="P115" s="252"/>
      <c r="Q115" s="250"/>
      <c r="R115" s="251"/>
      <c r="S115" s="280"/>
      <c r="T115" s="251"/>
      <c r="U115" s="251"/>
      <c r="V115" s="279"/>
      <c r="W115" s="252"/>
      <c r="X115" s="4"/>
      <c r="Y115" s="4"/>
      <c r="Z115" s="4"/>
      <c r="AA115" s="4"/>
      <c r="AB115" s="4"/>
      <c r="AC115" s="4"/>
      <c r="AR115" s="4"/>
    </row>
    <row r="116" spans="1:44" ht="15" customHeight="1">
      <c r="A116" s="309"/>
      <c r="B116" s="316"/>
      <c r="C116" s="317"/>
      <c r="D116" s="320"/>
      <c r="E116" s="250"/>
      <c r="F116" s="251"/>
      <c r="G116" s="251"/>
      <c r="H116" s="251"/>
      <c r="I116" s="252"/>
      <c r="J116" s="250"/>
      <c r="K116" s="251"/>
      <c r="L116" s="251"/>
      <c r="M116" s="251"/>
      <c r="N116" s="252"/>
      <c r="O116" s="250"/>
      <c r="P116" s="252"/>
      <c r="Q116" s="250"/>
      <c r="R116" s="251"/>
      <c r="S116" s="280"/>
      <c r="T116" s="251"/>
      <c r="U116" s="251"/>
      <c r="V116" s="279"/>
      <c r="W116" s="252"/>
      <c r="X116" s="4"/>
      <c r="Y116" s="4"/>
      <c r="Z116" s="4"/>
      <c r="AA116" s="4"/>
      <c r="AB116" s="4"/>
      <c r="AC116" s="4"/>
      <c r="AR116" s="4"/>
    </row>
    <row r="117" spans="1:44" ht="15" customHeight="1">
      <c r="A117" s="309"/>
      <c r="B117" s="316"/>
      <c r="C117" s="317"/>
      <c r="D117" s="320"/>
      <c r="E117" s="250"/>
      <c r="F117" s="251"/>
      <c r="G117" s="251"/>
      <c r="H117" s="251"/>
      <c r="I117" s="252"/>
      <c r="J117" s="250"/>
      <c r="K117" s="251"/>
      <c r="L117" s="251"/>
      <c r="M117" s="251"/>
      <c r="N117" s="252"/>
      <c r="O117" s="250"/>
      <c r="P117" s="252"/>
      <c r="Q117" s="250"/>
      <c r="R117" s="251"/>
      <c r="S117" s="280"/>
      <c r="T117" s="251"/>
      <c r="U117" s="251"/>
      <c r="V117" s="279"/>
      <c r="W117" s="252"/>
      <c r="X117" s="4"/>
      <c r="Y117" s="4"/>
      <c r="Z117" s="4"/>
      <c r="AA117" s="4"/>
      <c r="AB117" s="4"/>
      <c r="AC117" s="4"/>
      <c r="AR117" s="4"/>
    </row>
    <row r="118" spans="1:44" ht="15" customHeight="1">
      <c r="A118" s="309"/>
      <c r="B118" s="316"/>
      <c r="C118" s="317"/>
      <c r="D118" s="320"/>
      <c r="E118" s="250"/>
      <c r="F118" s="251"/>
      <c r="G118" s="251"/>
      <c r="H118" s="251"/>
      <c r="I118" s="252"/>
      <c r="J118" s="250"/>
      <c r="K118" s="251"/>
      <c r="L118" s="251"/>
      <c r="M118" s="251"/>
      <c r="N118" s="252"/>
      <c r="O118" s="250"/>
      <c r="P118" s="252"/>
      <c r="Q118" s="250"/>
      <c r="R118" s="251"/>
      <c r="S118" s="280"/>
      <c r="T118" s="251"/>
      <c r="U118" s="251"/>
      <c r="V118" s="279"/>
      <c r="W118" s="252"/>
      <c r="X118" s="4"/>
      <c r="Y118" s="4"/>
      <c r="Z118" s="4"/>
      <c r="AA118" s="4"/>
      <c r="AB118" s="4"/>
      <c r="AC118" s="4"/>
      <c r="AR118" s="4"/>
    </row>
    <row r="119" spans="1:44" ht="15" customHeight="1">
      <c r="A119" s="309"/>
      <c r="B119" s="316"/>
      <c r="C119" s="317"/>
      <c r="D119" s="320"/>
      <c r="E119" s="250"/>
      <c r="F119" s="251"/>
      <c r="G119" s="251"/>
      <c r="H119" s="251"/>
      <c r="I119" s="252"/>
      <c r="J119" s="250"/>
      <c r="K119" s="251"/>
      <c r="L119" s="251"/>
      <c r="M119" s="251"/>
      <c r="N119" s="252"/>
      <c r="O119" s="250"/>
      <c r="P119" s="252"/>
      <c r="Q119" s="250"/>
      <c r="R119" s="251"/>
      <c r="S119" s="280"/>
      <c r="T119" s="251"/>
      <c r="U119" s="251"/>
      <c r="V119" s="279"/>
      <c r="W119" s="252"/>
      <c r="X119" s="4"/>
      <c r="Y119" s="4"/>
      <c r="Z119" s="4"/>
      <c r="AA119" s="4"/>
      <c r="AB119" s="4"/>
      <c r="AC119" s="4"/>
      <c r="AR119" s="4"/>
    </row>
    <row r="120" spans="1:44" ht="15" customHeight="1">
      <c r="A120" s="309"/>
      <c r="B120" s="316"/>
      <c r="C120" s="317"/>
      <c r="D120" s="320"/>
      <c r="E120" s="250"/>
      <c r="F120" s="251"/>
      <c r="G120" s="251"/>
      <c r="H120" s="251"/>
      <c r="I120" s="252"/>
      <c r="J120" s="250"/>
      <c r="K120" s="251"/>
      <c r="L120" s="251"/>
      <c r="M120" s="251"/>
      <c r="N120" s="252"/>
      <c r="O120" s="250"/>
      <c r="P120" s="252"/>
      <c r="Q120" s="250"/>
      <c r="R120" s="251"/>
      <c r="S120" s="280"/>
      <c r="T120" s="251"/>
      <c r="U120" s="251"/>
      <c r="V120" s="279"/>
      <c r="W120" s="252"/>
      <c r="X120" s="4"/>
      <c r="Y120" s="4"/>
      <c r="Z120" s="4"/>
      <c r="AA120" s="4"/>
      <c r="AB120" s="4"/>
      <c r="AC120" s="4"/>
      <c r="AR120" s="4"/>
    </row>
    <row r="121" spans="1:44" ht="15" customHeight="1">
      <c r="A121" s="309"/>
      <c r="B121" s="316"/>
      <c r="C121" s="317"/>
      <c r="D121" s="320"/>
      <c r="E121" s="250"/>
      <c r="F121" s="251"/>
      <c r="G121" s="251"/>
      <c r="H121" s="251"/>
      <c r="I121" s="252"/>
      <c r="J121" s="250"/>
      <c r="K121" s="251"/>
      <c r="L121" s="251"/>
      <c r="M121" s="251"/>
      <c r="N121" s="252"/>
      <c r="O121" s="250"/>
      <c r="P121" s="252"/>
      <c r="Q121" s="250"/>
      <c r="R121" s="251"/>
      <c r="S121" s="280"/>
      <c r="T121" s="251"/>
      <c r="U121" s="251"/>
      <c r="V121" s="279"/>
      <c r="W121" s="252"/>
      <c r="X121" s="4"/>
      <c r="Y121" s="4"/>
      <c r="Z121" s="4"/>
      <c r="AA121" s="4"/>
      <c r="AB121" s="4"/>
      <c r="AC121" s="4"/>
      <c r="AR121" s="4"/>
    </row>
    <row r="122" spans="1:44" ht="15" customHeight="1">
      <c r="A122" s="309"/>
      <c r="B122" s="316"/>
      <c r="C122" s="317"/>
      <c r="D122" s="320"/>
      <c r="E122" s="250"/>
      <c r="F122" s="251"/>
      <c r="G122" s="251"/>
      <c r="H122" s="251"/>
      <c r="I122" s="252"/>
      <c r="J122" s="250"/>
      <c r="K122" s="251"/>
      <c r="L122" s="251"/>
      <c r="M122" s="251"/>
      <c r="N122" s="252"/>
      <c r="O122" s="250"/>
      <c r="P122" s="252"/>
      <c r="Q122" s="250"/>
      <c r="R122" s="251"/>
      <c r="S122" s="280"/>
      <c r="T122" s="251"/>
      <c r="U122" s="251"/>
      <c r="V122" s="279"/>
      <c r="W122" s="252"/>
      <c r="X122" s="4"/>
      <c r="Y122" s="4"/>
      <c r="Z122" s="4"/>
      <c r="AA122" s="4"/>
      <c r="AB122" s="4"/>
      <c r="AC122" s="4"/>
      <c r="AR122" s="4"/>
    </row>
    <row r="123" spans="1:44" ht="15" customHeight="1">
      <c r="A123" s="309"/>
      <c r="B123" s="316"/>
      <c r="C123" s="317"/>
      <c r="D123" s="320"/>
      <c r="E123" s="250"/>
      <c r="F123" s="251"/>
      <c r="G123" s="251"/>
      <c r="H123" s="251"/>
      <c r="I123" s="252"/>
      <c r="J123" s="250"/>
      <c r="K123" s="251"/>
      <c r="L123" s="251"/>
      <c r="M123" s="251"/>
      <c r="N123" s="252"/>
      <c r="O123" s="250"/>
      <c r="P123" s="252"/>
      <c r="Q123" s="250"/>
      <c r="R123" s="251"/>
      <c r="S123" s="280"/>
      <c r="T123" s="251"/>
      <c r="U123" s="251"/>
      <c r="V123" s="279"/>
      <c r="W123" s="252"/>
      <c r="X123" s="4"/>
      <c r="Y123" s="4"/>
      <c r="Z123" s="4"/>
      <c r="AA123" s="4"/>
      <c r="AB123" s="4"/>
      <c r="AC123" s="4"/>
      <c r="AR123" s="4"/>
    </row>
    <row r="124" spans="1:44" ht="15" customHeight="1">
      <c r="A124" s="309"/>
      <c r="B124" s="316"/>
      <c r="C124" s="317"/>
      <c r="D124" s="320"/>
      <c r="E124" s="250"/>
      <c r="F124" s="251"/>
      <c r="G124" s="251"/>
      <c r="H124" s="251"/>
      <c r="I124" s="252"/>
      <c r="J124" s="250"/>
      <c r="K124" s="251"/>
      <c r="L124" s="251"/>
      <c r="M124" s="251"/>
      <c r="N124" s="252"/>
      <c r="O124" s="250"/>
      <c r="P124" s="252"/>
      <c r="Q124" s="250"/>
      <c r="R124" s="251"/>
      <c r="S124" s="280"/>
      <c r="T124" s="251"/>
      <c r="U124" s="251"/>
      <c r="V124" s="279"/>
      <c r="W124" s="252"/>
      <c r="X124" s="4"/>
      <c r="Y124" s="4"/>
      <c r="Z124" s="4"/>
      <c r="AA124" s="4"/>
      <c r="AB124" s="4"/>
      <c r="AC124" s="4"/>
      <c r="AR124" s="4"/>
    </row>
    <row r="125" spans="1:44" ht="15" customHeight="1">
      <c r="A125" s="309"/>
      <c r="B125" s="316"/>
      <c r="C125" s="317"/>
      <c r="D125" s="320"/>
      <c r="E125" s="250"/>
      <c r="F125" s="251"/>
      <c r="G125" s="251"/>
      <c r="H125" s="251"/>
      <c r="I125" s="252"/>
      <c r="J125" s="250"/>
      <c r="K125" s="251"/>
      <c r="L125" s="251"/>
      <c r="M125" s="251"/>
      <c r="N125" s="252"/>
      <c r="O125" s="250"/>
      <c r="P125" s="252"/>
      <c r="Q125" s="250"/>
      <c r="R125" s="251"/>
      <c r="S125" s="280"/>
      <c r="T125" s="251"/>
      <c r="U125" s="251"/>
      <c r="V125" s="279"/>
      <c r="W125" s="252"/>
      <c r="X125" s="4"/>
      <c r="Y125" s="4"/>
      <c r="Z125" s="4"/>
      <c r="AA125" s="4"/>
      <c r="AB125" s="4"/>
      <c r="AC125" s="4"/>
      <c r="AR125" s="4"/>
    </row>
    <row r="126" spans="1:44" ht="15" customHeight="1">
      <c r="A126" s="309"/>
      <c r="B126" s="316"/>
      <c r="C126" s="317"/>
      <c r="D126" s="320"/>
      <c r="E126" s="250"/>
      <c r="F126" s="251"/>
      <c r="G126" s="251"/>
      <c r="H126" s="251"/>
      <c r="I126" s="252"/>
      <c r="J126" s="250"/>
      <c r="K126" s="251"/>
      <c r="L126" s="251"/>
      <c r="M126" s="251"/>
      <c r="N126" s="252"/>
      <c r="O126" s="250"/>
      <c r="P126" s="252"/>
      <c r="Q126" s="250"/>
      <c r="R126" s="251"/>
      <c r="S126" s="280"/>
      <c r="T126" s="251"/>
      <c r="U126" s="251"/>
      <c r="V126" s="279"/>
      <c r="W126" s="252"/>
      <c r="X126" s="4"/>
      <c r="Y126" s="4"/>
      <c r="Z126" s="4"/>
      <c r="AA126" s="4"/>
      <c r="AB126" s="4"/>
      <c r="AC126" s="4"/>
      <c r="AR126" s="4"/>
    </row>
    <row r="127" spans="1:44" ht="15" customHeight="1">
      <c r="A127" s="309"/>
      <c r="B127" s="316"/>
      <c r="C127" s="317"/>
      <c r="D127" s="320"/>
      <c r="E127" s="250"/>
      <c r="F127" s="251"/>
      <c r="G127" s="251"/>
      <c r="H127" s="251"/>
      <c r="I127" s="252"/>
      <c r="J127" s="250"/>
      <c r="K127" s="251"/>
      <c r="L127" s="251"/>
      <c r="M127" s="251"/>
      <c r="N127" s="252"/>
      <c r="O127" s="250"/>
      <c r="P127" s="252"/>
      <c r="Q127" s="250"/>
      <c r="R127" s="251"/>
      <c r="S127" s="280"/>
      <c r="T127" s="251"/>
      <c r="U127" s="251"/>
      <c r="V127" s="279"/>
      <c r="W127" s="252"/>
      <c r="X127" s="4"/>
      <c r="Y127" s="4"/>
      <c r="Z127" s="4"/>
      <c r="AA127" s="4"/>
      <c r="AB127" s="4"/>
      <c r="AC127" s="4"/>
      <c r="AR127" s="4"/>
    </row>
    <row r="128" spans="1:44" ht="15" customHeight="1">
      <c r="A128" s="309"/>
      <c r="B128" s="316"/>
      <c r="C128" s="317"/>
      <c r="D128" s="320"/>
      <c r="E128" s="250"/>
      <c r="F128" s="251"/>
      <c r="G128" s="251"/>
      <c r="H128" s="251"/>
      <c r="I128" s="252"/>
      <c r="J128" s="250"/>
      <c r="K128" s="251"/>
      <c r="L128" s="251"/>
      <c r="M128" s="251"/>
      <c r="N128" s="252"/>
      <c r="O128" s="250"/>
      <c r="P128" s="252"/>
      <c r="Q128" s="250"/>
      <c r="R128" s="251"/>
      <c r="S128" s="280"/>
      <c r="T128" s="251"/>
      <c r="U128" s="251"/>
      <c r="V128" s="279"/>
      <c r="W128" s="252"/>
      <c r="X128" s="4"/>
      <c r="Y128" s="4"/>
      <c r="Z128" s="4"/>
      <c r="AA128" s="4"/>
      <c r="AB128" s="4"/>
      <c r="AC128" s="4"/>
      <c r="AR128" s="4"/>
    </row>
    <row r="129" spans="1:46" ht="15" customHeight="1">
      <c r="A129" s="309"/>
      <c r="B129" s="316"/>
      <c r="C129" s="317"/>
      <c r="D129" s="320"/>
      <c r="E129" s="250"/>
      <c r="F129" s="251"/>
      <c r="G129" s="251"/>
      <c r="H129" s="251"/>
      <c r="I129" s="252"/>
      <c r="J129" s="250"/>
      <c r="K129" s="251"/>
      <c r="L129" s="251"/>
      <c r="M129" s="251"/>
      <c r="N129" s="252"/>
      <c r="O129" s="250"/>
      <c r="P129" s="252"/>
      <c r="Q129" s="250"/>
      <c r="R129" s="251"/>
      <c r="S129" s="280"/>
      <c r="T129" s="251"/>
      <c r="U129" s="251"/>
      <c r="V129" s="279"/>
      <c r="W129" s="252"/>
      <c r="X129" s="4"/>
      <c r="Y129" s="4"/>
      <c r="Z129" s="4"/>
      <c r="AA129" s="4"/>
      <c r="AB129" s="4"/>
      <c r="AC129" s="4"/>
      <c r="AR129" s="4"/>
    </row>
    <row r="130" spans="1:46" ht="15" customHeight="1">
      <c r="A130" s="309"/>
      <c r="B130" s="316"/>
      <c r="C130" s="317"/>
      <c r="D130" s="320"/>
      <c r="E130" s="250"/>
      <c r="F130" s="251"/>
      <c r="G130" s="251"/>
      <c r="H130" s="251"/>
      <c r="I130" s="252"/>
      <c r="J130" s="250"/>
      <c r="K130" s="251"/>
      <c r="L130" s="251"/>
      <c r="M130" s="251"/>
      <c r="N130" s="252"/>
      <c r="O130" s="250"/>
      <c r="P130" s="252"/>
      <c r="Q130" s="250"/>
      <c r="R130" s="251"/>
      <c r="S130" s="280"/>
      <c r="T130" s="251"/>
      <c r="U130" s="251"/>
      <c r="V130" s="279"/>
      <c r="W130" s="252"/>
      <c r="X130" s="4"/>
      <c r="Y130" s="4"/>
      <c r="Z130" s="4"/>
      <c r="AA130" s="4"/>
      <c r="AB130" s="4"/>
      <c r="AC130" s="4"/>
      <c r="AR130" s="4"/>
    </row>
    <row r="131" spans="1:46" ht="15" customHeight="1">
      <c r="A131" s="309"/>
      <c r="B131" s="316"/>
      <c r="C131" s="317"/>
      <c r="D131" s="320"/>
      <c r="E131" s="250"/>
      <c r="F131" s="251"/>
      <c r="G131" s="251"/>
      <c r="H131" s="251"/>
      <c r="I131" s="252"/>
      <c r="J131" s="250"/>
      <c r="K131" s="251"/>
      <c r="L131" s="251"/>
      <c r="M131" s="251"/>
      <c r="N131" s="252"/>
      <c r="O131" s="250"/>
      <c r="P131" s="252"/>
      <c r="Q131" s="250"/>
      <c r="R131" s="251"/>
      <c r="S131" s="280"/>
      <c r="T131" s="251"/>
      <c r="U131" s="251"/>
      <c r="V131" s="279"/>
      <c r="W131" s="252"/>
      <c r="X131" s="4"/>
      <c r="Y131" s="4"/>
      <c r="Z131" s="4"/>
      <c r="AA131" s="4"/>
      <c r="AB131" s="4"/>
      <c r="AC131" s="4"/>
      <c r="AR131" s="4"/>
    </row>
    <row r="132" spans="1:46" ht="15" customHeight="1">
      <c r="A132" s="309"/>
      <c r="B132" s="316"/>
      <c r="C132" s="317"/>
      <c r="D132" s="320"/>
      <c r="E132" s="250"/>
      <c r="F132" s="251"/>
      <c r="G132" s="251"/>
      <c r="H132" s="251"/>
      <c r="I132" s="252"/>
      <c r="J132" s="250"/>
      <c r="K132" s="251"/>
      <c r="L132" s="251"/>
      <c r="M132" s="251"/>
      <c r="N132" s="252"/>
      <c r="O132" s="250"/>
      <c r="P132" s="252"/>
      <c r="Q132" s="250"/>
      <c r="R132" s="251"/>
      <c r="S132" s="280"/>
      <c r="T132" s="251"/>
      <c r="U132" s="251"/>
      <c r="V132" s="279"/>
      <c r="W132" s="252"/>
      <c r="X132" s="4"/>
      <c r="Y132" s="4"/>
      <c r="Z132" s="4"/>
      <c r="AA132" s="4"/>
      <c r="AB132" s="4"/>
      <c r="AC132" s="4"/>
      <c r="AR132" s="4"/>
    </row>
    <row r="133" spans="1:46" ht="15" customHeight="1">
      <c r="A133" s="309"/>
      <c r="B133" s="316"/>
      <c r="C133" s="317"/>
      <c r="D133" s="318"/>
      <c r="E133" s="278"/>
      <c r="F133" s="276"/>
      <c r="G133" s="276"/>
      <c r="H133" s="276"/>
      <c r="I133" s="319"/>
      <c r="J133" s="278"/>
      <c r="K133" s="276"/>
      <c r="L133" s="276"/>
      <c r="M133" s="276"/>
      <c r="N133" s="319"/>
      <c r="O133" s="278"/>
      <c r="P133" s="319"/>
      <c r="Q133" s="250"/>
      <c r="R133" s="251"/>
      <c r="S133" s="280"/>
      <c r="T133" s="251"/>
      <c r="U133" s="251"/>
      <c r="V133" s="279"/>
      <c r="W133" s="252"/>
      <c r="X133" s="4"/>
      <c r="Y133" s="4"/>
      <c r="Z133" s="4"/>
      <c r="AA133" s="4"/>
      <c r="AT133" s="4"/>
    </row>
    <row r="134" spans="1:46" ht="15" customHeight="1">
      <c r="A134" s="309"/>
      <c r="B134" s="316"/>
      <c r="C134" s="317"/>
      <c r="D134" s="318"/>
      <c r="E134" s="278"/>
      <c r="F134" s="276"/>
      <c r="G134" s="276"/>
      <c r="H134" s="276"/>
      <c r="I134" s="319"/>
      <c r="J134" s="278"/>
      <c r="K134" s="276"/>
      <c r="L134" s="276"/>
      <c r="M134" s="276"/>
      <c r="N134" s="319"/>
      <c r="O134" s="278"/>
      <c r="P134" s="319"/>
      <c r="Q134" s="250"/>
      <c r="R134" s="251"/>
      <c r="S134" s="280"/>
      <c r="T134" s="251"/>
      <c r="U134" s="251"/>
      <c r="V134" s="279"/>
      <c r="W134" s="252"/>
      <c r="X134" s="4"/>
      <c r="Y134" s="4"/>
      <c r="Z134" s="4"/>
      <c r="AA134" s="4"/>
      <c r="AT134" s="4"/>
    </row>
    <row r="135" spans="1:46" ht="15" customHeight="1">
      <c r="A135" s="309"/>
      <c r="B135" s="316"/>
      <c r="C135" s="317"/>
      <c r="D135" s="318"/>
      <c r="E135" s="278"/>
      <c r="F135" s="276"/>
      <c r="G135" s="276"/>
      <c r="H135" s="276"/>
      <c r="I135" s="319"/>
      <c r="J135" s="278"/>
      <c r="K135" s="276"/>
      <c r="L135" s="276"/>
      <c r="M135" s="276"/>
      <c r="N135" s="319"/>
      <c r="O135" s="278"/>
      <c r="P135" s="319"/>
      <c r="Q135" s="250"/>
      <c r="R135" s="251"/>
      <c r="S135" s="280"/>
      <c r="T135" s="251"/>
      <c r="U135" s="251"/>
      <c r="V135" s="279"/>
      <c r="W135" s="252"/>
      <c r="X135" s="4"/>
      <c r="Y135" s="4"/>
      <c r="Z135" s="4"/>
      <c r="AA135" s="4"/>
      <c r="AT135" s="4"/>
    </row>
    <row r="136" spans="1:46" ht="15" customHeight="1">
      <c r="A136" s="309"/>
      <c r="B136" s="316"/>
      <c r="C136" s="317"/>
      <c r="D136" s="318"/>
      <c r="E136" s="278"/>
      <c r="F136" s="276"/>
      <c r="G136" s="276"/>
      <c r="H136" s="276"/>
      <c r="I136" s="319"/>
      <c r="J136" s="278"/>
      <c r="K136" s="276"/>
      <c r="L136" s="276"/>
      <c r="M136" s="276"/>
      <c r="N136" s="319"/>
      <c r="O136" s="278"/>
      <c r="P136" s="319"/>
      <c r="Q136" s="250"/>
      <c r="R136" s="251"/>
      <c r="S136" s="280"/>
      <c r="T136" s="251"/>
      <c r="U136" s="251"/>
      <c r="V136" s="279"/>
      <c r="W136" s="252"/>
      <c r="X136" s="4"/>
      <c r="Y136" s="4"/>
      <c r="Z136" s="4"/>
      <c r="AA136" s="4"/>
      <c r="AT136" s="4"/>
    </row>
    <row r="137" spans="1:46" ht="15" customHeight="1">
      <c r="A137" s="309"/>
      <c r="B137" s="316"/>
      <c r="C137" s="317"/>
      <c r="D137" s="318"/>
      <c r="E137" s="278"/>
      <c r="F137" s="276"/>
      <c r="G137" s="276"/>
      <c r="H137" s="276"/>
      <c r="I137" s="319"/>
      <c r="J137" s="278"/>
      <c r="K137" s="276"/>
      <c r="L137" s="276"/>
      <c r="M137" s="276"/>
      <c r="N137" s="319"/>
      <c r="O137" s="278"/>
      <c r="P137" s="319"/>
      <c r="Q137" s="250"/>
      <c r="R137" s="251"/>
      <c r="S137" s="280"/>
      <c r="T137" s="251"/>
      <c r="U137" s="251"/>
      <c r="V137" s="279"/>
      <c r="W137" s="252"/>
      <c r="X137" s="4"/>
      <c r="Y137" s="4"/>
      <c r="Z137" s="4"/>
      <c r="AA137" s="4"/>
      <c r="AT137" s="4"/>
    </row>
    <row r="138" spans="1:46" ht="15" customHeight="1">
      <c r="A138" s="309"/>
      <c r="B138" s="316"/>
      <c r="C138" s="317"/>
      <c r="D138" s="318"/>
      <c r="E138" s="278"/>
      <c r="F138" s="276"/>
      <c r="G138" s="276"/>
      <c r="H138" s="276"/>
      <c r="I138" s="319"/>
      <c r="J138" s="278"/>
      <c r="K138" s="276"/>
      <c r="L138" s="276"/>
      <c r="M138" s="276"/>
      <c r="N138" s="319"/>
      <c r="O138" s="278"/>
      <c r="P138" s="319"/>
      <c r="Q138" s="250"/>
      <c r="R138" s="251"/>
      <c r="S138" s="280"/>
      <c r="T138" s="251"/>
      <c r="U138" s="251"/>
      <c r="V138" s="279"/>
      <c r="W138" s="252"/>
      <c r="X138" s="4"/>
      <c r="Y138" s="4"/>
      <c r="Z138" s="4"/>
      <c r="AA138" s="4"/>
      <c r="AT138" s="4"/>
    </row>
    <row r="139" spans="1:46" ht="15" customHeight="1">
      <c r="A139" s="309"/>
      <c r="B139" s="316"/>
      <c r="C139" s="317"/>
      <c r="D139" s="320"/>
      <c r="E139" s="250"/>
      <c r="F139" s="251"/>
      <c r="G139" s="251"/>
      <c r="H139" s="251"/>
      <c r="I139" s="252"/>
      <c r="J139" s="250"/>
      <c r="K139" s="251"/>
      <c r="L139" s="251"/>
      <c r="M139" s="251"/>
      <c r="N139" s="252"/>
      <c r="O139" s="250"/>
      <c r="P139" s="252"/>
      <c r="Q139" s="250"/>
      <c r="R139" s="251"/>
      <c r="S139" s="280"/>
      <c r="T139" s="251"/>
      <c r="U139" s="251"/>
      <c r="V139" s="279"/>
      <c r="W139" s="252"/>
      <c r="X139" s="4"/>
      <c r="Y139" s="4"/>
      <c r="Z139" s="4"/>
      <c r="AA139" s="4"/>
      <c r="AT139" s="4"/>
    </row>
    <row r="140" spans="1:46" ht="15" customHeight="1">
      <c r="A140" s="309"/>
      <c r="B140" s="316"/>
      <c r="C140" s="317"/>
      <c r="D140" s="320"/>
      <c r="E140" s="250"/>
      <c r="F140" s="251"/>
      <c r="G140" s="251"/>
      <c r="H140" s="251"/>
      <c r="I140" s="252"/>
      <c r="J140" s="250"/>
      <c r="K140" s="251"/>
      <c r="L140" s="251"/>
      <c r="M140" s="251"/>
      <c r="N140" s="252"/>
      <c r="O140" s="250"/>
      <c r="P140" s="252"/>
      <c r="Q140" s="250"/>
      <c r="R140" s="251"/>
      <c r="S140" s="280"/>
      <c r="T140" s="251"/>
      <c r="U140" s="251"/>
      <c r="V140" s="279"/>
      <c r="W140" s="252"/>
      <c r="X140" s="4"/>
      <c r="Y140" s="4"/>
      <c r="Z140" s="4"/>
      <c r="AA140" s="4"/>
      <c r="AT140" s="4"/>
    </row>
    <row r="141" spans="1:46" ht="15" customHeight="1">
      <c r="A141" s="309"/>
      <c r="B141" s="316"/>
      <c r="C141" s="317"/>
      <c r="D141" s="320"/>
      <c r="E141" s="250"/>
      <c r="F141" s="251"/>
      <c r="G141" s="251"/>
      <c r="H141" s="251"/>
      <c r="I141" s="252"/>
      <c r="J141" s="250"/>
      <c r="K141" s="251"/>
      <c r="L141" s="251"/>
      <c r="M141" s="251"/>
      <c r="N141" s="252"/>
      <c r="O141" s="250"/>
      <c r="P141" s="252"/>
      <c r="Q141" s="250"/>
      <c r="R141" s="251"/>
      <c r="S141" s="280"/>
      <c r="T141" s="251"/>
      <c r="U141" s="251"/>
      <c r="V141" s="279"/>
      <c r="W141" s="252"/>
      <c r="X141" s="4"/>
      <c r="Y141" s="4"/>
      <c r="Z141" s="4"/>
      <c r="AA141" s="4"/>
      <c r="AB141" s="4"/>
      <c r="AC141" s="4"/>
      <c r="AR141" s="4"/>
    </row>
    <row r="142" spans="1:46" ht="15" customHeight="1">
      <c r="A142" s="309"/>
      <c r="B142" s="316"/>
      <c r="C142" s="317"/>
      <c r="D142" s="320"/>
      <c r="E142" s="250"/>
      <c r="F142" s="251"/>
      <c r="G142" s="251"/>
      <c r="H142" s="251"/>
      <c r="I142" s="252"/>
      <c r="J142" s="250"/>
      <c r="K142" s="251"/>
      <c r="L142" s="251"/>
      <c r="M142" s="251"/>
      <c r="N142" s="252"/>
      <c r="O142" s="250"/>
      <c r="P142" s="252"/>
      <c r="Q142" s="250"/>
      <c r="R142" s="251"/>
      <c r="S142" s="280"/>
      <c r="T142" s="251"/>
      <c r="U142" s="251"/>
      <c r="V142" s="279"/>
      <c r="W142" s="252"/>
      <c r="X142" s="4"/>
      <c r="Y142" s="4"/>
      <c r="Z142" s="4"/>
      <c r="AA142" s="4"/>
      <c r="AB142" s="4"/>
      <c r="AC142" s="4"/>
      <c r="AR142" s="4"/>
    </row>
    <row r="143" spans="1:46" ht="15" customHeight="1">
      <c r="A143" s="309"/>
      <c r="B143" s="316"/>
      <c r="C143" s="317"/>
      <c r="D143" s="320"/>
      <c r="E143" s="250"/>
      <c r="F143" s="251"/>
      <c r="G143" s="251"/>
      <c r="H143" s="251"/>
      <c r="I143" s="252"/>
      <c r="J143" s="250"/>
      <c r="K143" s="251"/>
      <c r="L143" s="251"/>
      <c r="M143" s="251"/>
      <c r="N143" s="252"/>
      <c r="O143" s="250"/>
      <c r="P143" s="252"/>
      <c r="Q143" s="250"/>
      <c r="R143" s="251"/>
      <c r="S143" s="280"/>
      <c r="T143" s="251"/>
      <c r="U143" s="251"/>
      <c r="V143" s="279"/>
      <c r="W143" s="252"/>
      <c r="X143" s="4"/>
      <c r="Y143" s="4"/>
      <c r="Z143" s="4"/>
      <c r="AA143" s="4"/>
      <c r="AB143" s="4"/>
      <c r="AC143" s="4"/>
      <c r="AR143" s="4"/>
    </row>
    <row r="144" spans="1:46" ht="15" customHeight="1">
      <c r="A144" s="309"/>
      <c r="B144" s="316"/>
      <c r="C144" s="317"/>
      <c r="D144" s="320"/>
      <c r="E144" s="250"/>
      <c r="F144" s="251"/>
      <c r="G144" s="251"/>
      <c r="H144" s="251"/>
      <c r="I144" s="252"/>
      <c r="J144" s="250"/>
      <c r="K144" s="251"/>
      <c r="L144" s="251"/>
      <c r="M144" s="251"/>
      <c r="N144" s="252"/>
      <c r="O144" s="250"/>
      <c r="P144" s="252"/>
      <c r="Q144" s="250"/>
      <c r="R144" s="251"/>
      <c r="S144" s="280"/>
      <c r="T144" s="251"/>
      <c r="U144" s="251"/>
      <c r="V144" s="279"/>
      <c r="W144" s="252"/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/>
      <c r="C145" s="317"/>
      <c r="D145" s="320"/>
      <c r="E145" s="250"/>
      <c r="F145" s="251"/>
      <c r="G145" s="251"/>
      <c r="H145" s="251"/>
      <c r="I145" s="252"/>
      <c r="J145" s="250"/>
      <c r="K145" s="251"/>
      <c r="L145" s="251"/>
      <c r="M145" s="251"/>
      <c r="N145" s="252"/>
      <c r="O145" s="250"/>
      <c r="P145" s="252"/>
      <c r="Q145" s="250"/>
      <c r="R145" s="251"/>
      <c r="S145" s="280"/>
      <c r="T145" s="251"/>
      <c r="U145" s="251"/>
      <c r="V145" s="279"/>
      <c r="W145" s="252"/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/>
      <c r="C146" s="317"/>
      <c r="D146" s="320"/>
      <c r="E146" s="250"/>
      <c r="F146" s="251"/>
      <c r="G146" s="251"/>
      <c r="H146" s="251"/>
      <c r="I146" s="252"/>
      <c r="J146" s="250"/>
      <c r="K146" s="251"/>
      <c r="L146" s="251"/>
      <c r="M146" s="251"/>
      <c r="N146" s="252"/>
      <c r="O146" s="250"/>
      <c r="P146" s="252"/>
      <c r="Q146" s="250"/>
      <c r="R146" s="251"/>
      <c r="S146" s="280"/>
      <c r="T146" s="251"/>
      <c r="U146" s="251"/>
      <c r="V146" s="279"/>
      <c r="W146" s="252"/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/>
      <c r="C147" s="317"/>
      <c r="D147" s="320"/>
      <c r="E147" s="250"/>
      <c r="F147" s="251"/>
      <c r="G147" s="251"/>
      <c r="H147" s="251"/>
      <c r="I147" s="252"/>
      <c r="J147" s="250"/>
      <c r="K147" s="251"/>
      <c r="L147" s="251"/>
      <c r="M147" s="251"/>
      <c r="N147" s="252"/>
      <c r="O147" s="250"/>
      <c r="P147" s="252"/>
      <c r="Q147" s="250"/>
      <c r="R147" s="251"/>
      <c r="S147" s="280"/>
      <c r="T147" s="251"/>
      <c r="U147" s="251"/>
      <c r="V147" s="279"/>
      <c r="W147" s="252"/>
      <c r="X147" s="4"/>
      <c r="Y147" s="4"/>
      <c r="Z147" s="4"/>
      <c r="AA147" s="4"/>
      <c r="AB147" s="4"/>
      <c r="AC147" s="4"/>
      <c r="AR147" s="4"/>
    </row>
    <row r="148" spans="1:44" ht="15" customHeight="1">
      <c r="A148" s="309"/>
      <c r="B148" s="316"/>
      <c r="C148" s="317"/>
      <c r="D148" s="320"/>
      <c r="E148" s="250"/>
      <c r="F148" s="251"/>
      <c r="G148" s="251"/>
      <c r="H148" s="251"/>
      <c r="I148" s="252"/>
      <c r="J148" s="250"/>
      <c r="K148" s="251"/>
      <c r="L148" s="251"/>
      <c r="M148" s="251"/>
      <c r="N148" s="252"/>
      <c r="O148" s="250"/>
      <c r="P148" s="252"/>
      <c r="Q148" s="250"/>
      <c r="R148" s="251"/>
      <c r="S148" s="280"/>
      <c r="T148" s="251"/>
      <c r="U148" s="251"/>
      <c r="V148" s="279"/>
      <c r="W148" s="252"/>
      <c r="X148" s="4"/>
      <c r="Y148" s="4"/>
      <c r="Z148" s="4"/>
      <c r="AA148" s="4"/>
      <c r="AB148" s="4"/>
      <c r="AC148" s="4"/>
      <c r="AR148" s="4"/>
    </row>
    <row r="149" spans="1:44" ht="15" customHeight="1">
      <c r="A149" s="309"/>
      <c r="B149" s="316"/>
      <c r="C149" s="317"/>
      <c r="D149" s="320"/>
      <c r="E149" s="250"/>
      <c r="F149" s="251"/>
      <c r="G149" s="251"/>
      <c r="H149" s="251"/>
      <c r="I149" s="252"/>
      <c r="J149" s="250"/>
      <c r="K149" s="251"/>
      <c r="L149" s="251"/>
      <c r="M149" s="251"/>
      <c r="N149" s="252"/>
      <c r="O149" s="250"/>
      <c r="P149" s="252"/>
      <c r="Q149" s="250"/>
      <c r="R149" s="251"/>
      <c r="S149" s="280"/>
      <c r="T149" s="251"/>
      <c r="U149" s="251"/>
      <c r="V149" s="279"/>
      <c r="W149" s="252"/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/>
      <c r="C150" s="317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R150" s="4"/>
    </row>
    <row r="151" spans="1:44" ht="15" customHeight="1">
      <c r="A151" s="309"/>
      <c r="B151" s="316"/>
      <c r="C151" s="317"/>
      <c r="D151" s="320"/>
      <c r="E151" s="250"/>
      <c r="F151" s="251"/>
      <c r="G151" s="251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16"/>
      <c r="C152" s="317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16"/>
      <c r="C153" s="317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16"/>
      <c r="C154" s="317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/>
      <c r="C155" s="317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/>
      <c r="C156" s="317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9"/>
      <c r="B157" s="316"/>
      <c r="C157" s="317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16"/>
      <c r="C170" s="317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R170" s="4"/>
    </row>
    <row r="171" spans="1:44" ht="15" customHeight="1">
      <c r="A171" s="309"/>
      <c r="B171" s="316"/>
      <c r="C171" s="317"/>
      <c r="D171" s="320"/>
      <c r="E171" s="250"/>
      <c r="F171" s="251"/>
      <c r="G171" s="251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16"/>
      <c r="C172" s="317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16"/>
      <c r="C173" s="317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16"/>
      <c r="C174" s="317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16"/>
      <c r="C175" s="317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16"/>
      <c r="C176" s="317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/>
      <c r="C177" s="317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4" ht="15" customHeight="1">
      <c r="A178" s="309"/>
      <c r="B178" s="321"/>
      <c r="C178" s="322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K178" s="100"/>
      <c r="AR178" s="4"/>
    </row>
    <row r="179" spans="1:44" ht="15" customHeight="1">
      <c r="A179" s="309"/>
      <c r="B179" s="321"/>
      <c r="C179" s="322"/>
      <c r="D179" s="320"/>
      <c r="E179" s="250"/>
      <c r="F179" s="251"/>
      <c r="G179" s="323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R180" s="4"/>
    </row>
    <row r="181" spans="1:44" ht="15" customHeight="1">
      <c r="A181" s="309"/>
      <c r="B181" s="321"/>
      <c r="C181" s="322"/>
      <c r="D181" s="320"/>
      <c r="E181" s="250"/>
      <c r="F181" s="251"/>
      <c r="G181" s="251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4" ht="15" customHeight="1">
      <c r="A182" s="309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4" ht="15" customHeight="1">
      <c r="A183" s="309"/>
      <c r="B183" s="321"/>
      <c r="C183" s="322"/>
      <c r="D183" s="320"/>
      <c r="E183" s="250"/>
      <c r="F183" s="251"/>
      <c r="G183" s="251"/>
      <c r="H183" s="251"/>
      <c r="I183" s="252"/>
      <c r="J183" s="250"/>
      <c r="K183" s="251"/>
      <c r="L183" s="251"/>
      <c r="M183" s="251"/>
      <c r="N183" s="252"/>
      <c r="O183" s="250"/>
      <c r="P183" s="252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21"/>
      <c r="C184" s="322"/>
      <c r="D184" s="320"/>
      <c r="E184" s="250"/>
      <c r="F184" s="251"/>
      <c r="G184" s="251"/>
      <c r="H184" s="251"/>
      <c r="I184" s="252"/>
      <c r="J184" s="250"/>
      <c r="K184" s="251"/>
      <c r="L184" s="251"/>
      <c r="M184" s="251"/>
      <c r="N184" s="252"/>
      <c r="O184" s="250"/>
      <c r="P184" s="252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B184" s="4"/>
      <c r="AC184" s="4"/>
      <c r="AR184" s="4"/>
    </row>
    <row r="185" spans="1:44" ht="15" customHeight="1">
      <c r="A185" s="324"/>
      <c r="B185" s="321"/>
      <c r="C185" s="322"/>
      <c r="D185" s="320"/>
      <c r="E185" s="250"/>
      <c r="F185" s="251"/>
      <c r="G185" s="251"/>
      <c r="H185" s="251"/>
      <c r="I185" s="252"/>
      <c r="J185" s="250"/>
      <c r="K185" s="251"/>
      <c r="L185" s="251"/>
      <c r="M185" s="251"/>
      <c r="N185" s="252"/>
      <c r="O185" s="250"/>
      <c r="P185" s="252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B185" s="4"/>
      <c r="AC185" s="4"/>
      <c r="AR185" s="4"/>
    </row>
    <row r="186" spans="1:44" ht="15" customHeight="1">
      <c r="A186" s="324"/>
      <c r="B186" s="321"/>
      <c r="C186" s="322"/>
      <c r="D186" s="320"/>
      <c r="E186" s="250"/>
      <c r="F186" s="251"/>
      <c r="G186" s="251"/>
      <c r="H186" s="251"/>
      <c r="I186" s="252"/>
      <c r="J186" s="250"/>
      <c r="K186" s="251"/>
      <c r="L186" s="251"/>
      <c r="M186" s="251"/>
      <c r="N186" s="252"/>
      <c r="O186" s="250"/>
      <c r="P186" s="252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B186" s="4"/>
      <c r="AC186" s="4"/>
      <c r="AR186" s="4"/>
    </row>
    <row r="187" spans="1:44" ht="15" customHeight="1">
      <c r="A187" s="324"/>
      <c r="B187" s="321"/>
      <c r="C187" s="322"/>
      <c r="D187" s="320"/>
      <c r="E187" s="250"/>
      <c r="F187" s="251"/>
      <c r="G187" s="251"/>
      <c r="H187" s="251"/>
      <c r="I187" s="252"/>
      <c r="J187" s="250"/>
      <c r="K187" s="251"/>
      <c r="L187" s="251"/>
      <c r="M187" s="251"/>
      <c r="N187" s="252"/>
      <c r="O187" s="250"/>
      <c r="P187" s="252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B187" s="4"/>
      <c r="AC187" s="4"/>
      <c r="AR187" s="4"/>
    </row>
    <row r="188" spans="1:44" ht="15" customHeight="1">
      <c r="A188" s="324"/>
      <c r="B188" s="321"/>
      <c r="C188" s="322"/>
      <c r="D188" s="320"/>
      <c r="E188" s="250"/>
      <c r="F188" s="251"/>
      <c r="G188" s="251"/>
      <c r="H188" s="251"/>
      <c r="I188" s="252"/>
      <c r="J188" s="250"/>
      <c r="K188" s="251"/>
      <c r="L188" s="251"/>
      <c r="M188" s="251"/>
      <c r="N188" s="252"/>
      <c r="O188" s="250"/>
      <c r="P188" s="252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B188" s="4"/>
      <c r="AC188" s="4"/>
      <c r="AR188" s="4"/>
    </row>
    <row r="189" spans="1:44" ht="15" customHeight="1">
      <c r="A189" s="324"/>
      <c r="B189" s="321"/>
      <c r="C189" s="322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B189" s="4"/>
      <c r="AC189" s="4"/>
      <c r="AR189" s="4"/>
    </row>
    <row r="190" spans="1:44" ht="15" customHeight="1">
      <c r="A190" s="324"/>
      <c r="B190" s="321"/>
      <c r="C190" s="322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24"/>
      <c r="B191" s="325"/>
      <c r="C191" s="326"/>
      <c r="D191" s="327"/>
      <c r="E191" s="197"/>
      <c r="F191" s="253"/>
      <c r="G191" s="253"/>
      <c r="H191" s="253"/>
      <c r="I191" s="254"/>
      <c r="J191" s="197"/>
      <c r="K191" s="253"/>
      <c r="L191" s="253"/>
      <c r="M191" s="253"/>
      <c r="N191" s="254"/>
      <c r="O191" s="197"/>
      <c r="P191" s="254"/>
      <c r="Q191" s="197"/>
      <c r="R191" s="253"/>
      <c r="S191" s="272"/>
      <c r="T191" s="253"/>
      <c r="U191" s="253"/>
      <c r="V191" s="273"/>
      <c r="W191" s="254"/>
      <c r="X191" s="4"/>
      <c r="Y191" s="4"/>
      <c r="Z191" s="4"/>
      <c r="AA191" s="4"/>
      <c r="AB191" s="4"/>
      <c r="AC191" s="4"/>
      <c r="AR191" s="4"/>
    </row>
    <row r="192" spans="1:44">
      <c r="A192" s="115"/>
      <c r="B192" s="115"/>
      <c r="C192" s="115"/>
      <c r="D192" s="1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15"/>
      <c r="B193" s="115"/>
      <c r="C193" s="115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60</v>
      </c>
      <c r="K193" s="42">
        <f t="shared" si="7"/>
        <v>651</v>
      </c>
      <c r="L193" s="42">
        <f t="shared" si="7"/>
        <v>443</v>
      </c>
      <c r="M193" s="42">
        <f t="shared" si="7"/>
        <v>5</v>
      </c>
      <c r="N193" s="42">
        <f t="shared" si="7"/>
        <v>216</v>
      </c>
      <c r="O193" s="42">
        <f t="shared" si="7"/>
        <v>237</v>
      </c>
      <c r="P193" s="42">
        <f t="shared" si="7"/>
        <v>414</v>
      </c>
      <c r="Q193" s="42">
        <f t="shared" si="7"/>
        <v>81</v>
      </c>
      <c r="R193" s="42">
        <f t="shared" si="7"/>
        <v>85</v>
      </c>
      <c r="S193" s="42">
        <f t="shared" si="7"/>
        <v>160</v>
      </c>
      <c r="T193" s="42">
        <f t="shared" si="7"/>
        <v>148</v>
      </c>
      <c r="U193" s="42">
        <f t="shared" si="7"/>
        <v>107</v>
      </c>
      <c r="V193" s="42">
        <f t="shared" si="7"/>
        <v>50</v>
      </c>
      <c r="W193" s="42">
        <f t="shared" si="7"/>
        <v>20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673" t="s">
        <v>95</v>
      </c>
      <c r="E195" s="281" t="s">
        <v>98</v>
      </c>
      <c r="F195" s="281" t="s">
        <v>72</v>
      </c>
      <c r="G195" s="281" t="s">
        <v>99</v>
      </c>
      <c r="H195" s="281" t="s">
        <v>70</v>
      </c>
      <c r="I195" s="281" t="s">
        <v>71</v>
      </c>
      <c r="J195" s="282" t="s">
        <v>100</v>
      </c>
      <c r="K195" s="281" t="s">
        <v>101</v>
      </c>
      <c r="L195" s="283" t="s">
        <v>196</v>
      </c>
      <c r="M195" s="283" t="s">
        <v>197</v>
      </c>
      <c r="N195" s="283" t="s">
        <v>198</v>
      </c>
      <c r="O195" s="283" t="s">
        <v>199</v>
      </c>
      <c r="P195" s="283" t="s">
        <v>200</v>
      </c>
      <c r="Q195" s="284" t="s">
        <v>201</v>
      </c>
      <c r="R195" s="284" t="s">
        <v>202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674"/>
      <c r="E196" s="274">
        <f>SUM(E193+J193+E38+J38)</f>
        <v>60</v>
      </c>
      <c r="F196" s="274">
        <f>SUM(F193+K193+F38+K38+O38+S38+AG38)</f>
        <v>651</v>
      </c>
      <c r="G196" s="274">
        <f t="shared" ref="G196:I196" si="8">SUM(G193+L193+G38+L38+P38+T38+AH38)</f>
        <v>443</v>
      </c>
      <c r="H196" s="274">
        <f t="shared" si="8"/>
        <v>5</v>
      </c>
      <c r="I196" s="274">
        <f t="shared" si="8"/>
        <v>216</v>
      </c>
      <c r="J196" s="274">
        <f>SUM(O193+W38+AK38)</f>
        <v>237</v>
      </c>
      <c r="K196" s="274">
        <f t="shared" ref="K196:R196" si="9">SUM(P193+X38+AL38)</f>
        <v>414</v>
      </c>
      <c r="L196" s="274">
        <f t="shared" si="9"/>
        <v>81</v>
      </c>
      <c r="M196" s="274">
        <f t="shared" si="9"/>
        <v>85</v>
      </c>
      <c r="N196" s="274">
        <f t="shared" si="9"/>
        <v>160</v>
      </c>
      <c r="O196" s="274">
        <f t="shared" si="9"/>
        <v>148</v>
      </c>
      <c r="P196" s="274">
        <f t="shared" si="9"/>
        <v>107</v>
      </c>
      <c r="Q196" s="274">
        <f t="shared" si="9"/>
        <v>50</v>
      </c>
      <c r="R196" s="274">
        <f t="shared" si="9"/>
        <v>20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103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104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100"/>
    </row>
    <row r="208" spans="1:32" ht="15.75">
      <c r="AF208" s="100"/>
    </row>
    <row r="213" spans="32:32" ht="15.75">
      <c r="AF213" s="100"/>
    </row>
    <row r="220" spans="32:32" ht="15.75">
      <c r="AF220" s="100"/>
    </row>
    <row r="226" spans="32:32" ht="15.75">
      <c r="AF226" s="100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</sheetData>
  <sheetProtection algorithmName="SHA-512" hashValue="M43alT7d02R51lCUbFQiVZr7eaDLkb04bIjiv4H5fr4QSqKfKKYux5baTe6ktn6uFRzv0bz3D9FA0Oe9NxOweA==" saltValue="UHErg1GctZnMXjSPNoBcqA==" spinCount="100000" sheet="1" formatCells="0" formatRows="0" selectLockedCells="1"/>
  <mergeCells count="79">
    <mergeCell ref="AM8:AS8"/>
    <mergeCell ref="AK8:AL8"/>
    <mergeCell ref="A40:A42"/>
    <mergeCell ref="J41:N41"/>
    <mergeCell ref="O41:P41"/>
    <mergeCell ref="D40:D42"/>
    <mergeCell ref="E41:I41"/>
    <mergeCell ref="E40:W40"/>
    <mergeCell ref="Q41:W41"/>
    <mergeCell ref="AI24:AI28"/>
    <mergeCell ref="AJ24:AJ28"/>
    <mergeCell ref="AK24:AK28"/>
    <mergeCell ref="A11:A21"/>
    <mergeCell ref="B11:B21"/>
    <mergeCell ref="C11:C21"/>
    <mergeCell ref="AI11:AI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J11:AJ21"/>
    <mergeCell ref="AK11:AK21"/>
    <mergeCell ref="AL11:AL21"/>
    <mergeCell ref="D195:D196"/>
    <mergeCell ref="B40:B42"/>
    <mergeCell ref="C40:C42"/>
    <mergeCell ref="A29:D29"/>
    <mergeCell ref="A31:A35"/>
    <mergeCell ref="AH11:AH21"/>
    <mergeCell ref="A22:D22"/>
    <mergeCell ref="A24:A28"/>
    <mergeCell ref="B24:B28"/>
    <mergeCell ref="C24:C28"/>
    <mergeCell ref="AG24:AG28"/>
    <mergeCell ref="AH24:AH28"/>
    <mergeCell ref="AG11:AG21"/>
    <mergeCell ref="AR31:AR35"/>
    <mergeCell ref="AS31:AS35"/>
    <mergeCell ref="A36:D36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P31:AP35"/>
    <mergeCell ref="AQ31:AQ35"/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P11:AP21"/>
    <mergeCell ref="AQ11:AQ21"/>
    <mergeCell ref="AN11:AN21"/>
    <mergeCell ref="AO11:AO21"/>
    <mergeCell ref="AM11:AM2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>
    <tabColor theme="3" tint="0.59999389629810485"/>
  </sheetPr>
  <dimension ref="A1:AT311"/>
  <sheetViews>
    <sheetView showGridLines="0" topLeftCell="B186" zoomScale="80" zoomScaleNormal="80" workbookViewId="0">
      <selection activeCell="N53" sqref="N5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191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5.75" thickBot="1">
      <c r="A10" s="115"/>
      <c r="C10" s="115"/>
      <c r="D10" s="11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customFormat="1">
      <c r="A11" s="744" t="s">
        <v>55</v>
      </c>
      <c r="B11" s="745" t="s">
        <v>223</v>
      </c>
      <c r="C11" s="746" t="s">
        <v>421</v>
      </c>
      <c r="D11" s="244" t="s">
        <v>224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8"/>
      <c r="AG11" s="742"/>
      <c r="AH11" s="742"/>
      <c r="AI11" s="742"/>
      <c r="AJ11" s="742"/>
      <c r="AK11" s="742"/>
      <c r="AL11" s="742"/>
      <c r="AM11" s="742"/>
      <c r="AN11" s="742"/>
      <c r="AO11" s="742"/>
      <c r="AP11" s="742"/>
      <c r="AQ11" s="742"/>
      <c r="AR11" s="742"/>
      <c r="AS11" s="742"/>
    </row>
    <row r="12" spans="1:45" customFormat="1">
      <c r="A12" s="716"/>
      <c r="B12" s="738"/>
      <c r="C12" s="737"/>
      <c r="D12" s="245" t="s">
        <v>225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8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245" t="s">
        <v>226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8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245" t="s">
        <v>227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8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245" t="s">
        <v>228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8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245" t="s">
        <v>229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8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>
      <c r="A17" s="716"/>
      <c r="B17" s="738"/>
      <c r="C17" s="737"/>
      <c r="D17" s="245" t="s">
        <v>230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8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>
      <c r="A18" s="716"/>
      <c r="B18" s="738"/>
      <c r="C18" s="737"/>
      <c r="D18" s="245" t="s">
        <v>231</v>
      </c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8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>
      <c r="A19" s="716"/>
      <c r="B19" s="738"/>
      <c r="C19" s="737"/>
      <c r="D19" s="245" t="s">
        <v>232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8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>
      <c r="A20" s="716"/>
      <c r="B20" s="738"/>
      <c r="C20" s="737"/>
      <c r="D20" s="245" t="s">
        <v>233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8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246" t="s">
        <v>234</v>
      </c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8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>
      <c r="A22" s="743"/>
      <c r="B22" s="743"/>
      <c r="C22" s="743"/>
      <c r="D22" s="743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>AG11</f>
        <v>0</v>
      </c>
      <c r="AH22" s="101">
        <f t="shared" ref="AH22:AS22" si="1">AH11</f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ht="15.75" thickBot="1">
      <c r="A23" s="115"/>
      <c r="B23" s="115"/>
      <c r="C23" s="115"/>
      <c r="D23" s="1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44" t="s">
        <v>235</v>
      </c>
      <c r="B24" s="745" t="s">
        <v>422</v>
      </c>
      <c r="C24" s="746" t="s">
        <v>423</v>
      </c>
      <c r="D24" s="244" t="s">
        <v>424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8"/>
      <c r="AG24" s="742"/>
      <c r="AH24" s="742"/>
      <c r="AI24" s="742"/>
      <c r="AJ24" s="742"/>
      <c r="AK24" s="742"/>
      <c r="AL24" s="742"/>
      <c r="AM24" s="742"/>
      <c r="AN24" s="742"/>
      <c r="AO24" s="742"/>
      <c r="AP24" s="742"/>
      <c r="AQ24" s="742"/>
      <c r="AR24" s="742"/>
      <c r="AS24" s="742"/>
    </row>
    <row r="25" spans="1:45" customFormat="1">
      <c r="A25" s="716"/>
      <c r="B25" s="738"/>
      <c r="C25" s="737"/>
      <c r="D25" s="245" t="s">
        <v>425</v>
      </c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8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245" t="s">
        <v>426</v>
      </c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8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245" t="s">
        <v>427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8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8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>
      <c r="A29" s="743"/>
      <c r="B29" s="743"/>
      <c r="C29" s="743"/>
      <c r="D29" s="743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>AG24</f>
        <v>0</v>
      </c>
      <c r="AH29" s="101">
        <f t="shared" ref="AH29:AS29" si="3">AH24</f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ht="19.5" thickBot="1">
      <c r="A30" s="198"/>
      <c r="B30" s="198"/>
      <c r="C30" s="198"/>
      <c r="D30" s="19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44" t="s">
        <v>51</v>
      </c>
      <c r="B31" s="745" t="s">
        <v>219</v>
      </c>
      <c r="C31" s="746" t="s">
        <v>429</v>
      </c>
      <c r="D31" s="244" t="s">
        <v>220</v>
      </c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8"/>
      <c r="AG31" s="742"/>
      <c r="AH31" s="742"/>
      <c r="AI31" s="742"/>
      <c r="AJ31" s="742"/>
      <c r="AK31" s="742"/>
      <c r="AL31" s="742"/>
      <c r="AM31" s="742"/>
      <c r="AN31" s="742"/>
      <c r="AO31" s="742"/>
      <c r="AP31" s="742"/>
      <c r="AQ31" s="742"/>
      <c r="AR31" s="742"/>
      <c r="AS31" s="742"/>
    </row>
    <row r="32" spans="1:45" customFormat="1">
      <c r="A32" s="716"/>
      <c r="B32" s="738"/>
      <c r="C32" s="737"/>
      <c r="D32" s="245" t="s">
        <v>221</v>
      </c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8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245" t="s">
        <v>222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8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245" t="s">
        <v>236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8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8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>
      <c r="A36" s="743"/>
      <c r="B36" s="743"/>
      <c r="C36" s="743"/>
      <c r="D36" s="743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>AG31</f>
        <v>0</v>
      </c>
      <c r="AH36" s="101">
        <f t="shared" ref="AH36:AS36" si="5">AH31</f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101">
        <f t="shared" si="6"/>
        <v>0</v>
      </c>
      <c r="AH38" s="101">
        <f t="shared" si="6"/>
        <v>0</v>
      </c>
      <c r="AI38" s="101">
        <f t="shared" si="6"/>
        <v>0</v>
      </c>
      <c r="AJ38" s="101">
        <f t="shared" si="6"/>
        <v>0</v>
      </c>
      <c r="AK38" s="101">
        <f t="shared" si="6"/>
        <v>0</v>
      </c>
      <c r="AL38" s="101">
        <f t="shared" si="6"/>
        <v>0</v>
      </c>
      <c r="AM38" s="101">
        <f t="shared" si="6"/>
        <v>0</v>
      </c>
      <c r="AN38" s="101">
        <f t="shared" si="6"/>
        <v>0</v>
      </c>
      <c r="AO38" s="101">
        <f t="shared" si="6"/>
        <v>0</v>
      </c>
      <c r="AP38" s="101">
        <f t="shared" si="6"/>
        <v>0</v>
      </c>
      <c r="AQ38" s="101">
        <f t="shared" si="6"/>
        <v>0</v>
      </c>
      <c r="AR38" s="101">
        <f t="shared" si="6"/>
        <v>0</v>
      </c>
      <c r="AS38" s="101">
        <f t="shared" si="6"/>
        <v>0</v>
      </c>
    </row>
    <row r="39" spans="1:46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15" customHeight="1">
      <c r="A43" s="309"/>
      <c r="B43" s="310" t="s">
        <v>567</v>
      </c>
      <c r="C43" s="311" t="s">
        <v>688</v>
      </c>
      <c r="D43" s="312">
        <v>138</v>
      </c>
      <c r="E43" s="277"/>
      <c r="F43" s="275"/>
      <c r="G43" s="275"/>
      <c r="H43" s="275"/>
      <c r="I43" s="313"/>
      <c r="J43" s="277"/>
      <c r="K43" s="275"/>
      <c r="L43" s="275">
        <v>7</v>
      </c>
      <c r="M43" s="275">
        <v>0</v>
      </c>
      <c r="N43" s="313">
        <v>0</v>
      </c>
      <c r="O43" s="277"/>
      <c r="P43" s="313"/>
      <c r="Q43" s="247"/>
      <c r="R43" s="248"/>
      <c r="S43" s="314"/>
      <c r="T43" s="248"/>
      <c r="U43" s="248"/>
      <c r="V43" s="315"/>
      <c r="W43" s="249"/>
      <c r="X43" s="4"/>
      <c r="Y43" s="4"/>
      <c r="Z43" s="4"/>
      <c r="AA43" s="4"/>
      <c r="AT43" s="4"/>
    </row>
    <row r="44" spans="1:46" ht="15" customHeight="1">
      <c r="A44" s="309"/>
      <c r="B44" s="316" t="s">
        <v>567</v>
      </c>
      <c r="C44" s="317" t="s">
        <v>510</v>
      </c>
      <c r="D44" s="392">
        <v>123</v>
      </c>
      <c r="E44" s="393"/>
      <c r="F44" s="276"/>
      <c r="G44" s="276"/>
      <c r="H44" s="276"/>
      <c r="I44" s="394"/>
      <c r="J44" s="393">
        <v>1</v>
      </c>
      <c r="K44" s="276">
        <v>7</v>
      </c>
      <c r="L44" s="276">
        <v>6</v>
      </c>
      <c r="M44" s="276">
        <v>1</v>
      </c>
      <c r="N44" s="394">
        <v>0</v>
      </c>
      <c r="O44" s="393">
        <v>0</v>
      </c>
      <c r="P44" s="394">
        <v>7</v>
      </c>
      <c r="Q44" s="395">
        <v>1</v>
      </c>
      <c r="R44" s="251">
        <v>2</v>
      </c>
      <c r="S44" s="280">
        <v>2</v>
      </c>
      <c r="T44" s="251">
        <v>1</v>
      </c>
      <c r="U44" s="251">
        <v>1</v>
      </c>
      <c r="V44" s="279">
        <v>0</v>
      </c>
      <c r="W44" s="396">
        <v>0</v>
      </c>
      <c r="X44" s="4"/>
      <c r="Y44" s="4"/>
      <c r="Z44" s="4"/>
      <c r="AA44" s="4"/>
      <c r="AT44" s="4"/>
    </row>
    <row r="45" spans="1:46" ht="15" customHeight="1">
      <c r="A45" s="309"/>
      <c r="B45" s="316" t="s">
        <v>513</v>
      </c>
      <c r="C45" s="317" t="s">
        <v>674</v>
      </c>
      <c r="D45" s="392">
        <v>21</v>
      </c>
      <c r="E45" s="393"/>
      <c r="F45" s="276"/>
      <c r="G45" s="276"/>
      <c r="H45" s="276"/>
      <c r="I45" s="394"/>
      <c r="J45" s="393">
        <v>1</v>
      </c>
      <c r="K45" s="276">
        <v>10</v>
      </c>
      <c r="L45" s="276">
        <v>10</v>
      </c>
      <c r="M45" s="276">
        <v>0</v>
      </c>
      <c r="N45" s="394">
        <v>0</v>
      </c>
      <c r="O45" s="393">
        <v>0</v>
      </c>
      <c r="P45" s="394">
        <v>10</v>
      </c>
      <c r="Q45" s="395">
        <v>0</v>
      </c>
      <c r="R45" s="251">
        <v>1</v>
      </c>
      <c r="S45" s="280">
        <v>1</v>
      </c>
      <c r="T45" s="251">
        <v>4</v>
      </c>
      <c r="U45" s="251">
        <v>3</v>
      </c>
      <c r="V45" s="279">
        <v>1</v>
      </c>
      <c r="W45" s="396">
        <v>0</v>
      </c>
      <c r="X45" s="4"/>
      <c r="Y45" s="4"/>
      <c r="Z45" s="4"/>
      <c r="AA45" s="4"/>
      <c r="AT45" s="4"/>
    </row>
    <row r="46" spans="1:46" ht="15" customHeight="1">
      <c r="A46" s="309"/>
      <c r="B46" s="316" t="s">
        <v>513</v>
      </c>
      <c r="C46" s="317" t="s">
        <v>714</v>
      </c>
      <c r="D46" s="392">
        <v>74</v>
      </c>
      <c r="E46" s="393"/>
      <c r="F46" s="276"/>
      <c r="G46" s="276"/>
      <c r="H46" s="276"/>
      <c r="I46" s="394"/>
      <c r="J46" s="393">
        <v>3</v>
      </c>
      <c r="K46" s="276">
        <v>32</v>
      </c>
      <c r="L46" s="276">
        <v>32</v>
      </c>
      <c r="M46" s="276">
        <v>0</v>
      </c>
      <c r="N46" s="394">
        <v>0</v>
      </c>
      <c r="O46" s="393">
        <v>1</v>
      </c>
      <c r="P46" s="394">
        <v>31</v>
      </c>
      <c r="Q46" s="395">
        <v>1</v>
      </c>
      <c r="R46" s="251">
        <v>3</v>
      </c>
      <c r="S46" s="280">
        <v>3</v>
      </c>
      <c r="T46" s="251">
        <v>10</v>
      </c>
      <c r="U46" s="251">
        <v>5</v>
      </c>
      <c r="V46" s="279">
        <v>8</v>
      </c>
      <c r="W46" s="396">
        <v>2</v>
      </c>
      <c r="X46" s="4"/>
      <c r="Y46" s="4"/>
      <c r="Z46" s="4"/>
      <c r="AA46" s="4"/>
      <c r="AT46" s="4"/>
    </row>
    <row r="47" spans="1:46" ht="15" customHeight="1">
      <c r="A47" s="309"/>
      <c r="B47" s="316" t="s">
        <v>513</v>
      </c>
      <c r="C47" s="317" t="s">
        <v>697</v>
      </c>
      <c r="D47" s="392">
        <v>51</v>
      </c>
      <c r="E47" s="393"/>
      <c r="F47" s="276"/>
      <c r="G47" s="276"/>
      <c r="H47" s="276"/>
      <c r="I47" s="394"/>
      <c r="J47" s="393">
        <v>2</v>
      </c>
      <c r="K47" s="276">
        <v>18</v>
      </c>
      <c r="L47" s="276">
        <v>18</v>
      </c>
      <c r="M47" s="276">
        <v>0</v>
      </c>
      <c r="N47" s="394">
        <v>0</v>
      </c>
      <c r="O47" s="393">
        <v>1</v>
      </c>
      <c r="P47" s="394">
        <v>17</v>
      </c>
      <c r="Q47" s="395">
        <v>2</v>
      </c>
      <c r="R47" s="251">
        <v>3</v>
      </c>
      <c r="S47" s="280">
        <v>4</v>
      </c>
      <c r="T47" s="251">
        <v>4</v>
      </c>
      <c r="U47" s="251">
        <v>1</v>
      </c>
      <c r="V47" s="279">
        <v>4</v>
      </c>
      <c r="W47" s="396">
        <v>0</v>
      </c>
      <c r="X47" s="4"/>
      <c r="Y47" s="4"/>
      <c r="Z47" s="4"/>
      <c r="AA47" s="4"/>
      <c r="AT47" s="4"/>
    </row>
    <row r="48" spans="1:46" ht="15" customHeight="1">
      <c r="A48" s="309"/>
      <c r="B48" s="316" t="s">
        <v>513</v>
      </c>
      <c r="C48" s="317" t="s">
        <v>715</v>
      </c>
      <c r="D48" s="392">
        <v>36</v>
      </c>
      <c r="E48" s="393"/>
      <c r="F48" s="276"/>
      <c r="G48" s="276"/>
      <c r="H48" s="276"/>
      <c r="I48" s="394"/>
      <c r="J48" s="393">
        <v>2</v>
      </c>
      <c r="K48" s="276">
        <v>21</v>
      </c>
      <c r="L48" s="276">
        <v>21</v>
      </c>
      <c r="M48" s="276">
        <v>0</v>
      </c>
      <c r="N48" s="394">
        <v>0</v>
      </c>
      <c r="O48" s="393">
        <v>1</v>
      </c>
      <c r="P48" s="394">
        <v>20</v>
      </c>
      <c r="Q48" s="395">
        <v>1</v>
      </c>
      <c r="R48" s="251">
        <v>2</v>
      </c>
      <c r="S48" s="280">
        <v>1</v>
      </c>
      <c r="T48" s="251">
        <v>6</v>
      </c>
      <c r="U48" s="251">
        <v>5</v>
      </c>
      <c r="V48" s="279">
        <v>4</v>
      </c>
      <c r="W48" s="396">
        <v>2</v>
      </c>
      <c r="X48" s="4"/>
      <c r="Y48" s="4"/>
      <c r="Z48" s="4"/>
      <c r="AA48" s="4"/>
      <c r="AT48" s="4"/>
    </row>
    <row r="49" spans="1:46" ht="15" customHeight="1">
      <c r="A49" s="309"/>
      <c r="B49" s="316" t="s">
        <v>513</v>
      </c>
      <c r="C49" s="317" t="s">
        <v>556</v>
      </c>
      <c r="D49" s="392">
        <v>12</v>
      </c>
      <c r="E49" s="393"/>
      <c r="F49" s="276"/>
      <c r="G49" s="276"/>
      <c r="H49" s="276"/>
      <c r="I49" s="394"/>
      <c r="J49" s="393">
        <v>1</v>
      </c>
      <c r="K49" s="276">
        <v>7</v>
      </c>
      <c r="L49" s="276">
        <v>7</v>
      </c>
      <c r="M49" s="276">
        <v>0</v>
      </c>
      <c r="N49" s="394">
        <v>0</v>
      </c>
      <c r="O49" s="393">
        <v>1</v>
      </c>
      <c r="P49" s="394">
        <v>6</v>
      </c>
      <c r="Q49" s="395">
        <v>0</v>
      </c>
      <c r="R49" s="251">
        <v>1</v>
      </c>
      <c r="S49" s="280">
        <v>1</v>
      </c>
      <c r="T49" s="251">
        <v>2</v>
      </c>
      <c r="U49" s="251">
        <v>1</v>
      </c>
      <c r="V49" s="279">
        <v>2</v>
      </c>
      <c r="W49" s="396">
        <v>0</v>
      </c>
      <c r="X49" s="4"/>
      <c r="Y49" s="4"/>
      <c r="Z49" s="4"/>
      <c r="AA49" s="4"/>
      <c r="AT49" s="4"/>
    </row>
    <row r="50" spans="1:46" ht="15" customHeight="1">
      <c r="A50" s="309"/>
      <c r="B50" s="316" t="s">
        <v>513</v>
      </c>
      <c r="C50" s="317" t="s">
        <v>698</v>
      </c>
      <c r="D50" s="397">
        <v>32</v>
      </c>
      <c r="E50" s="395"/>
      <c r="F50" s="251"/>
      <c r="G50" s="251"/>
      <c r="H50" s="251"/>
      <c r="I50" s="396"/>
      <c r="J50" s="395">
        <v>1</v>
      </c>
      <c r="K50" s="251">
        <v>17</v>
      </c>
      <c r="L50" s="251">
        <v>17</v>
      </c>
      <c r="M50" s="251">
        <v>0</v>
      </c>
      <c r="N50" s="396">
        <v>0</v>
      </c>
      <c r="O50" s="395">
        <v>2</v>
      </c>
      <c r="P50" s="396">
        <v>15</v>
      </c>
      <c r="Q50" s="395">
        <v>2</v>
      </c>
      <c r="R50" s="251">
        <v>3</v>
      </c>
      <c r="S50" s="280">
        <v>3</v>
      </c>
      <c r="T50" s="251">
        <v>3</v>
      </c>
      <c r="U50" s="251">
        <v>1</v>
      </c>
      <c r="V50" s="279">
        <v>5</v>
      </c>
      <c r="W50" s="396">
        <v>0</v>
      </c>
      <c r="X50" s="4"/>
      <c r="Y50" s="4"/>
      <c r="Z50" s="4"/>
      <c r="AA50" s="4"/>
      <c r="AT50" s="4"/>
    </row>
    <row r="51" spans="1:46" ht="15" customHeight="1">
      <c r="A51" s="309"/>
      <c r="B51" s="316" t="s">
        <v>505</v>
      </c>
      <c r="C51" s="317" t="s">
        <v>716</v>
      </c>
      <c r="D51" s="397">
        <v>54</v>
      </c>
      <c r="E51" s="395"/>
      <c r="F51" s="251"/>
      <c r="G51" s="251"/>
      <c r="H51" s="251"/>
      <c r="I51" s="396"/>
      <c r="J51" s="395">
        <v>2</v>
      </c>
      <c r="K51" s="251">
        <v>20</v>
      </c>
      <c r="L51" s="251">
        <v>18</v>
      </c>
      <c r="M51" s="251">
        <v>0</v>
      </c>
      <c r="N51" s="396">
        <v>2</v>
      </c>
      <c r="O51" s="395">
        <v>0</v>
      </c>
      <c r="P51" s="396">
        <v>20</v>
      </c>
      <c r="Q51" s="395">
        <v>1</v>
      </c>
      <c r="R51" s="251">
        <v>1</v>
      </c>
      <c r="S51" s="280">
        <v>3</v>
      </c>
      <c r="T51" s="251">
        <v>4</v>
      </c>
      <c r="U51" s="251">
        <v>2</v>
      </c>
      <c r="V51" s="279">
        <v>5</v>
      </c>
      <c r="W51" s="396">
        <v>4</v>
      </c>
      <c r="X51" s="4"/>
      <c r="Y51" s="4"/>
      <c r="Z51" s="4"/>
      <c r="AA51" s="4"/>
      <c r="AT51" s="4"/>
    </row>
    <row r="52" spans="1:46" ht="15" customHeight="1">
      <c r="A52" s="309"/>
      <c r="B52" s="316" t="s">
        <v>505</v>
      </c>
      <c r="C52" s="317" t="s">
        <v>717</v>
      </c>
      <c r="D52" s="397">
        <v>51</v>
      </c>
      <c r="E52" s="395"/>
      <c r="F52" s="251"/>
      <c r="G52" s="251"/>
      <c r="H52" s="251"/>
      <c r="I52" s="396"/>
      <c r="J52" s="395">
        <v>2</v>
      </c>
      <c r="K52" s="251">
        <v>20</v>
      </c>
      <c r="L52" s="251">
        <v>18</v>
      </c>
      <c r="M52" s="251">
        <v>2</v>
      </c>
      <c r="N52" s="396">
        <v>0</v>
      </c>
      <c r="O52" s="395">
        <v>0</v>
      </c>
      <c r="P52" s="396">
        <v>20</v>
      </c>
      <c r="Q52" s="395">
        <v>1</v>
      </c>
      <c r="R52" s="251">
        <v>1</v>
      </c>
      <c r="S52" s="280">
        <v>3</v>
      </c>
      <c r="T52" s="251">
        <v>4</v>
      </c>
      <c r="U52" s="251">
        <v>2</v>
      </c>
      <c r="V52" s="279">
        <v>5</v>
      </c>
      <c r="W52" s="396">
        <v>4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309"/>
      <c r="B53" s="316" t="s">
        <v>492</v>
      </c>
      <c r="C53" s="317" t="s">
        <v>718</v>
      </c>
      <c r="D53" s="397">
        <v>168</v>
      </c>
      <c r="E53" s="395"/>
      <c r="F53" s="251"/>
      <c r="G53" s="251"/>
      <c r="H53" s="251"/>
      <c r="I53" s="396"/>
      <c r="J53" s="395">
        <v>8</v>
      </c>
      <c r="K53" s="251">
        <v>82</v>
      </c>
      <c r="L53" s="251">
        <v>82</v>
      </c>
      <c r="M53" s="251">
        <v>0</v>
      </c>
      <c r="N53" s="396">
        <v>0</v>
      </c>
      <c r="O53" s="395">
        <v>35</v>
      </c>
      <c r="P53" s="396">
        <v>47</v>
      </c>
      <c r="Q53" s="395">
        <v>57</v>
      </c>
      <c r="R53" s="251">
        <v>14</v>
      </c>
      <c r="S53" s="280">
        <v>6</v>
      </c>
      <c r="T53" s="251">
        <v>3</v>
      </c>
      <c r="U53" s="251">
        <v>0</v>
      </c>
      <c r="V53" s="279">
        <v>0</v>
      </c>
      <c r="W53" s="396">
        <v>2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309"/>
      <c r="B54" s="316" t="s">
        <v>524</v>
      </c>
      <c r="C54" s="317" t="s">
        <v>719</v>
      </c>
      <c r="D54" s="397">
        <v>12</v>
      </c>
      <c r="E54" s="395"/>
      <c r="F54" s="251"/>
      <c r="G54" s="251"/>
      <c r="H54" s="251"/>
      <c r="I54" s="396"/>
      <c r="J54" s="395">
        <v>1</v>
      </c>
      <c r="K54" s="251">
        <v>9</v>
      </c>
      <c r="L54" s="251">
        <v>9</v>
      </c>
      <c r="M54" s="251">
        <v>0</v>
      </c>
      <c r="N54" s="396">
        <v>0</v>
      </c>
      <c r="O54" s="395">
        <v>8</v>
      </c>
      <c r="P54" s="396">
        <v>1</v>
      </c>
      <c r="Q54" s="395">
        <v>0</v>
      </c>
      <c r="R54" s="251">
        <v>2</v>
      </c>
      <c r="S54" s="280">
        <v>0</v>
      </c>
      <c r="T54" s="251">
        <v>4</v>
      </c>
      <c r="U54" s="251">
        <v>3</v>
      </c>
      <c r="V54" s="279">
        <v>0</v>
      </c>
      <c r="W54" s="39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309"/>
      <c r="B55" s="316" t="s">
        <v>524</v>
      </c>
      <c r="C55" s="317" t="s">
        <v>720</v>
      </c>
      <c r="D55" s="397">
        <v>27</v>
      </c>
      <c r="E55" s="395"/>
      <c r="F55" s="251"/>
      <c r="G55" s="251"/>
      <c r="H55" s="251"/>
      <c r="I55" s="396"/>
      <c r="J55" s="395">
        <v>1</v>
      </c>
      <c r="K55" s="251">
        <v>10</v>
      </c>
      <c r="L55" s="251">
        <v>10</v>
      </c>
      <c r="M55" s="251">
        <v>0</v>
      </c>
      <c r="N55" s="396">
        <v>0</v>
      </c>
      <c r="O55" s="395">
        <v>8</v>
      </c>
      <c r="P55" s="396">
        <v>2</v>
      </c>
      <c r="Q55" s="395">
        <v>0</v>
      </c>
      <c r="R55" s="251">
        <v>2</v>
      </c>
      <c r="S55" s="280">
        <v>0</v>
      </c>
      <c r="T55" s="251">
        <v>5</v>
      </c>
      <c r="U55" s="251">
        <v>3</v>
      </c>
      <c r="V55" s="279">
        <v>0</v>
      </c>
      <c r="W55" s="39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309"/>
      <c r="B56" s="316" t="s">
        <v>524</v>
      </c>
      <c r="C56" s="317" t="s">
        <v>721</v>
      </c>
      <c r="D56" s="397">
        <v>39</v>
      </c>
      <c r="E56" s="395"/>
      <c r="F56" s="251"/>
      <c r="G56" s="251"/>
      <c r="H56" s="251"/>
      <c r="I56" s="396"/>
      <c r="J56" s="395">
        <v>2</v>
      </c>
      <c r="K56" s="251">
        <v>19</v>
      </c>
      <c r="L56" s="251">
        <v>19</v>
      </c>
      <c r="M56" s="251">
        <v>0</v>
      </c>
      <c r="N56" s="396">
        <v>0</v>
      </c>
      <c r="O56" s="395">
        <v>18</v>
      </c>
      <c r="P56" s="396">
        <v>1</v>
      </c>
      <c r="Q56" s="395">
        <v>0</v>
      </c>
      <c r="R56" s="251">
        <v>4</v>
      </c>
      <c r="S56" s="280">
        <v>0</v>
      </c>
      <c r="T56" s="251">
        <v>9</v>
      </c>
      <c r="U56" s="251">
        <v>4</v>
      </c>
      <c r="V56" s="279">
        <v>2</v>
      </c>
      <c r="W56" s="396">
        <v>0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309"/>
      <c r="B57" s="316" t="s">
        <v>722</v>
      </c>
      <c r="C57" s="317" t="s">
        <v>721</v>
      </c>
      <c r="D57" s="397">
        <v>27</v>
      </c>
      <c r="E57" s="395"/>
      <c r="F57" s="251"/>
      <c r="G57" s="251"/>
      <c r="H57" s="251"/>
      <c r="I57" s="396"/>
      <c r="J57" s="395">
        <v>1</v>
      </c>
      <c r="K57" s="251">
        <v>9</v>
      </c>
      <c r="L57" s="251">
        <v>9</v>
      </c>
      <c r="M57" s="251">
        <v>0</v>
      </c>
      <c r="N57" s="396">
        <v>0</v>
      </c>
      <c r="O57" s="395">
        <v>9</v>
      </c>
      <c r="P57" s="396">
        <v>0</v>
      </c>
      <c r="Q57" s="395">
        <v>1</v>
      </c>
      <c r="R57" s="251">
        <v>2</v>
      </c>
      <c r="S57" s="280">
        <v>0</v>
      </c>
      <c r="T57" s="251">
        <v>4</v>
      </c>
      <c r="U57" s="251">
        <v>1</v>
      </c>
      <c r="V57" s="279">
        <v>1</v>
      </c>
      <c r="W57" s="396">
        <v>0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309"/>
      <c r="B58" s="316" t="s">
        <v>722</v>
      </c>
      <c r="C58" s="317" t="s">
        <v>723</v>
      </c>
      <c r="D58" s="397">
        <v>24</v>
      </c>
      <c r="E58" s="395"/>
      <c r="F58" s="251"/>
      <c r="G58" s="251"/>
      <c r="H58" s="251"/>
      <c r="I58" s="396"/>
      <c r="J58" s="395">
        <v>1</v>
      </c>
      <c r="K58" s="251">
        <v>9</v>
      </c>
      <c r="L58" s="251">
        <v>9</v>
      </c>
      <c r="M58" s="251">
        <v>0</v>
      </c>
      <c r="N58" s="396">
        <v>0</v>
      </c>
      <c r="O58" s="395">
        <v>9</v>
      </c>
      <c r="P58" s="396">
        <v>0</v>
      </c>
      <c r="Q58" s="395">
        <v>1</v>
      </c>
      <c r="R58" s="251">
        <v>1</v>
      </c>
      <c r="S58" s="280">
        <v>0</v>
      </c>
      <c r="T58" s="251">
        <v>4</v>
      </c>
      <c r="U58" s="251">
        <v>2</v>
      </c>
      <c r="V58" s="279">
        <v>1</v>
      </c>
      <c r="W58" s="396">
        <v>0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309"/>
      <c r="B59" s="316" t="s">
        <v>680</v>
      </c>
      <c r="C59" s="317" t="s">
        <v>583</v>
      </c>
      <c r="D59" s="397">
        <v>24</v>
      </c>
      <c r="E59" s="395"/>
      <c r="F59" s="251"/>
      <c r="G59" s="251"/>
      <c r="H59" s="251"/>
      <c r="I59" s="396"/>
      <c r="J59" s="395">
        <v>1</v>
      </c>
      <c r="K59" s="251">
        <v>18</v>
      </c>
      <c r="L59" s="251">
        <v>17</v>
      </c>
      <c r="M59" s="251">
        <v>0</v>
      </c>
      <c r="N59" s="396">
        <v>1</v>
      </c>
      <c r="O59" s="395">
        <v>1</v>
      </c>
      <c r="P59" s="396">
        <v>17</v>
      </c>
      <c r="Q59" s="395">
        <v>1</v>
      </c>
      <c r="R59" s="251">
        <v>4</v>
      </c>
      <c r="S59" s="280">
        <v>6</v>
      </c>
      <c r="T59" s="251">
        <v>4</v>
      </c>
      <c r="U59" s="251">
        <v>2</v>
      </c>
      <c r="V59" s="279">
        <v>1</v>
      </c>
      <c r="W59" s="396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309"/>
      <c r="B60" s="316" t="s">
        <v>680</v>
      </c>
      <c r="C60" s="317" t="s">
        <v>724</v>
      </c>
      <c r="D60" s="397">
        <v>51</v>
      </c>
      <c r="E60" s="395"/>
      <c r="F60" s="251"/>
      <c r="G60" s="251"/>
      <c r="H60" s="251"/>
      <c r="I60" s="396"/>
      <c r="J60" s="395">
        <v>2</v>
      </c>
      <c r="K60" s="251">
        <v>21</v>
      </c>
      <c r="L60" s="251">
        <v>20</v>
      </c>
      <c r="M60" s="251">
        <v>0</v>
      </c>
      <c r="N60" s="396">
        <v>1</v>
      </c>
      <c r="O60" s="395">
        <v>1</v>
      </c>
      <c r="P60" s="396">
        <v>20</v>
      </c>
      <c r="Q60" s="395">
        <v>4</v>
      </c>
      <c r="R60" s="251">
        <v>5</v>
      </c>
      <c r="S60" s="280">
        <v>3</v>
      </c>
      <c r="T60" s="251">
        <v>6</v>
      </c>
      <c r="U60" s="251">
        <v>2</v>
      </c>
      <c r="V60" s="279">
        <v>1</v>
      </c>
      <c r="W60" s="396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309"/>
      <c r="B61" s="316" t="s">
        <v>680</v>
      </c>
      <c r="C61" s="317" t="s">
        <v>684</v>
      </c>
      <c r="D61" s="397">
        <v>54</v>
      </c>
      <c r="E61" s="395"/>
      <c r="F61" s="251"/>
      <c r="G61" s="251"/>
      <c r="H61" s="251"/>
      <c r="I61" s="396"/>
      <c r="J61" s="395">
        <v>2</v>
      </c>
      <c r="K61" s="251">
        <v>20</v>
      </c>
      <c r="L61" s="251">
        <v>17</v>
      </c>
      <c r="M61" s="251">
        <v>0</v>
      </c>
      <c r="N61" s="396">
        <v>3</v>
      </c>
      <c r="O61" s="395">
        <v>1</v>
      </c>
      <c r="P61" s="396">
        <v>19</v>
      </c>
      <c r="Q61" s="395">
        <v>2</v>
      </c>
      <c r="R61" s="251">
        <v>4</v>
      </c>
      <c r="S61" s="280">
        <v>5</v>
      </c>
      <c r="T61" s="251">
        <v>6</v>
      </c>
      <c r="U61" s="251">
        <v>2</v>
      </c>
      <c r="V61" s="279">
        <v>1</v>
      </c>
      <c r="W61" s="396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309"/>
      <c r="B62" s="316" t="s">
        <v>486</v>
      </c>
      <c r="C62" s="317" t="s">
        <v>725</v>
      </c>
      <c r="D62" s="397">
        <v>108</v>
      </c>
      <c r="E62" s="395"/>
      <c r="F62" s="251"/>
      <c r="G62" s="251"/>
      <c r="H62" s="251"/>
      <c r="I62" s="396"/>
      <c r="J62" s="395">
        <v>1</v>
      </c>
      <c r="K62" s="251">
        <v>38</v>
      </c>
      <c r="L62" s="251">
        <v>37</v>
      </c>
      <c r="M62" s="251">
        <v>0</v>
      </c>
      <c r="N62" s="396">
        <v>1</v>
      </c>
      <c r="O62" s="395">
        <v>32</v>
      </c>
      <c r="P62" s="396">
        <v>6</v>
      </c>
      <c r="Q62" s="395">
        <v>3</v>
      </c>
      <c r="R62" s="251">
        <v>6</v>
      </c>
      <c r="S62" s="280">
        <v>16</v>
      </c>
      <c r="T62" s="251">
        <v>5</v>
      </c>
      <c r="U62" s="251">
        <v>5</v>
      </c>
      <c r="V62" s="279">
        <v>3</v>
      </c>
      <c r="W62" s="396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309"/>
      <c r="B63" s="316" t="s">
        <v>486</v>
      </c>
      <c r="C63" s="317" t="s">
        <v>657</v>
      </c>
      <c r="D63" s="397">
        <v>24</v>
      </c>
      <c r="E63" s="395"/>
      <c r="F63" s="251"/>
      <c r="G63" s="251"/>
      <c r="H63" s="251"/>
      <c r="I63" s="396"/>
      <c r="J63" s="395">
        <v>2</v>
      </c>
      <c r="K63" s="251">
        <v>19</v>
      </c>
      <c r="L63" s="251">
        <v>12</v>
      </c>
      <c r="M63" s="251">
        <v>0</v>
      </c>
      <c r="N63" s="396">
        <v>7</v>
      </c>
      <c r="O63" s="395">
        <v>17</v>
      </c>
      <c r="P63" s="396">
        <v>2</v>
      </c>
      <c r="Q63" s="395">
        <v>1</v>
      </c>
      <c r="R63" s="251">
        <v>2</v>
      </c>
      <c r="S63" s="280">
        <v>10</v>
      </c>
      <c r="T63" s="251">
        <v>3</v>
      </c>
      <c r="U63" s="251">
        <v>2</v>
      </c>
      <c r="V63" s="279">
        <v>1</v>
      </c>
      <c r="W63" s="396">
        <v>0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309"/>
      <c r="B64" s="316" t="s">
        <v>685</v>
      </c>
      <c r="C64" s="317" t="s">
        <v>686</v>
      </c>
      <c r="D64" s="397">
        <v>24</v>
      </c>
      <c r="E64" s="395"/>
      <c r="F64" s="251"/>
      <c r="G64" s="251"/>
      <c r="H64" s="251"/>
      <c r="I64" s="396"/>
      <c r="J64" s="395">
        <v>2</v>
      </c>
      <c r="K64" s="251">
        <v>20</v>
      </c>
      <c r="L64" s="251">
        <v>14</v>
      </c>
      <c r="M64" s="251">
        <v>0</v>
      </c>
      <c r="N64" s="396">
        <v>6</v>
      </c>
      <c r="O64" s="395">
        <v>0</v>
      </c>
      <c r="P64" s="396">
        <v>20</v>
      </c>
      <c r="Q64" s="395">
        <v>1</v>
      </c>
      <c r="R64" s="251">
        <v>1</v>
      </c>
      <c r="S64" s="280">
        <v>3</v>
      </c>
      <c r="T64" s="251">
        <v>5</v>
      </c>
      <c r="U64" s="251">
        <v>1</v>
      </c>
      <c r="V64" s="279">
        <v>5</v>
      </c>
      <c r="W64" s="396">
        <v>4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309"/>
      <c r="B65" s="316" t="s">
        <v>567</v>
      </c>
      <c r="C65" s="317" t="s">
        <v>726</v>
      </c>
      <c r="D65" s="397">
        <v>20</v>
      </c>
      <c r="E65" s="395"/>
      <c r="F65" s="251"/>
      <c r="G65" s="251"/>
      <c r="H65" s="251"/>
      <c r="I65" s="396"/>
      <c r="J65" s="395">
        <v>1</v>
      </c>
      <c r="K65" s="251">
        <v>11</v>
      </c>
      <c r="L65" s="251">
        <v>7</v>
      </c>
      <c r="M65" s="251">
        <v>0</v>
      </c>
      <c r="N65" s="396">
        <v>4</v>
      </c>
      <c r="O65" s="395">
        <v>3</v>
      </c>
      <c r="P65" s="396">
        <v>8</v>
      </c>
      <c r="Q65" s="395">
        <v>4</v>
      </c>
      <c r="R65" s="251">
        <v>6</v>
      </c>
      <c r="S65" s="280">
        <v>0</v>
      </c>
      <c r="T65" s="251">
        <v>0</v>
      </c>
      <c r="U65" s="251">
        <v>0</v>
      </c>
      <c r="V65" s="279">
        <v>1</v>
      </c>
      <c r="W65" s="396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309"/>
      <c r="B66" s="316" t="s">
        <v>567</v>
      </c>
      <c r="C66" s="317" t="s">
        <v>727</v>
      </c>
      <c r="D66" s="397">
        <v>25</v>
      </c>
      <c r="E66" s="395"/>
      <c r="F66" s="251"/>
      <c r="G66" s="251"/>
      <c r="H66" s="251"/>
      <c r="I66" s="396"/>
      <c r="J66" s="395">
        <v>1</v>
      </c>
      <c r="K66" s="251">
        <v>6</v>
      </c>
      <c r="L66" s="251">
        <v>5</v>
      </c>
      <c r="M66" s="251">
        <v>0</v>
      </c>
      <c r="N66" s="396">
        <v>1</v>
      </c>
      <c r="O66" s="395">
        <v>4</v>
      </c>
      <c r="P66" s="396">
        <v>2</v>
      </c>
      <c r="Q66" s="395">
        <v>1</v>
      </c>
      <c r="R66" s="251">
        <v>2</v>
      </c>
      <c r="S66" s="280">
        <v>1</v>
      </c>
      <c r="T66" s="251">
        <v>0</v>
      </c>
      <c r="U66" s="251">
        <v>1</v>
      </c>
      <c r="V66" s="279">
        <v>1</v>
      </c>
      <c r="W66" s="39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309"/>
      <c r="B67" s="316" t="s">
        <v>509</v>
      </c>
      <c r="C67" s="317" t="s">
        <v>710</v>
      </c>
      <c r="D67" s="397">
        <v>94</v>
      </c>
      <c r="E67" s="395"/>
      <c r="F67" s="251"/>
      <c r="G67" s="251"/>
      <c r="H67" s="251"/>
      <c r="I67" s="396"/>
      <c r="J67" s="395">
        <v>4</v>
      </c>
      <c r="K67" s="251">
        <v>35</v>
      </c>
      <c r="L67" s="251">
        <v>35</v>
      </c>
      <c r="M67" s="251">
        <v>0</v>
      </c>
      <c r="N67" s="396">
        <v>0</v>
      </c>
      <c r="O67" s="395">
        <v>3</v>
      </c>
      <c r="P67" s="396">
        <v>32</v>
      </c>
      <c r="Q67" s="395">
        <v>2</v>
      </c>
      <c r="R67" s="251">
        <v>5</v>
      </c>
      <c r="S67" s="280">
        <v>6</v>
      </c>
      <c r="T67" s="251">
        <v>6</v>
      </c>
      <c r="U67" s="251">
        <v>3</v>
      </c>
      <c r="V67" s="279">
        <v>11</v>
      </c>
      <c r="W67" s="396">
        <v>2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309"/>
      <c r="B68" s="316" t="s">
        <v>538</v>
      </c>
      <c r="C68" s="317" t="s">
        <v>728</v>
      </c>
      <c r="D68" s="397">
        <v>48</v>
      </c>
      <c r="E68" s="395"/>
      <c r="F68" s="251"/>
      <c r="G68" s="251"/>
      <c r="H68" s="251"/>
      <c r="I68" s="396"/>
      <c r="J68" s="395">
        <v>3</v>
      </c>
      <c r="K68" s="251">
        <v>28</v>
      </c>
      <c r="L68" s="251">
        <v>28</v>
      </c>
      <c r="M68" s="251">
        <v>0</v>
      </c>
      <c r="N68" s="396">
        <v>0</v>
      </c>
      <c r="O68" s="395">
        <v>0</v>
      </c>
      <c r="P68" s="396">
        <v>28</v>
      </c>
      <c r="Q68" s="395">
        <v>0</v>
      </c>
      <c r="R68" s="251">
        <v>3</v>
      </c>
      <c r="S68" s="280">
        <v>2</v>
      </c>
      <c r="T68" s="251">
        <v>10</v>
      </c>
      <c r="U68" s="251">
        <v>5</v>
      </c>
      <c r="V68" s="279">
        <v>8</v>
      </c>
      <c r="W68" s="396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309"/>
      <c r="B69" s="316" t="s">
        <v>538</v>
      </c>
      <c r="C69" s="317" t="s">
        <v>729</v>
      </c>
      <c r="D69" s="397">
        <v>24</v>
      </c>
      <c r="E69" s="395"/>
      <c r="F69" s="251"/>
      <c r="G69" s="251"/>
      <c r="H69" s="251"/>
      <c r="I69" s="396"/>
      <c r="J69" s="395">
        <v>1</v>
      </c>
      <c r="K69" s="251">
        <v>8</v>
      </c>
      <c r="L69" s="251">
        <v>8</v>
      </c>
      <c r="M69" s="251">
        <v>0</v>
      </c>
      <c r="N69" s="396">
        <v>0</v>
      </c>
      <c r="O69" s="395">
        <v>0</v>
      </c>
      <c r="P69" s="396">
        <v>8</v>
      </c>
      <c r="Q69" s="395">
        <v>0</v>
      </c>
      <c r="R69" s="251">
        <v>0</v>
      </c>
      <c r="S69" s="280">
        <v>2</v>
      </c>
      <c r="T69" s="251">
        <v>0</v>
      </c>
      <c r="U69" s="251">
        <v>2</v>
      </c>
      <c r="V69" s="279">
        <v>4</v>
      </c>
      <c r="W69" s="396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309"/>
      <c r="B70" s="316" t="s">
        <v>538</v>
      </c>
      <c r="C70" s="317" t="s">
        <v>730</v>
      </c>
      <c r="D70" s="397">
        <v>60</v>
      </c>
      <c r="E70" s="395"/>
      <c r="F70" s="251"/>
      <c r="G70" s="251"/>
      <c r="H70" s="251"/>
      <c r="I70" s="396"/>
      <c r="J70" s="395">
        <v>2</v>
      </c>
      <c r="K70" s="251">
        <v>19</v>
      </c>
      <c r="L70" s="251">
        <v>19</v>
      </c>
      <c r="M70" s="251">
        <v>0</v>
      </c>
      <c r="N70" s="396">
        <v>0</v>
      </c>
      <c r="O70" s="395">
        <v>0</v>
      </c>
      <c r="P70" s="396">
        <v>19</v>
      </c>
      <c r="Q70" s="395">
        <v>0</v>
      </c>
      <c r="R70" s="251">
        <v>2</v>
      </c>
      <c r="S70" s="280">
        <v>2</v>
      </c>
      <c r="T70" s="251">
        <v>5</v>
      </c>
      <c r="U70" s="251">
        <v>4</v>
      </c>
      <c r="V70" s="279">
        <v>6</v>
      </c>
      <c r="W70" s="396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309"/>
      <c r="B71" s="316"/>
      <c r="C71" s="317"/>
      <c r="D71" s="320"/>
      <c r="E71" s="250"/>
      <c r="F71" s="251"/>
      <c r="G71" s="251"/>
      <c r="H71" s="251"/>
      <c r="I71" s="252"/>
      <c r="J71" s="250"/>
      <c r="K71" s="251"/>
      <c r="L71" s="251"/>
      <c r="M71" s="251"/>
      <c r="N71" s="252"/>
      <c r="O71" s="250"/>
      <c r="P71" s="252"/>
      <c r="Q71" s="250"/>
      <c r="R71" s="251"/>
      <c r="S71" s="280"/>
      <c r="T71" s="251"/>
      <c r="U71" s="251"/>
      <c r="V71" s="279"/>
      <c r="W71" s="252"/>
      <c r="X71" s="4"/>
      <c r="Y71" s="4"/>
      <c r="Z71" s="4"/>
      <c r="AA71" s="4"/>
      <c r="AB71" s="4"/>
      <c r="AC71" s="4"/>
      <c r="AR71" s="4"/>
    </row>
    <row r="72" spans="1:44" ht="15" customHeight="1">
      <c r="A72" s="309"/>
      <c r="B72" s="316"/>
      <c r="C72" s="317"/>
      <c r="D72" s="320"/>
      <c r="E72" s="250"/>
      <c r="F72" s="251"/>
      <c r="G72" s="251"/>
      <c r="H72" s="251"/>
      <c r="I72" s="252"/>
      <c r="J72" s="250"/>
      <c r="K72" s="251"/>
      <c r="L72" s="251"/>
      <c r="M72" s="251"/>
      <c r="N72" s="252"/>
      <c r="O72" s="250"/>
      <c r="P72" s="252"/>
      <c r="Q72" s="250"/>
      <c r="R72" s="251"/>
      <c r="S72" s="280"/>
      <c r="T72" s="251"/>
      <c r="U72" s="251"/>
      <c r="V72" s="279"/>
      <c r="W72" s="252"/>
      <c r="X72" s="4"/>
      <c r="Y72" s="4"/>
      <c r="Z72" s="4"/>
      <c r="AA72" s="4"/>
      <c r="AB72" s="4"/>
      <c r="AC72" s="4"/>
      <c r="AR72" s="4"/>
    </row>
    <row r="73" spans="1:44" ht="15" customHeight="1">
      <c r="A73" s="309"/>
      <c r="B73" s="316"/>
      <c r="C73" s="317"/>
      <c r="D73" s="320"/>
      <c r="E73" s="250"/>
      <c r="F73" s="251"/>
      <c r="G73" s="251"/>
      <c r="H73" s="251"/>
      <c r="I73" s="252"/>
      <c r="J73" s="250"/>
      <c r="K73" s="251"/>
      <c r="L73" s="251"/>
      <c r="M73" s="251"/>
      <c r="N73" s="252"/>
      <c r="O73" s="250"/>
      <c r="P73" s="252"/>
      <c r="Q73" s="250"/>
      <c r="R73" s="251"/>
      <c r="S73" s="280"/>
      <c r="T73" s="251"/>
      <c r="U73" s="251"/>
      <c r="V73" s="279"/>
      <c r="W73" s="252"/>
      <c r="X73" s="4"/>
      <c r="Y73" s="4"/>
      <c r="Z73" s="4"/>
      <c r="AA73" s="4"/>
      <c r="AB73" s="4"/>
      <c r="AC73" s="4"/>
      <c r="AR73" s="4"/>
    </row>
    <row r="74" spans="1:44" ht="15" customHeight="1">
      <c r="A74" s="309"/>
      <c r="B74" s="316"/>
      <c r="C74" s="317"/>
      <c r="D74" s="320"/>
      <c r="E74" s="250"/>
      <c r="F74" s="251"/>
      <c r="G74" s="251"/>
      <c r="H74" s="251"/>
      <c r="I74" s="252"/>
      <c r="J74" s="250"/>
      <c r="K74" s="251"/>
      <c r="L74" s="251"/>
      <c r="M74" s="251"/>
      <c r="N74" s="252"/>
      <c r="O74" s="250"/>
      <c r="P74" s="252"/>
      <c r="Q74" s="250"/>
      <c r="R74" s="251"/>
      <c r="S74" s="280"/>
      <c r="T74" s="251"/>
      <c r="U74" s="251"/>
      <c r="V74" s="279"/>
      <c r="W74" s="252"/>
      <c r="X74" s="4"/>
      <c r="Y74" s="4"/>
      <c r="Z74" s="4"/>
      <c r="AA74" s="4"/>
      <c r="AB74" s="4"/>
      <c r="AC74" s="4"/>
      <c r="AR74" s="4"/>
    </row>
    <row r="75" spans="1:44" ht="15" customHeight="1">
      <c r="A75" s="309"/>
      <c r="B75" s="316"/>
      <c r="C75" s="317"/>
      <c r="D75" s="320"/>
      <c r="E75" s="250"/>
      <c r="F75" s="251"/>
      <c r="G75" s="251"/>
      <c r="H75" s="251"/>
      <c r="I75" s="252"/>
      <c r="J75" s="250"/>
      <c r="K75" s="251"/>
      <c r="L75" s="251"/>
      <c r="M75" s="251"/>
      <c r="N75" s="252"/>
      <c r="O75" s="250"/>
      <c r="P75" s="252"/>
      <c r="Q75" s="250"/>
      <c r="R75" s="251"/>
      <c r="S75" s="280"/>
      <c r="T75" s="251"/>
      <c r="U75" s="251"/>
      <c r="V75" s="279"/>
      <c r="W75" s="252"/>
      <c r="X75" s="4"/>
      <c r="Y75" s="4"/>
      <c r="Z75" s="4"/>
      <c r="AA75" s="4"/>
      <c r="AB75" s="4"/>
      <c r="AC75" s="4"/>
      <c r="AR75" s="4"/>
    </row>
    <row r="76" spans="1:44" ht="15" customHeight="1">
      <c r="A76" s="309"/>
      <c r="B76" s="316"/>
      <c r="C76" s="317"/>
      <c r="D76" s="320"/>
      <c r="E76" s="250"/>
      <c r="F76" s="251"/>
      <c r="G76" s="251"/>
      <c r="H76" s="251"/>
      <c r="I76" s="252"/>
      <c r="J76" s="250"/>
      <c r="K76" s="251"/>
      <c r="L76" s="251"/>
      <c r="M76" s="251"/>
      <c r="N76" s="252"/>
      <c r="O76" s="250"/>
      <c r="P76" s="252"/>
      <c r="Q76" s="250"/>
      <c r="R76" s="251"/>
      <c r="S76" s="280"/>
      <c r="T76" s="251"/>
      <c r="U76" s="251"/>
      <c r="V76" s="279"/>
      <c r="W76" s="252"/>
      <c r="X76" s="4"/>
      <c r="Y76" s="4"/>
      <c r="Z76" s="4"/>
      <c r="AA76" s="4"/>
      <c r="AB76" s="4"/>
      <c r="AC76" s="4"/>
      <c r="AR76" s="4"/>
    </row>
    <row r="77" spans="1:44" ht="15" customHeight="1">
      <c r="A77" s="309"/>
      <c r="B77" s="316"/>
      <c r="C77" s="317"/>
      <c r="D77" s="320"/>
      <c r="E77" s="250"/>
      <c r="F77" s="251"/>
      <c r="G77" s="251"/>
      <c r="H77" s="251"/>
      <c r="I77" s="252"/>
      <c r="J77" s="250"/>
      <c r="K77" s="251"/>
      <c r="L77" s="251"/>
      <c r="M77" s="251"/>
      <c r="N77" s="252"/>
      <c r="O77" s="250"/>
      <c r="P77" s="252"/>
      <c r="Q77" s="250"/>
      <c r="R77" s="251"/>
      <c r="S77" s="280"/>
      <c r="T77" s="251"/>
      <c r="U77" s="251"/>
      <c r="V77" s="279"/>
      <c r="W77" s="252"/>
      <c r="X77" s="4"/>
      <c r="Y77" s="4"/>
      <c r="Z77" s="4"/>
      <c r="AA77" s="4"/>
      <c r="AB77" s="4"/>
      <c r="AC77" s="4"/>
      <c r="AR77" s="4"/>
    </row>
    <row r="78" spans="1:44" ht="15" customHeight="1">
      <c r="A78" s="309"/>
      <c r="B78" s="316"/>
      <c r="C78" s="317"/>
      <c r="D78" s="320"/>
      <c r="E78" s="250"/>
      <c r="F78" s="251"/>
      <c r="G78" s="251"/>
      <c r="H78" s="251"/>
      <c r="I78" s="252"/>
      <c r="J78" s="250"/>
      <c r="K78" s="251"/>
      <c r="L78" s="251"/>
      <c r="M78" s="251"/>
      <c r="N78" s="252"/>
      <c r="O78" s="250"/>
      <c r="P78" s="252"/>
      <c r="Q78" s="250"/>
      <c r="R78" s="251"/>
      <c r="S78" s="280"/>
      <c r="T78" s="251"/>
      <c r="U78" s="251"/>
      <c r="V78" s="279"/>
      <c r="W78" s="252"/>
      <c r="X78" s="4"/>
      <c r="Y78" s="4"/>
      <c r="Z78" s="4"/>
      <c r="AA78" s="4"/>
      <c r="AB78" s="4"/>
      <c r="AC78" s="4"/>
      <c r="AR78" s="4"/>
    </row>
    <row r="79" spans="1:44" ht="15" customHeight="1">
      <c r="A79" s="309"/>
      <c r="B79" s="316"/>
      <c r="C79" s="317"/>
      <c r="D79" s="320"/>
      <c r="E79" s="250"/>
      <c r="F79" s="251"/>
      <c r="G79" s="251"/>
      <c r="H79" s="251"/>
      <c r="I79" s="252"/>
      <c r="J79" s="250"/>
      <c r="K79" s="251"/>
      <c r="L79" s="251"/>
      <c r="M79" s="251"/>
      <c r="N79" s="252"/>
      <c r="O79" s="250"/>
      <c r="P79" s="252"/>
      <c r="Q79" s="250"/>
      <c r="R79" s="251"/>
      <c r="S79" s="280"/>
      <c r="T79" s="251"/>
      <c r="U79" s="251"/>
      <c r="V79" s="279"/>
      <c r="W79" s="252"/>
      <c r="X79" s="4"/>
      <c r="Y79" s="4"/>
      <c r="Z79" s="4"/>
      <c r="AA79" s="4"/>
      <c r="AB79" s="4"/>
      <c r="AC79" s="4"/>
      <c r="AR79" s="4"/>
    </row>
    <row r="80" spans="1:44" ht="15" customHeight="1">
      <c r="A80" s="309"/>
      <c r="B80" s="316"/>
      <c r="C80" s="317"/>
      <c r="D80" s="320"/>
      <c r="E80" s="250"/>
      <c r="F80" s="251"/>
      <c r="G80" s="251"/>
      <c r="H80" s="251"/>
      <c r="I80" s="252"/>
      <c r="J80" s="250"/>
      <c r="K80" s="251"/>
      <c r="L80" s="251"/>
      <c r="M80" s="251"/>
      <c r="N80" s="252"/>
      <c r="O80" s="250"/>
      <c r="P80" s="252"/>
      <c r="Q80" s="250"/>
      <c r="R80" s="251"/>
      <c r="S80" s="280"/>
      <c r="T80" s="251"/>
      <c r="U80" s="251"/>
      <c r="V80" s="279"/>
      <c r="W80" s="252"/>
      <c r="X80" s="4"/>
      <c r="Y80" s="4"/>
      <c r="Z80" s="4"/>
      <c r="AA80" s="4"/>
      <c r="AB80" s="4"/>
      <c r="AC80" s="4"/>
      <c r="AR80" s="4"/>
    </row>
    <row r="81" spans="1:44" ht="15" customHeight="1">
      <c r="A81" s="309"/>
      <c r="B81" s="316"/>
      <c r="C81" s="317"/>
      <c r="D81" s="320"/>
      <c r="E81" s="250"/>
      <c r="F81" s="251"/>
      <c r="G81" s="251"/>
      <c r="H81" s="251"/>
      <c r="I81" s="252"/>
      <c r="J81" s="250"/>
      <c r="K81" s="251"/>
      <c r="L81" s="251"/>
      <c r="M81" s="251"/>
      <c r="N81" s="252"/>
      <c r="O81" s="250"/>
      <c r="P81" s="252"/>
      <c r="Q81" s="250"/>
      <c r="R81" s="251"/>
      <c r="S81" s="280"/>
      <c r="T81" s="251"/>
      <c r="U81" s="251"/>
      <c r="V81" s="279"/>
      <c r="W81" s="252"/>
      <c r="X81" s="4"/>
      <c r="Y81" s="4"/>
      <c r="Z81" s="4"/>
      <c r="AA81" s="4"/>
      <c r="AB81" s="4"/>
      <c r="AC81" s="4"/>
      <c r="AR81" s="4"/>
    </row>
    <row r="82" spans="1:44" ht="15" customHeight="1">
      <c r="A82" s="309"/>
      <c r="B82" s="316"/>
      <c r="C82" s="317"/>
      <c r="D82" s="320"/>
      <c r="E82" s="250"/>
      <c r="F82" s="251"/>
      <c r="G82" s="251"/>
      <c r="H82" s="251"/>
      <c r="I82" s="252"/>
      <c r="J82" s="250"/>
      <c r="K82" s="251"/>
      <c r="L82" s="251"/>
      <c r="M82" s="251"/>
      <c r="N82" s="252"/>
      <c r="O82" s="250"/>
      <c r="P82" s="252"/>
      <c r="Q82" s="250"/>
      <c r="R82" s="251"/>
      <c r="S82" s="280"/>
      <c r="T82" s="251"/>
      <c r="U82" s="251"/>
      <c r="V82" s="279"/>
      <c r="W82" s="252"/>
      <c r="X82" s="4"/>
      <c r="Y82" s="4"/>
      <c r="Z82" s="4"/>
      <c r="AA82" s="4"/>
      <c r="AB82" s="4"/>
      <c r="AC82" s="4"/>
      <c r="AR82" s="4"/>
    </row>
    <row r="83" spans="1:44" ht="15" customHeight="1">
      <c r="A83" s="309"/>
      <c r="B83" s="316"/>
      <c r="C83" s="317"/>
      <c r="D83" s="320"/>
      <c r="E83" s="250"/>
      <c r="F83" s="251"/>
      <c r="G83" s="251"/>
      <c r="H83" s="251"/>
      <c r="I83" s="252"/>
      <c r="J83" s="250"/>
      <c r="K83" s="251"/>
      <c r="L83" s="251"/>
      <c r="M83" s="251"/>
      <c r="N83" s="252"/>
      <c r="O83" s="250"/>
      <c r="P83" s="252"/>
      <c r="Q83" s="250"/>
      <c r="R83" s="251"/>
      <c r="S83" s="280"/>
      <c r="T83" s="251"/>
      <c r="U83" s="251"/>
      <c r="V83" s="279"/>
      <c r="W83" s="252"/>
      <c r="X83" s="4"/>
      <c r="Y83" s="4"/>
      <c r="Z83" s="4"/>
      <c r="AA83" s="4"/>
      <c r="AB83" s="4"/>
      <c r="AC83" s="4"/>
      <c r="AR83" s="4"/>
    </row>
    <row r="84" spans="1:44" ht="15" customHeight="1">
      <c r="A84" s="309"/>
      <c r="B84" s="316"/>
      <c r="C84" s="317"/>
      <c r="D84" s="320"/>
      <c r="E84" s="250"/>
      <c r="F84" s="251"/>
      <c r="G84" s="251"/>
      <c r="H84" s="251"/>
      <c r="I84" s="252"/>
      <c r="J84" s="250"/>
      <c r="K84" s="251"/>
      <c r="L84" s="251"/>
      <c r="M84" s="251"/>
      <c r="N84" s="252"/>
      <c r="O84" s="250"/>
      <c r="P84" s="252"/>
      <c r="Q84" s="250"/>
      <c r="R84" s="251"/>
      <c r="S84" s="280"/>
      <c r="T84" s="251"/>
      <c r="U84" s="251"/>
      <c r="V84" s="279"/>
      <c r="W84" s="252"/>
      <c r="X84" s="4"/>
      <c r="Y84" s="4"/>
      <c r="Z84" s="4"/>
      <c r="AA84" s="4"/>
      <c r="AB84" s="4"/>
      <c r="AC84" s="4"/>
      <c r="AR84" s="4"/>
    </row>
    <row r="85" spans="1:44" ht="15" customHeight="1">
      <c r="A85" s="309"/>
      <c r="B85" s="316"/>
      <c r="C85" s="317"/>
      <c r="D85" s="320"/>
      <c r="E85" s="250"/>
      <c r="F85" s="251"/>
      <c r="G85" s="251"/>
      <c r="H85" s="251"/>
      <c r="I85" s="252"/>
      <c r="J85" s="250"/>
      <c r="K85" s="251"/>
      <c r="L85" s="251"/>
      <c r="M85" s="251"/>
      <c r="N85" s="252"/>
      <c r="O85" s="250"/>
      <c r="P85" s="252"/>
      <c r="Q85" s="250"/>
      <c r="R85" s="251"/>
      <c r="S85" s="280"/>
      <c r="T85" s="251"/>
      <c r="U85" s="251"/>
      <c r="V85" s="279"/>
      <c r="W85" s="252"/>
      <c r="X85" s="4"/>
      <c r="Y85" s="4"/>
      <c r="Z85" s="4"/>
      <c r="AA85" s="4"/>
      <c r="AB85" s="4"/>
      <c r="AC85" s="4"/>
      <c r="AR85" s="4"/>
    </row>
    <row r="86" spans="1:44" ht="15" customHeight="1">
      <c r="A86" s="309"/>
      <c r="B86" s="316"/>
      <c r="C86" s="317"/>
      <c r="D86" s="320"/>
      <c r="E86" s="250"/>
      <c r="F86" s="251"/>
      <c r="G86" s="251"/>
      <c r="H86" s="251"/>
      <c r="I86" s="252"/>
      <c r="J86" s="250"/>
      <c r="K86" s="251"/>
      <c r="L86" s="251"/>
      <c r="M86" s="251"/>
      <c r="N86" s="252"/>
      <c r="O86" s="250"/>
      <c r="P86" s="252"/>
      <c r="Q86" s="250"/>
      <c r="R86" s="251"/>
      <c r="S86" s="280"/>
      <c r="T86" s="251"/>
      <c r="U86" s="251"/>
      <c r="V86" s="279"/>
      <c r="W86" s="252"/>
      <c r="X86" s="4"/>
      <c r="Y86" s="4"/>
      <c r="Z86" s="4"/>
      <c r="AA86" s="4"/>
      <c r="AB86" s="4"/>
      <c r="AC86" s="4"/>
      <c r="AR86" s="4"/>
    </row>
    <row r="87" spans="1:44" ht="15" customHeight="1">
      <c r="A87" s="309"/>
      <c r="B87" s="316"/>
      <c r="C87" s="317"/>
      <c r="D87" s="320"/>
      <c r="E87" s="250"/>
      <c r="F87" s="251"/>
      <c r="G87" s="251"/>
      <c r="H87" s="251"/>
      <c r="I87" s="252"/>
      <c r="J87" s="250"/>
      <c r="K87" s="251"/>
      <c r="L87" s="251"/>
      <c r="M87" s="251"/>
      <c r="N87" s="252"/>
      <c r="O87" s="250"/>
      <c r="P87" s="252"/>
      <c r="Q87" s="250"/>
      <c r="R87" s="251"/>
      <c r="S87" s="280"/>
      <c r="T87" s="251"/>
      <c r="U87" s="251"/>
      <c r="V87" s="279"/>
      <c r="W87" s="252"/>
      <c r="X87" s="4"/>
      <c r="Y87" s="4"/>
      <c r="Z87" s="4"/>
      <c r="AA87" s="4"/>
      <c r="AB87" s="4"/>
      <c r="AC87" s="4"/>
      <c r="AR87" s="4"/>
    </row>
    <row r="88" spans="1:44" ht="15" customHeight="1">
      <c r="A88" s="309"/>
      <c r="B88" s="316"/>
      <c r="C88" s="317"/>
      <c r="D88" s="320"/>
      <c r="E88" s="250"/>
      <c r="F88" s="251"/>
      <c r="G88" s="251"/>
      <c r="H88" s="251"/>
      <c r="I88" s="252"/>
      <c r="J88" s="250"/>
      <c r="K88" s="251"/>
      <c r="L88" s="251"/>
      <c r="M88" s="251"/>
      <c r="N88" s="252"/>
      <c r="O88" s="250"/>
      <c r="P88" s="252"/>
      <c r="Q88" s="250"/>
      <c r="R88" s="251"/>
      <c r="S88" s="280"/>
      <c r="T88" s="251"/>
      <c r="U88" s="251"/>
      <c r="V88" s="279"/>
      <c r="W88" s="252"/>
      <c r="X88" s="4"/>
      <c r="Y88" s="4"/>
      <c r="Z88" s="4"/>
      <c r="AA88" s="4"/>
      <c r="AB88" s="4"/>
      <c r="AC88" s="4"/>
      <c r="AR88" s="4"/>
    </row>
    <row r="89" spans="1:44" ht="15" customHeight="1">
      <c r="A89" s="309"/>
      <c r="B89" s="321"/>
      <c r="C89" s="322"/>
      <c r="D89" s="320"/>
      <c r="E89" s="250"/>
      <c r="F89" s="251"/>
      <c r="G89" s="251"/>
      <c r="H89" s="251"/>
      <c r="I89" s="252"/>
      <c r="J89" s="250"/>
      <c r="K89" s="251"/>
      <c r="L89" s="251"/>
      <c r="M89" s="251"/>
      <c r="N89" s="252"/>
      <c r="O89" s="250"/>
      <c r="P89" s="252"/>
      <c r="Q89" s="250"/>
      <c r="R89" s="251"/>
      <c r="S89" s="280"/>
      <c r="T89" s="251"/>
      <c r="U89" s="251"/>
      <c r="V89" s="279"/>
      <c r="W89" s="252"/>
      <c r="X89" s="4"/>
      <c r="Y89" s="4"/>
      <c r="Z89" s="4"/>
      <c r="AA89" s="4"/>
      <c r="AB89" s="4"/>
      <c r="AC89" s="4"/>
      <c r="AK89" s="100"/>
      <c r="AR89" s="4"/>
    </row>
    <row r="90" spans="1:44" ht="15" customHeight="1">
      <c r="A90" s="309"/>
      <c r="B90" s="321"/>
      <c r="C90" s="322"/>
      <c r="D90" s="320"/>
      <c r="E90" s="250"/>
      <c r="F90" s="251"/>
      <c r="G90" s="323"/>
      <c r="H90" s="251"/>
      <c r="I90" s="252"/>
      <c r="J90" s="250"/>
      <c r="K90" s="251"/>
      <c r="L90" s="251"/>
      <c r="M90" s="251"/>
      <c r="N90" s="252"/>
      <c r="O90" s="250"/>
      <c r="P90" s="252"/>
      <c r="Q90" s="250"/>
      <c r="R90" s="251"/>
      <c r="S90" s="280"/>
      <c r="T90" s="251"/>
      <c r="U90" s="251"/>
      <c r="V90" s="279"/>
      <c r="W90" s="252"/>
      <c r="X90" s="4"/>
      <c r="Y90" s="4"/>
      <c r="Z90" s="4"/>
      <c r="AA90" s="4"/>
      <c r="AB90" s="4"/>
      <c r="AC90" s="4"/>
      <c r="AR90" s="4"/>
    </row>
    <row r="91" spans="1:44" ht="15" customHeight="1">
      <c r="A91" s="309"/>
      <c r="B91" s="321"/>
      <c r="C91" s="322"/>
      <c r="D91" s="320"/>
      <c r="E91" s="250"/>
      <c r="F91" s="251"/>
      <c r="G91" s="251"/>
      <c r="H91" s="251"/>
      <c r="I91" s="252"/>
      <c r="J91" s="250"/>
      <c r="K91" s="251"/>
      <c r="L91" s="251"/>
      <c r="M91" s="251"/>
      <c r="N91" s="252"/>
      <c r="O91" s="250"/>
      <c r="P91" s="252"/>
      <c r="Q91" s="250"/>
      <c r="R91" s="251"/>
      <c r="S91" s="280"/>
      <c r="T91" s="251"/>
      <c r="U91" s="251"/>
      <c r="V91" s="279"/>
      <c r="W91" s="252"/>
      <c r="X91" s="4"/>
      <c r="Y91" s="4"/>
      <c r="Z91" s="4"/>
      <c r="AA91" s="4"/>
      <c r="AB91" s="4"/>
      <c r="AC91" s="4"/>
      <c r="AR91" s="4"/>
    </row>
    <row r="92" spans="1:44" ht="15" customHeight="1">
      <c r="A92" s="309"/>
      <c r="B92" s="321"/>
      <c r="C92" s="322"/>
      <c r="D92" s="320"/>
      <c r="E92" s="250"/>
      <c r="F92" s="251"/>
      <c r="G92" s="251"/>
      <c r="H92" s="251"/>
      <c r="I92" s="252"/>
      <c r="J92" s="250"/>
      <c r="K92" s="251"/>
      <c r="L92" s="251"/>
      <c r="M92" s="251"/>
      <c r="N92" s="252"/>
      <c r="O92" s="250"/>
      <c r="P92" s="252"/>
      <c r="Q92" s="250"/>
      <c r="R92" s="251"/>
      <c r="S92" s="280"/>
      <c r="T92" s="251"/>
      <c r="U92" s="251"/>
      <c r="V92" s="279"/>
      <c r="W92" s="252"/>
      <c r="X92" s="4"/>
      <c r="Y92" s="4"/>
      <c r="Z92" s="4"/>
      <c r="AA92" s="4"/>
      <c r="AB92" s="4"/>
      <c r="AC92" s="4"/>
      <c r="AR92" s="4"/>
    </row>
    <row r="93" spans="1:44" ht="15" customHeight="1">
      <c r="A93" s="309"/>
      <c r="B93" s="321"/>
      <c r="C93" s="322"/>
      <c r="D93" s="320"/>
      <c r="E93" s="250"/>
      <c r="F93" s="251"/>
      <c r="G93" s="251"/>
      <c r="H93" s="251"/>
      <c r="I93" s="252"/>
      <c r="J93" s="250"/>
      <c r="K93" s="251"/>
      <c r="L93" s="251"/>
      <c r="M93" s="251"/>
      <c r="N93" s="252"/>
      <c r="O93" s="250"/>
      <c r="P93" s="252"/>
      <c r="Q93" s="250"/>
      <c r="R93" s="251"/>
      <c r="S93" s="280"/>
      <c r="T93" s="251"/>
      <c r="U93" s="251"/>
      <c r="V93" s="279"/>
      <c r="W93" s="252"/>
      <c r="X93" s="4"/>
      <c r="Y93" s="4"/>
      <c r="Z93" s="4"/>
      <c r="AA93" s="4"/>
      <c r="AB93" s="4"/>
      <c r="AC93" s="4"/>
      <c r="AR93" s="4"/>
    </row>
    <row r="94" spans="1:44" ht="15" customHeight="1">
      <c r="A94" s="309"/>
      <c r="B94" s="321"/>
      <c r="C94" s="322"/>
      <c r="D94" s="320"/>
      <c r="E94" s="250"/>
      <c r="F94" s="251"/>
      <c r="G94" s="251"/>
      <c r="H94" s="251"/>
      <c r="I94" s="252"/>
      <c r="J94" s="250"/>
      <c r="K94" s="251"/>
      <c r="L94" s="251"/>
      <c r="M94" s="251"/>
      <c r="N94" s="252"/>
      <c r="O94" s="250"/>
      <c r="P94" s="252"/>
      <c r="Q94" s="250"/>
      <c r="R94" s="251"/>
      <c r="S94" s="280"/>
      <c r="T94" s="251"/>
      <c r="U94" s="251"/>
      <c r="V94" s="279"/>
      <c r="W94" s="252"/>
      <c r="X94" s="4"/>
      <c r="Y94" s="4"/>
      <c r="Z94" s="4"/>
      <c r="AA94" s="4"/>
      <c r="AB94" s="4"/>
      <c r="AC94" s="4"/>
      <c r="AR94" s="4"/>
    </row>
    <row r="95" spans="1:44" ht="15" customHeight="1">
      <c r="A95" s="309"/>
      <c r="B95" s="321"/>
      <c r="C95" s="322"/>
      <c r="D95" s="320"/>
      <c r="E95" s="250"/>
      <c r="F95" s="251"/>
      <c r="G95" s="251"/>
      <c r="H95" s="251"/>
      <c r="I95" s="252"/>
      <c r="J95" s="250"/>
      <c r="K95" s="251"/>
      <c r="L95" s="251"/>
      <c r="M95" s="251"/>
      <c r="N95" s="252"/>
      <c r="O95" s="250"/>
      <c r="P95" s="252"/>
      <c r="Q95" s="250"/>
      <c r="R95" s="251"/>
      <c r="S95" s="280"/>
      <c r="T95" s="251"/>
      <c r="U95" s="251"/>
      <c r="V95" s="279"/>
      <c r="W95" s="252"/>
      <c r="X95" s="4"/>
      <c r="Y95" s="4"/>
      <c r="Z95" s="4"/>
      <c r="AA95" s="4"/>
      <c r="AB95" s="4"/>
      <c r="AC95" s="4"/>
      <c r="AR95" s="4"/>
    </row>
    <row r="96" spans="1:44" ht="15" customHeight="1">
      <c r="A96" s="324"/>
      <c r="B96" s="321"/>
      <c r="C96" s="322"/>
      <c r="D96" s="320"/>
      <c r="E96" s="250"/>
      <c r="F96" s="251"/>
      <c r="G96" s="251"/>
      <c r="H96" s="251"/>
      <c r="I96" s="252"/>
      <c r="J96" s="250"/>
      <c r="K96" s="251"/>
      <c r="L96" s="251"/>
      <c r="M96" s="251"/>
      <c r="N96" s="252"/>
      <c r="O96" s="250"/>
      <c r="P96" s="252"/>
      <c r="Q96" s="250"/>
      <c r="R96" s="251"/>
      <c r="S96" s="280"/>
      <c r="T96" s="251"/>
      <c r="U96" s="251"/>
      <c r="V96" s="279"/>
      <c r="W96" s="252"/>
      <c r="X96" s="4"/>
      <c r="Y96" s="4"/>
      <c r="Z96" s="4"/>
      <c r="AA96" s="4"/>
      <c r="AB96" s="4"/>
      <c r="AC96" s="4"/>
      <c r="AR96" s="4"/>
    </row>
    <row r="97" spans="1:46" ht="15" customHeight="1">
      <c r="A97" s="324"/>
      <c r="B97" s="321"/>
      <c r="C97" s="322"/>
      <c r="D97" s="320"/>
      <c r="E97" s="250"/>
      <c r="F97" s="251"/>
      <c r="G97" s="251"/>
      <c r="H97" s="251"/>
      <c r="I97" s="252"/>
      <c r="J97" s="250"/>
      <c r="K97" s="251"/>
      <c r="L97" s="251"/>
      <c r="M97" s="251"/>
      <c r="N97" s="252"/>
      <c r="O97" s="250"/>
      <c r="P97" s="252"/>
      <c r="Q97" s="250"/>
      <c r="R97" s="251"/>
      <c r="S97" s="280"/>
      <c r="T97" s="251"/>
      <c r="U97" s="251"/>
      <c r="V97" s="279"/>
      <c r="W97" s="252"/>
      <c r="X97" s="4"/>
      <c r="Y97" s="4"/>
      <c r="Z97" s="4"/>
      <c r="AA97" s="4"/>
      <c r="AB97" s="4"/>
      <c r="AC97" s="4"/>
      <c r="AR97" s="4"/>
    </row>
    <row r="98" spans="1:46" ht="15" customHeight="1">
      <c r="A98" s="324"/>
      <c r="B98" s="321"/>
      <c r="C98" s="322"/>
      <c r="D98" s="320"/>
      <c r="E98" s="250"/>
      <c r="F98" s="251"/>
      <c r="G98" s="251"/>
      <c r="H98" s="251"/>
      <c r="I98" s="252"/>
      <c r="J98" s="250"/>
      <c r="K98" s="251"/>
      <c r="L98" s="251"/>
      <c r="M98" s="251"/>
      <c r="N98" s="252"/>
      <c r="O98" s="250"/>
      <c r="P98" s="252"/>
      <c r="Q98" s="250"/>
      <c r="R98" s="251"/>
      <c r="S98" s="280"/>
      <c r="T98" s="251"/>
      <c r="U98" s="251"/>
      <c r="V98" s="279"/>
      <c r="W98" s="252"/>
      <c r="X98" s="4"/>
      <c r="Y98" s="4"/>
      <c r="Z98" s="4"/>
      <c r="AA98" s="4"/>
      <c r="AB98" s="4"/>
      <c r="AC98" s="4"/>
      <c r="AR98" s="4"/>
    </row>
    <row r="99" spans="1:46" ht="15" customHeight="1">
      <c r="A99" s="324"/>
      <c r="B99" s="321"/>
      <c r="C99" s="322"/>
      <c r="D99" s="320"/>
      <c r="E99" s="250"/>
      <c r="F99" s="251"/>
      <c r="G99" s="251"/>
      <c r="H99" s="251"/>
      <c r="I99" s="252"/>
      <c r="J99" s="250"/>
      <c r="K99" s="251"/>
      <c r="L99" s="251"/>
      <c r="M99" s="251"/>
      <c r="N99" s="252"/>
      <c r="O99" s="250"/>
      <c r="P99" s="252"/>
      <c r="Q99" s="250"/>
      <c r="R99" s="251"/>
      <c r="S99" s="280"/>
      <c r="T99" s="251"/>
      <c r="U99" s="251"/>
      <c r="V99" s="279"/>
      <c r="W99" s="252"/>
      <c r="X99" s="4"/>
      <c r="Y99" s="4"/>
      <c r="Z99" s="4"/>
      <c r="AA99" s="4"/>
      <c r="AB99" s="4"/>
      <c r="AC99" s="4"/>
      <c r="AR99" s="4"/>
    </row>
    <row r="100" spans="1:46" ht="15" customHeight="1">
      <c r="A100" s="324"/>
      <c r="B100" s="321"/>
      <c r="C100" s="322"/>
      <c r="D100" s="320"/>
      <c r="E100" s="250"/>
      <c r="F100" s="251"/>
      <c r="G100" s="251"/>
      <c r="H100" s="251"/>
      <c r="I100" s="252"/>
      <c r="J100" s="250"/>
      <c r="K100" s="251"/>
      <c r="L100" s="251"/>
      <c r="M100" s="251"/>
      <c r="N100" s="252"/>
      <c r="O100" s="250"/>
      <c r="P100" s="252"/>
      <c r="Q100" s="250"/>
      <c r="R100" s="251"/>
      <c r="S100" s="280"/>
      <c r="T100" s="251"/>
      <c r="U100" s="251"/>
      <c r="V100" s="279"/>
      <c r="W100" s="252"/>
      <c r="X100" s="4"/>
      <c r="Y100" s="4"/>
      <c r="Z100" s="4"/>
      <c r="AA100" s="4"/>
      <c r="AB100" s="4"/>
      <c r="AC100" s="4"/>
      <c r="AR100" s="4"/>
    </row>
    <row r="101" spans="1:46" ht="15" customHeight="1">
      <c r="A101" s="324"/>
      <c r="B101" s="321"/>
      <c r="C101" s="322"/>
      <c r="D101" s="320"/>
      <c r="E101" s="250"/>
      <c r="F101" s="251"/>
      <c r="G101" s="251"/>
      <c r="H101" s="251"/>
      <c r="I101" s="252"/>
      <c r="J101" s="250"/>
      <c r="K101" s="251"/>
      <c r="L101" s="251"/>
      <c r="M101" s="251"/>
      <c r="N101" s="252"/>
      <c r="O101" s="250"/>
      <c r="P101" s="252"/>
      <c r="Q101" s="250"/>
      <c r="R101" s="251"/>
      <c r="S101" s="280"/>
      <c r="T101" s="251"/>
      <c r="U101" s="251"/>
      <c r="V101" s="279"/>
      <c r="W101" s="252"/>
      <c r="X101" s="4"/>
      <c r="Y101" s="4"/>
      <c r="Z101" s="4"/>
      <c r="AA101" s="4"/>
      <c r="AB101" s="4"/>
      <c r="AC101" s="4"/>
      <c r="AR101" s="4"/>
    </row>
    <row r="102" spans="1:46" ht="15" customHeight="1">
      <c r="A102" s="309"/>
      <c r="B102" s="316"/>
      <c r="C102" s="317"/>
      <c r="D102" s="318"/>
      <c r="E102" s="278"/>
      <c r="F102" s="276"/>
      <c r="G102" s="276"/>
      <c r="H102" s="276"/>
      <c r="I102" s="319"/>
      <c r="J102" s="278"/>
      <c r="K102" s="276"/>
      <c r="L102" s="276"/>
      <c r="M102" s="276"/>
      <c r="N102" s="319"/>
      <c r="O102" s="278"/>
      <c r="P102" s="319"/>
      <c r="Q102" s="250"/>
      <c r="R102" s="251"/>
      <c r="S102" s="280"/>
      <c r="T102" s="251"/>
      <c r="U102" s="251"/>
      <c r="V102" s="279"/>
      <c r="W102" s="252"/>
      <c r="X102" s="4"/>
      <c r="Y102" s="4"/>
      <c r="Z102" s="4"/>
      <c r="AA102" s="4"/>
      <c r="AT102" s="4"/>
    </row>
    <row r="103" spans="1:46" ht="15" customHeight="1">
      <c r="A103" s="309"/>
      <c r="B103" s="316"/>
      <c r="C103" s="317"/>
      <c r="D103" s="318"/>
      <c r="E103" s="278"/>
      <c r="F103" s="276"/>
      <c r="G103" s="276"/>
      <c r="H103" s="276"/>
      <c r="I103" s="319"/>
      <c r="J103" s="278"/>
      <c r="K103" s="276"/>
      <c r="L103" s="276"/>
      <c r="M103" s="276"/>
      <c r="N103" s="319"/>
      <c r="O103" s="278"/>
      <c r="P103" s="319"/>
      <c r="Q103" s="250"/>
      <c r="R103" s="251"/>
      <c r="S103" s="280"/>
      <c r="T103" s="251"/>
      <c r="U103" s="251"/>
      <c r="V103" s="279"/>
      <c r="W103" s="252"/>
      <c r="X103" s="4"/>
      <c r="Y103" s="4"/>
      <c r="Z103" s="4"/>
      <c r="AA103" s="4"/>
      <c r="AT103" s="4"/>
    </row>
    <row r="104" spans="1:46" ht="15" customHeight="1">
      <c r="A104" s="309"/>
      <c r="B104" s="316"/>
      <c r="C104" s="317"/>
      <c r="D104" s="318"/>
      <c r="E104" s="278"/>
      <c r="F104" s="276"/>
      <c r="G104" s="276"/>
      <c r="H104" s="276"/>
      <c r="I104" s="319"/>
      <c r="J104" s="278"/>
      <c r="K104" s="276"/>
      <c r="L104" s="276"/>
      <c r="M104" s="276"/>
      <c r="N104" s="319"/>
      <c r="O104" s="278"/>
      <c r="P104" s="319"/>
      <c r="Q104" s="250"/>
      <c r="R104" s="251"/>
      <c r="S104" s="280"/>
      <c r="T104" s="251"/>
      <c r="U104" s="251"/>
      <c r="V104" s="279"/>
      <c r="W104" s="252"/>
      <c r="X104" s="4"/>
      <c r="Y104" s="4"/>
      <c r="Z104" s="4"/>
      <c r="AA104" s="4"/>
      <c r="AT104" s="4"/>
    </row>
    <row r="105" spans="1:46" ht="15" customHeight="1">
      <c r="A105" s="309"/>
      <c r="B105" s="316"/>
      <c r="C105" s="317"/>
      <c r="D105" s="318"/>
      <c r="E105" s="278"/>
      <c r="F105" s="276"/>
      <c r="G105" s="276"/>
      <c r="H105" s="276"/>
      <c r="I105" s="319"/>
      <c r="J105" s="278"/>
      <c r="K105" s="276"/>
      <c r="L105" s="276"/>
      <c r="M105" s="276"/>
      <c r="N105" s="319"/>
      <c r="O105" s="278"/>
      <c r="P105" s="319"/>
      <c r="Q105" s="250"/>
      <c r="R105" s="251"/>
      <c r="S105" s="280"/>
      <c r="T105" s="251"/>
      <c r="U105" s="251"/>
      <c r="V105" s="279"/>
      <c r="W105" s="252"/>
      <c r="X105" s="4"/>
      <c r="Y105" s="4"/>
      <c r="Z105" s="4"/>
      <c r="AA105" s="4"/>
      <c r="AT105" s="4"/>
    </row>
    <row r="106" spans="1:46" ht="15" customHeight="1">
      <c r="A106" s="309"/>
      <c r="B106" s="316"/>
      <c r="C106" s="317"/>
      <c r="D106" s="318"/>
      <c r="E106" s="278"/>
      <c r="F106" s="276"/>
      <c r="G106" s="276"/>
      <c r="H106" s="276"/>
      <c r="I106" s="319"/>
      <c r="J106" s="278"/>
      <c r="K106" s="276"/>
      <c r="L106" s="276"/>
      <c r="M106" s="276"/>
      <c r="N106" s="319"/>
      <c r="O106" s="278"/>
      <c r="P106" s="319"/>
      <c r="Q106" s="250"/>
      <c r="R106" s="251"/>
      <c r="S106" s="280"/>
      <c r="T106" s="251"/>
      <c r="U106" s="251"/>
      <c r="V106" s="279"/>
      <c r="W106" s="252"/>
      <c r="X106" s="4"/>
      <c r="Y106" s="4"/>
      <c r="Z106" s="4"/>
      <c r="AA106" s="4"/>
      <c r="AT106" s="4"/>
    </row>
    <row r="107" spans="1:46" ht="15" customHeight="1">
      <c r="A107" s="309"/>
      <c r="B107" s="316"/>
      <c r="C107" s="317"/>
      <c r="D107" s="318"/>
      <c r="E107" s="278"/>
      <c r="F107" s="276"/>
      <c r="G107" s="276"/>
      <c r="H107" s="276"/>
      <c r="I107" s="319"/>
      <c r="J107" s="278"/>
      <c r="K107" s="276"/>
      <c r="L107" s="276"/>
      <c r="M107" s="276"/>
      <c r="N107" s="319"/>
      <c r="O107" s="278"/>
      <c r="P107" s="319"/>
      <c r="Q107" s="250"/>
      <c r="R107" s="251"/>
      <c r="S107" s="280"/>
      <c r="T107" s="251"/>
      <c r="U107" s="251"/>
      <c r="V107" s="279"/>
      <c r="W107" s="252"/>
      <c r="X107" s="4"/>
      <c r="Y107" s="4"/>
      <c r="Z107" s="4"/>
      <c r="AA107" s="4"/>
      <c r="AT107" s="4"/>
    </row>
    <row r="108" spans="1:46" ht="15" customHeight="1">
      <c r="A108" s="309"/>
      <c r="B108" s="316"/>
      <c r="C108" s="317"/>
      <c r="D108" s="320"/>
      <c r="E108" s="250"/>
      <c r="F108" s="251"/>
      <c r="G108" s="251"/>
      <c r="H108" s="251"/>
      <c r="I108" s="252"/>
      <c r="J108" s="250"/>
      <c r="K108" s="251"/>
      <c r="L108" s="251"/>
      <c r="M108" s="251"/>
      <c r="N108" s="252"/>
      <c r="O108" s="250"/>
      <c r="P108" s="252"/>
      <c r="Q108" s="250"/>
      <c r="R108" s="251"/>
      <c r="S108" s="280"/>
      <c r="T108" s="251"/>
      <c r="U108" s="251"/>
      <c r="V108" s="279"/>
      <c r="W108" s="252"/>
      <c r="X108" s="4"/>
      <c r="Y108" s="4"/>
      <c r="Z108" s="4"/>
      <c r="AA108" s="4"/>
      <c r="AT108" s="4"/>
    </row>
    <row r="109" spans="1:46" ht="15" customHeight="1">
      <c r="A109" s="309"/>
      <c r="B109" s="316"/>
      <c r="C109" s="317"/>
      <c r="D109" s="320"/>
      <c r="E109" s="250"/>
      <c r="F109" s="251"/>
      <c r="G109" s="251"/>
      <c r="H109" s="251"/>
      <c r="I109" s="252"/>
      <c r="J109" s="250"/>
      <c r="K109" s="251"/>
      <c r="L109" s="251"/>
      <c r="M109" s="251"/>
      <c r="N109" s="252"/>
      <c r="O109" s="250"/>
      <c r="P109" s="252"/>
      <c r="Q109" s="250"/>
      <c r="R109" s="251"/>
      <c r="S109" s="280"/>
      <c r="T109" s="251"/>
      <c r="U109" s="251"/>
      <c r="V109" s="279"/>
      <c r="W109" s="252"/>
      <c r="X109" s="4"/>
      <c r="Y109" s="4"/>
      <c r="Z109" s="4"/>
      <c r="AA109" s="4"/>
      <c r="AT109" s="4"/>
    </row>
    <row r="110" spans="1:46" ht="15" customHeight="1">
      <c r="A110" s="309"/>
      <c r="B110" s="316"/>
      <c r="C110" s="317"/>
      <c r="D110" s="320"/>
      <c r="E110" s="250"/>
      <c r="F110" s="251"/>
      <c r="G110" s="251"/>
      <c r="H110" s="251"/>
      <c r="I110" s="252"/>
      <c r="J110" s="250"/>
      <c r="K110" s="251"/>
      <c r="L110" s="251"/>
      <c r="M110" s="251"/>
      <c r="N110" s="252"/>
      <c r="O110" s="250"/>
      <c r="P110" s="252"/>
      <c r="Q110" s="250"/>
      <c r="R110" s="251"/>
      <c r="S110" s="280"/>
      <c r="T110" s="251"/>
      <c r="U110" s="251"/>
      <c r="V110" s="279"/>
      <c r="W110" s="252"/>
      <c r="X110" s="4"/>
      <c r="Y110" s="4"/>
      <c r="Z110" s="4"/>
      <c r="AA110" s="4"/>
      <c r="AB110" s="4"/>
      <c r="AC110" s="4"/>
      <c r="AR110" s="4"/>
    </row>
    <row r="111" spans="1:46" ht="15" customHeight="1">
      <c r="A111" s="309"/>
      <c r="B111" s="316"/>
      <c r="C111" s="317"/>
      <c r="D111" s="320"/>
      <c r="E111" s="250"/>
      <c r="F111" s="251"/>
      <c r="G111" s="251"/>
      <c r="H111" s="251"/>
      <c r="I111" s="252"/>
      <c r="J111" s="250"/>
      <c r="K111" s="251"/>
      <c r="L111" s="251"/>
      <c r="M111" s="251"/>
      <c r="N111" s="252"/>
      <c r="O111" s="250"/>
      <c r="P111" s="252"/>
      <c r="Q111" s="250"/>
      <c r="R111" s="251"/>
      <c r="S111" s="280"/>
      <c r="T111" s="251"/>
      <c r="U111" s="251"/>
      <c r="V111" s="279"/>
      <c r="W111" s="252"/>
      <c r="X111" s="4"/>
      <c r="Y111" s="4"/>
      <c r="Z111" s="4"/>
      <c r="AA111" s="4"/>
      <c r="AB111" s="4"/>
      <c r="AC111" s="4"/>
      <c r="AR111" s="4"/>
    </row>
    <row r="112" spans="1:46" ht="15" customHeight="1">
      <c r="A112" s="309"/>
      <c r="B112" s="316"/>
      <c r="C112" s="317"/>
      <c r="D112" s="320"/>
      <c r="E112" s="250"/>
      <c r="F112" s="251"/>
      <c r="G112" s="251"/>
      <c r="H112" s="251"/>
      <c r="I112" s="252"/>
      <c r="J112" s="250"/>
      <c r="K112" s="251"/>
      <c r="L112" s="251"/>
      <c r="M112" s="251"/>
      <c r="N112" s="252"/>
      <c r="O112" s="250"/>
      <c r="P112" s="252"/>
      <c r="Q112" s="250"/>
      <c r="R112" s="251"/>
      <c r="S112" s="280"/>
      <c r="T112" s="251"/>
      <c r="U112" s="251"/>
      <c r="V112" s="279"/>
      <c r="W112" s="252"/>
      <c r="X112" s="4"/>
      <c r="Y112" s="4"/>
      <c r="Z112" s="4"/>
      <c r="AA112" s="4"/>
      <c r="AB112" s="4"/>
      <c r="AC112" s="4"/>
      <c r="AR112" s="4"/>
    </row>
    <row r="113" spans="1:44" ht="15" customHeight="1">
      <c r="A113" s="309"/>
      <c r="B113" s="316"/>
      <c r="C113" s="317"/>
      <c r="D113" s="320"/>
      <c r="E113" s="250"/>
      <c r="F113" s="251"/>
      <c r="G113" s="251"/>
      <c r="H113" s="251"/>
      <c r="I113" s="252"/>
      <c r="J113" s="250"/>
      <c r="K113" s="251"/>
      <c r="L113" s="251"/>
      <c r="M113" s="251"/>
      <c r="N113" s="252"/>
      <c r="O113" s="250"/>
      <c r="P113" s="252"/>
      <c r="Q113" s="250"/>
      <c r="R113" s="251"/>
      <c r="S113" s="280"/>
      <c r="T113" s="251"/>
      <c r="U113" s="251"/>
      <c r="V113" s="279"/>
      <c r="W113" s="252"/>
      <c r="X113" s="4"/>
      <c r="Y113" s="4"/>
      <c r="Z113" s="4"/>
      <c r="AA113" s="4"/>
      <c r="AB113" s="4"/>
      <c r="AC113" s="4"/>
      <c r="AR113" s="4"/>
    </row>
    <row r="114" spans="1:44" ht="15" customHeight="1">
      <c r="A114" s="309"/>
      <c r="B114" s="316"/>
      <c r="C114" s="317"/>
      <c r="D114" s="320"/>
      <c r="E114" s="250"/>
      <c r="F114" s="251"/>
      <c r="G114" s="251"/>
      <c r="H114" s="251"/>
      <c r="I114" s="252"/>
      <c r="J114" s="250"/>
      <c r="K114" s="251"/>
      <c r="L114" s="251"/>
      <c r="M114" s="251"/>
      <c r="N114" s="252"/>
      <c r="O114" s="250"/>
      <c r="P114" s="252"/>
      <c r="Q114" s="250"/>
      <c r="R114" s="251"/>
      <c r="S114" s="280"/>
      <c r="T114" s="251"/>
      <c r="U114" s="251"/>
      <c r="V114" s="279"/>
      <c r="W114" s="252"/>
      <c r="X114" s="4"/>
      <c r="Y114" s="4"/>
      <c r="Z114" s="4"/>
      <c r="AA114" s="4"/>
      <c r="AB114" s="4"/>
      <c r="AC114" s="4"/>
      <c r="AR114" s="4"/>
    </row>
    <row r="115" spans="1:44" ht="15" customHeight="1">
      <c r="A115" s="309"/>
      <c r="B115" s="316"/>
      <c r="C115" s="317"/>
      <c r="D115" s="320"/>
      <c r="E115" s="250"/>
      <c r="F115" s="251"/>
      <c r="G115" s="251"/>
      <c r="H115" s="251"/>
      <c r="I115" s="252"/>
      <c r="J115" s="250"/>
      <c r="K115" s="251"/>
      <c r="L115" s="251"/>
      <c r="M115" s="251"/>
      <c r="N115" s="252"/>
      <c r="O115" s="250"/>
      <c r="P115" s="252"/>
      <c r="Q115" s="250"/>
      <c r="R115" s="251"/>
      <c r="S115" s="280"/>
      <c r="T115" s="251"/>
      <c r="U115" s="251"/>
      <c r="V115" s="279"/>
      <c r="W115" s="252"/>
      <c r="X115" s="4"/>
      <c r="Y115" s="4"/>
      <c r="Z115" s="4"/>
      <c r="AA115" s="4"/>
      <c r="AB115" s="4"/>
      <c r="AC115" s="4"/>
      <c r="AR115" s="4"/>
    </row>
    <row r="116" spans="1:44" ht="15" customHeight="1">
      <c r="A116" s="309"/>
      <c r="B116" s="316"/>
      <c r="C116" s="317"/>
      <c r="D116" s="320"/>
      <c r="E116" s="250"/>
      <c r="F116" s="251"/>
      <c r="G116" s="251"/>
      <c r="H116" s="251"/>
      <c r="I116" s="252"/>
      <c r="J116" s="250"/>
      <c r="K116" s="251"/>
      <c r="L116" s="251"/>
      <c r="M116" s="251"/>
      <c r="N116" s="252"/>
      <c r="O116" s="250"/>
      <c r="P116" s="252"/>
      <c r="Q116" s="250"/>
      <c r="R116" s="251"/>
      <c r="S116" s="280"/>
      <c r="T116" s="251"/>
      <c r="U116" s="251"/>
      <c r="V116" s="279"/>
      <c r="W116" s="252"/>
      <c r="X116" s="4"/>
      <c r="Y116" s="4"/>
      <c r="Z116" s="4"/>
      <c r="AA116" s="4"/>
      <c r="AB116" s="4"/>
      <c r="AC116" s="4"/>
      <c r="AR116" s="4"/>
    </row>
    <row r="117" spans="1:44" ht="15" customHeight="1">
      <c r="A117" s="309"/>
      <c r="B117" s="316"/>
      <c r="C117" s="317"/>
      <c r="D117" s="320"/>
      <c r="E117" s="250"/>
      <c r="F117" s="251"/>
      <c r="G117" s="251"/>
      <c r="H117" s="251"/>
      <c r="I117" s="252"/>
      <c r="J117" s="250"/>
      <c r="K117" s="251"/>
      <c r="L117" s="251"/>
      <c r="M117" s="251"/>
      <c r="N117" s="252"/>
      <c r="O117" s="250"/>
      <c r="P117" s="252"/>
      <c r="Q117" s="250"/>
      <c r="R117" s="251"/>
      <c r="S117" s="280"/>
      <c r="T117" s="251"/>
      <c r="U117" s="251"/>
      <c r="V117" s="279"/>
      <c r="W117" s="252"/>
      <c r="X117" s="4"/>
      <c r="Y117" s="4"/>
      <c r="Z117" s="4"/>
      <c r="AA117" s="4"/>
      <c r="AB117" s="4"/>
      <c r="AC117" s="4"/>
      <c r="AR117" s="4"/>
    </row>
    <row r="118" spans="1:44" ht="15" customHeight="1">
      <c r="A118" s="309"/>
      <c r="B118" s="316"/>
      <c r="C118" s="317"/>
      <c r="D118" s="320"/>
      <c r="E118" s="250"/>
      <c r="F118" s="251"/>
      <c r="G118" s="251"/>
      <c r="H118" s="251"/>
      <c r="I118" s="252"/>
      <c r="J118" s="250"/>
      <c r="K118" s="251"/>
      <c r="L118" s="251"/>
      <c r="M118" s="251"/>
      <c r="N118" s="252"/>
      <c r="O118" s="250"/>
      <c r="P118" s="252"/>
      <c r="Q118" s="250"/>
      <c r="R118" s="251"/>
      <c r="S118" s="280"/>
      <c r="T118" s="251"/>
      <c r="U118" s="251"/>
      <c r="V118" s="279"/>
      <c r="W118" s="252"/>
      <c r="X118" s="4"/>
      <c r="Y118" s="4"/>
      <c r="Z118" s="4"/>
      <c r="AA118" s="4"/>
      <c r="AB118" s="4"/>
      <c r="AC118" s="4"/>
      <c r="AR118" s="4"/>
    </row>
    <row r="119" spans="1:44" ht="15" customHeight="1">
      <c r="A119" s="309"/>
      <c r="B119" s="316"/>
      <c r="C119" s="317"/>
      <c r="D119" s="320"/>
      <c r="E119" s="250"/>
      <c r="F119" s="251"/>
      <c r="G119" s="251"/>
      <c r="H119" s="251"/>
      <c r="I119" s="252"/>
      <c r="J119" s="250"/>
      <c r="K119" s="251"/>
      <c r="L119" s="251"/>
      <c r="M119" s="251"/>
      <c r="N119" s="252"/>
      <c r="O119" s="250"/>
      <c r="P119" s="252"/>
      <c r="Q119" s="250"/>
      <c r="R119" s="251"/>
      <c r="S119" s="280"/>
      <c r="T119" s="251"/>
      <c r="U119" s="251"/>
      <c r="V119" s="279"/>
      <c r="W119" s="252"/>
      <c r="X119" s="4"/>
      <c r="Y119" s="4"/>
      <c r="Z119" s="4"/>
      <c r="AA119" s="4"/>
      <c r="AB119" s="4"/>
      <c r="AC119" s="4"/>
      <c r="AR119" s="4"/>
    </row>
    <row r="120" spans="1:44" ht="15" customHeight="1">
      <c r="A120" s="309"/>
      <c r="B120" s="316"/>
      <c r="C120" s="317"/>
      <c r="D120" s="320"/>
      <c r="E120" s="250"/>
      <c r="F120" s="251"/>
      <c r="G120" s="251"/>
      <c r="H120" s="251"/>
      <c r="I120" s="252"/>
      <c r="J120" s="250"/>
      <c r="K120" s="251"/>
      <c r="L120" s="251"/>
      <c r="M120" s="251"/>
      <c r="N120" s="252"/>
      <c r="O120" s="250"/>
      <c r="P120" s="252"/>
      <c r="Q120" s="250"/>
      <c r="R120" s="251"/>
      <c r="S120" s="280"/>
      <c r="T120" s="251"/>
      <c r="U120" s="251"/>
      <c r="V120" s="279"/>
      <c r="W120" s="252"/>
      <c r="X120" s="4"/>
      <c r="Y120" s="4"/>
      <c r="Z120" s="4"/>
      <c r="AA120" s="4"/>
      <c r="AB120" s="4"/>
      <c r="AC120" s="4"/>
      <c r="AR120" s="4"/>
    </row>
    <row r="121" spans="1:44" ht="15" customHeight="1">
      <c r="A121" s="309"/>
      <c r="B121" s="316"/>
      <c r="C121" s="317"/>
      <c r="D121" s="320"/>
      <c r="E121" s="250"/>
      <c r="F121" s="251"/>
      <c r="G121" s="251"/>
      <c r="H121" s="251"/>
      <c r="I121" s="252"/>
      <c r="J121" s="250"/>
      <c r="K121" s="251"/>
      <c r="L121" s="251"/>
      <c r="M121" s="251"/>
      <c r="N121" s="252"/>
      <c r="O121" s="250"/>
      <c r="P121" s="252"/>
      <c r="Q121" s="250"/>
      <c r="R121" s="251"/>
      <c r="S121" s="280"/>
      <c r="T121" s="251"/>
      <c r="U121" s="251"/>
      <c r="V121" s="279"/>
      <c r="W121" s="252"/>
      <c r="X121" s="4"/>
      <c r="Y121" s="4"/>
      <c r="Z121" s="4"/>
      <c r="AA121" s="4"/>
      <c r="AB121" s="4"/>
      <c r="AC121" s="4"/>
      <c r="AR121" s="4"/>
    </row>
    <row r="122" spans="1:44" ht="15" customHeight="1">
      <c r="A122" s="309"/>
      <c r="B122" s="316"/>
      <c r="C122" s="317"/>
      <c r="D122" s="320"/>
      <c r="E122" s="250"/>
      <c r="F122" s="251"/>
      <c r="G122" s="251"/>
      <c r="H122" s="251"/>
      <c r="I122" s="252"/>
      <c r="J122" s="250"/>
      <c r="K122" s="251"/>
      <c r="L122" s="251"/>
      <c r="M122" s="251"/>
      <c r="N122" s="252"/>
      <c r="O122" s="250"/>
      <c r="P122" s="252"/>
      <c r="Q122" s="250"/>
      <c r="R122" s="251"/>
      <c r="S122" s="280"/>
      <c r="T122" s="251"/>
      <c r="U122" s="251"/>
      <c r="V122" s="279"/>
      <c r="W122" s="252"/>
      <c r="X122" s="4"/>
      <c r="Y122" s="4"/>
      <c r="Z122" s="4"/>
      <c r="AA122" s="4"/>
      <c r="AB122" s="4"/>
      <c r="AC122" s="4"/>
      <c r="AR122" s="4"/>
    </row>
    <row r="123" spans="1:44" ht="15" customHeight="1">
      <c r="A123" s="309"/>
      <c r="B123" s="316"/>
      <c r="C123" s="317"/>
      <c r="D123" s="320"/>
      <c r="E123" s="250"/>
      <c r="F123" s="251"/>
      <c r="G123" s="251"/>
      <c r="H123" s="251"/>
      <c r="I123" s="252"/>
      <c r="J123" s="250"/>
      <c r="K123" s="251"/>
      <c r="L123" s="251"/>
      <c r="M123" s="251"/>
      <c r="N123" s="252"/>
      <c r="O123" s="250"/>
      <c r="P123" s="252"/>
      <c r="Q123" s="250"/>
      <c r="R123" s="251"/>
      <c r="S123" s="280"/>
      <c r="T123" s="251"/>
      <c r="U123" s="251"/>
      <c r="V123" s="279"/>
      <c r="W123" s="252"/>
      <c r="X123" s="4"/>
      <c r="Y123" s="4"/>
      <c r="Z123" s="4"/>
      <c r="AA123" s="4"/>
      <c r="AB123" s="4"/>
      <c r="AC123" s="4"/>
      <c r="AR123" s="4"/>
    </row>
    <row r="124" spans="1:44" ht="15" customHeight="1">
      <c r="A124" s="309"/>
      <c r="B124" s="316"/>
      <c r="C124" s="317"/>
      <c r="D124" s="320"/>
      <c r="E124" s="250"/>
      <c r="F124" s="251"/>
      <c r="G124" s="251"/>
      <c r="H124" s="251"/>
      <c r="I124" s="252"/>
      <c r="J124" s="250"/>
      <c r="K124" s="251"/>
      <c r="L124" s="251"/>
      <c r="M124" s="251"/>
      <c r="N124" s="252"/>
      <c r="O124" s="250"/>
      <c r="P124" s="252"/>
      <c r="Q124" s="250"/>
      <c r="R124" s="251"/>
      <c r="S124" s="280"/>
      <c r="T124" s="251"/>
      <c r="U124" s="251"/>
      <c r="V124" s="279"/>
      <c r="W124" s="252"/>
      <c r="X124" s="4"/>
      <c r="Y124" s="4"/>
      <c r="Z124" s="4"/>
      <c r="AA124" s="4"/>
      <c r="AB124" s="4"/>
      <c r="AC124" s="4"/>
      <c r="AR124" s="4"/>
    </row>
    <row r="125" spans="1:44" ht="15" customHeight="1">
      <c r="A125" s="309"/>
      <c r="B125" s="316"/>
      <c r="C125" s="317"/>
      <c r="D125" s="320"/>
      <c r="E125" s="250"/>
      <c r="F125" s="251"/>
      <c r="G125" s="251"/>
      <c r="H125" s="251"/>
      <c r="I125" s="252"/>
      <c r="J125" s="250"/>
      <c r="K125" s="251"/>
      <c r="L125" s="251"/>
      <c r="M125" s="251"/>
      <c r="N125" s="252"/>
      <c r="O125" s="250"/>
      <c r="P125" s="252"/>
      <c r="Q125" s="250"/>
      <c r="R125" s="251"/>
      <c r="S125" s="280"/>
      <c r="T125" s="251"/>
      <c r="U125" s="251"/>
      <c r="V125" s="279"/>
      <c r="W125" s="252"/>
      <c r="X125" s="4"/>
      <c r="Y125" s="4"/>
      <c r="Z125" s="4"/>
      <c r="AA125" s="4"/>
      <c r="AB125" s="4"/>
      <c r="AC125" s="4"/>
      <c r="AR125" s="4"/>
    </row>
    <row r="126" spans="1:44" ht="15" customHeight="1">
      <c r="A126" s="309"/>
      <c r="B126" s="316"/>
      <c r="C126" s="317"/>
      <c r="D126" s="320"/>
      <c r="E126" s="250"/>
      <c r="F126" s="251"/>
      <c r="G126" s="251"/>
      <c r="H126" s="251"/>
      <c r="I126" s="252"/>
      <c r="J126" s="250"/>
      <c r="K126" s="251"/>
      <c r="L126" s="251"/>
      <c r="M126" s="251"/>
      <c r="N126" s="252"/>
      <c r="O126" s="250"/>
      <c r="P126" s="252"/>
      <c r="Q126" s="250"/>
      <c r="R126" s="251"/>
      <c r="S126" s="280"/>
      <c r="T126" s="251"/>
      <c r="U126" s="251"/>
      <c r="V126" s="279"/>
      <c r="W126" s="252"/>
      <c r="X126" s="4"/>
      <c r="Y126" s="4"/>
      <c r="Z126" s="4"/>
      <c r="AA126" s="4"/>
      <c r="AB126" s="4"/>
      <c r="AC126" s="4"/>
      <c r="AR126" s="4"/>
    </row>
    <row r="127" spans="1:44" ht="15" customHeight="1">
      <c r="A127" s="309"/>
      <c r="B127" s="316"/>
      <c r="C127" s="317"/>
      <c r="D127" s="320"/>
      <c r="E127" s="250"/>
      <c r="F127" s="251"/>
      <c r="G127" s="251"/>
      <c r="H127" s="251"/>
      <c r="I127" s="252"/>
      <c r="J127" s="250"/>
      <c r="K127" s="251"/>
      <c r="L127" s="251"/>
      <c r="M127" s="251"/>
      <c r="N127" s="252"/>
      <c r="O127" s="250"/>
      <c r="P127" s="252"/>
      <c r="Q127" s="250"/>
      <c r="R127" s="251"/>
      <c r="S127" s="280"/>
      <c r="T127" s="251"/>
      <c r="U127" s="251"/>
      <c r="V127" s="279"/>
      <c r="W127" s="252"/>
      <c r="X127" s="4"/>
      <c r="Y127" s="4"/>
      <c r="Z127" s="4"/>
      <c r="AA127" s="4"/>
      <c r="AB127" s="4"/>
      <c r="AC127" s="4"/>
      <c r="AR127" s="4"/>
    </row>
    <row r="128" spans="1:44" ht="15" customHeight="1">
      <c r="A128" s="309"/>
      <c r="B128" s="316"/>
      <c r="C128" s="317"/>
      <c r="D128" s="320"/>
      <c r="E128" s="250"/>
      <c r="F128" s="251"/>
      <c r="G128" s="251"/>
      <c r="H128" s="251"/>
      <c r="I128" s="252"/>
      <c r="J128" s="250"/>
      <c r="K128" s="251"/>
      <c r="L128" s="251"/>
      <c r="M128" s="251"/>
      <c r="N128" s="252"/>
      <c r="O128" s="250"/>
      <c r="P128" s="252"/>
      <c r="Q128" s="250"/>
      <c r="R128" s="251"/>
      <c r="S128" s="280"/>
      <c r="T128" s="251"/>
      <c r="U128" s="251"/>
      <c r="V128" s="279"/>
      <c r="W128" s="252"/>
      <c r="X128" s="4"/>
      <c r="Y128" s="4"/>
      <c r="Z128" s="4"/>
      <c r="AA128" s="4"/>
      <c r="AB128" s="4"/>
      <c r="AC128" s="4"/>
      <c r="AR128" s="4"/>
    </row>
    <row r="129" spans="1:46" ht="15" customHeight="1">
      <c r="A129" s="309"/>
      <c r="B129" s="316"/>
      <c r="C129" s="317"/>
      <c r="D129" s="320"/>
      <c r="E129" s="250"/>
      <c r="F129" s="251"/>
      <c r="G129" s="251"/>
      <c r="H129" s="251"/>
      <c r="I129" s="252"/>
      <c r="J129" s="250"/>
      <c r="K129" s="251"/>
      <c r="L129" s="251"/>
      <c r="M129" s="251"/>
      <c r="N129" s="252"/>
      <c r="O129" s="250"/>
      <c r="P129" s="252"/>
      <c r="Q129" s="250"/>
      <c r="R129" s="251"/>
      <c r="S129" s="280"/>
      <c r="T129" s="251"/>
      <c r="U129" s="251"/>
      <c r="V129" s="279"/>
      <c r="W129" s="252"/>
      <c r="X129" s="4"/>
      <c r="Y129" s="4"/>
      <c r="Z129" s="4"/>
      <c r="AA129" s="4"/>
      <c r="AB129" s="4"/>
      <c r="AC129" s="4"/>
      <c r="AR129" s="4"/>
    </row>
    <row r="130" spans="1:46" ht="15" customHeight="1">
      <c r="A130" s="309"/>
      <c r="B130" s="316"/>
      <c r="C130" s="317"/>
      <c r="D130" s="320"/>
      <c r="E130" s="250"/>
      <c r="F130" s="251"/>
      <c r="G130" s="251"/>
      <c r="H130" s="251"/>
      <c r="I130" s="252"/>
      <c r="J130" s="250"/>
      <c r="K130" s="251"/>
      <c r="L130" s="251"/>
      <c r="M130" s="251"/>
      <c r="N130" s="252"/>
      <c r="O130" s="250"/>
      <c r="P130" s="252"/>
      <c r="Q130" s="250"/>
      <c r="R130" s="251"/>
      <c r="S130" s="280"/>
      <c r="T130" s="251"/>
      <c r="U130" s="251"/>
      <c r="V130" s="279"/>
      <c r="W130" s="252"/>
      <c r="X130" s="4"/>
      <c r="Y130" s="4"/>
      <c r="Z130" s="4"/>
      <c r="AA130" s="4"/>
      <c r="AB130" s="4"/>
      <c r="AC130" s="4"/>
      <c r="AR130" s="4"/>
    </row>
    <row r="131" spans="1:46" ht="15" customHeight="1">
      <c r="A131" s="309"/>
      <c r="B131" s="316"/>
      <c r="C131" s="317"/>
      <c r="D131" s="320"/>
      <c r="E131" s="250"/>
      <c r="F131" s="251"/>
      <c r="G131" s="251"/>
      <c r="H131" s="251"/>
      <c r="I131" s="252"/>
      <c r="J131" s="250"/>
      <c r="K131" s="251"/>
      <c r="L131" s="251"/>
      <c r="M131" s="251"/>
      <c r="N131" s="252"/>
      <c r="O131" s="250"/>
      <c r="P131" s="252"/>
      <c r="Q131" s="250"/>
      <c r="R131" s="251"/>
      <c r="S131" s="280"/>
      <c r="T131" s="251"/>
      <c r="U131" s="251"/>
      <c r="V131" s="279"/>
      <c r="W131" s="252"/>
      <c r="X131" s="4"/>
      <c r="Y131" s="4"/>
      <c r="Z131" s="4"/>
      <c r="AA131" s="4"/>
      <c r="AB131" s="4"/>
      <c r="AC131" s="4"/>
      <c r="AR131" s="4"/>
    </row>
    <row r="132" spans="1:46" ht="15" customHeight="1">
      <c r="A132" s="309"/>
      <c r="B132" s="316"/>
      <c r="C132" s="317"/>
      <c r="D132" s="320"/>
      <c r="E132" s="250"/>
      <c r="F132" s="251"/>
      <c r="G132" s="251"/>
      <c r="H132" s="251"/>
      <c r="I132" s="252"/>
      <c r="J132" s="250"/>
      <c r="K132" s="251"/>
      <c r="L132" s="251"/>
      <c r="M132" s="251"/>
      <c r="N132" s="252"/>
      <c r="O132" s="250"/>
      <c r="P132" s="252"/>
      <c r="Q132" s="250"/>
      <c r="R132" s="251"/>
      <c r="S132" s="280"/>
      <c r="T132" s="251"/>
      <c r="U132" s="251"/>
      <c r="V132" s="279"/>
      <c r="W132" s="252"/>
      <c r="X132" s="4"/>
      <c r="Y132" s="4"/>
      <c r="Z132" s="4"/>
      <c r="AA132" s="4"/>
      <c r="AB132" s="4"/>
      <c r="AC132" s="4"/>
      <c r="AR132" s="4"/>
    </row>
    <row r="133" spans="1:46" ht="15" customHeight="1">
      <c r="A133" s="309"/>
      <c r="B133" s="316"/>
      <c r="C133" s="317"/>
      <c r="D133" s="318"/>
      <c r="E133" s="278"/>
      <c r="F133" s="276"/>
      <c r="G133" s="276"/>
      <c r="H133" s="276"/>
      <c r="I133" s="319"/>
      <c r="J133" s="278"/>
      <c r="K133" s="276"/>
      <c r="L133" s="276"/>
      <c r="M133" s="276"/>
      <c r="N133" s="319"/>
      <c r="O133" s="278"/>
      <c r="P133" s="319"/>
      <c r="Q133" s="250"/>
      <c r="R133" s="251"/>
      <c r="S133" s="280"/>
      <c r="T133" s="251"/>
      <c r="U133" s="251"/>
      <c r="V133" s="279"/>
      <c r="W133" s="252"/>
      <c r="X133" s="4"/>
      <c r="Y133" s="4"/>
      <c r="Z133" s="4"/>
      <c r="AA133" s="4"/>
      <c r="AT133" s="4"/>
    </row>
    <row r="134" spans="1:46" ht="15" customHeight="1">
      <c r="A134" s="309"/>
      <c r="B134" s="316"/>
      <c r="C134" s="317"/>
      <c r="D134" s="318"/>
      <c r="E134" s="278"/>
      <c r="F134" s="276"/>
      <c r="G134" s="276"/>
      <c r="H134" s="276"/>
      <c r="I134" s="319"/>
      <c r="J134" s="278"/>
      <c r="K134" s="276"/>
      <c r="L134" s="276"/>
      <c r="M134" s="276"/>
      <c r="N134" s="319"/>
      <c r="O134" s="278"/>
      <c r="P134" s="319"/>
      <c r="Q134" s="250"/>
      <c r="R134" s="251"/>
      <c r="S134" s="280"/>
      <c r="T134" s="251"/>
      <c r="U134" s="251"/>
      <c r="V134" s="279"/>
      <c r="W134" s="252"/>
      <c r="X134" s="4"/>
      <c r="Y134" s="4"/>
      <c r="Z134" s="4"/>
      <c r="AA134" s="4"/>
      <c r="AT134" s="4"/>
    </row>
    <row r="135" spans="1:46" ht="15" customHeight="1">
      <c r="A135" s="309"/>
      <c r="B135" s="316"/>
      <c r="C135" s="317"/>
      <c r="D135" s="318"/>
      <c r="E135" s="278"/>
      <c r="F135" s="276"/>
      <c r="G135" s="276"/>
      <c r="H135" s="276"/>
      <c r="I135" s="319"/>
      <c r="J135" s="278"/>
      <c r="K135" s="276"/>
      <c r="L135" s="276"/>
      <c r="M135" s="276"/>
      <c r="N135" s="319"/>
      <c r="O135" s="278"/>
      <c r="P135" s="319"/>
      <c r="Q135" s="250"/>
      <c r="R135" s="251"/>
      <c r="S135" s="280"/>
      <c r="T135" s="251"/>
      <c r="U135" s="251"/>
      <c r="V135" s="279"/>
      <c r="W135" s="252"/>
      <c r="X135" s="4"/>
      <c r="Y135" s="4"/>
      <c r="Z135" s="4"/>
      <c r="AA135" s="4"/>
      <c r="AT135" s="4"/>
    </row>
    <row r="136" spans="1:46" ht="15" customHeight="1">
      <c r="A136" s="309"/>
      <c r="B136" s="316"/>
      <c r="C136" s="317"/>
      <c r="D136" s="318"/>
      <c r="E136" s="278"/>
      <c r="F136" s="276"/>
      <c r="G136" s="276"/>
      <c r="H136" s="276"/>
      <c r="I136" s="319"/>
      <c r="J136" s="278"/>
      <c r="K136" s="276"/>
      <c r="L136" s="276"/>
      <c r="M136" s="276"/>
      <c r="N136" s="319"/>
      <c r="O136" s="278"/>
      <c r="P136" s="319"/>
      <c r="Q136" s="250"/>
      <c r="R136" s="251"/>
      <c r="S136" s="280"/>
      <c r="T136" s="251"/>
      <c r="U136" s="251"/>
      <c r="V136" s="279"/>
      <c r="W136" s="252"/>
      <c r="X136" s="4"/>
      <c r="Y136" s="4"/>
      <c r="Z136" s="4"/>
      <c r="AA136" s="4"/>
      <c r="AT136" s="4"/>
    </row>
    <row r="137" spans="1:46" ht="15" customHeight="1">
      <c r="A137" s="309"/>
      <c r="B137" s="316"/>
      <c r="C137" s="317"/>
      <c r="D137" s="318"/>
      <c r="E137" s="278"/>
      <c r="F137" s="276"/>
      <c r="G137" s="276"/>
      <c r="H137" s="276"/>
      <c r="I137" s="319"/>
      <c r="J137" s="278"/>
      <c r="K137" s="276"/>
      <c r="L137" s="276"/>
      <c r="M137" s="276"/>
      <c r="N137" s="319"/>
      <c r="O137" s="278"/>
      <c r="P137" s="319"/>
      <c r="Q137" s="250"/>
      <c r="R137" s="251"/>
      <c r="S137" s="280"/>
      <c r="T137" s="251"/>
      <c r="U137" s="251"/>
      <c r="V137" s="279"/>
      <c r="W137" s="252"/>
      <c r="X137" s="4"/>
      <c r="Y137" s="4"/>
      <c r="Z137" s="4"/>
      <c r="AA137" s="4"/>
      <c r="AT137" s="4"/>
    </row>
    <row r="138" spans="1:46" ht="15" customHeight="1">
      <c r="A138" s="309"/>
      <c r="B138" s="316"/>
      <c r="C138" s="317"/>
      <c r="D138" s="318"/>
      <c r="E138" s="278"/>
      <c r="F138" s="276"/>
      <c r="G138" s="276"/>
      <c r="H138" s="276"/>
      <c r="I138" s="319"/>
      <c r="J138" s="278"/>
      <c r="K138" s="276"/>
      <c r="L138" s="276"/>
      <c r="M138" s="276"/>
      <c r="N138" s="319"/>
      <c r="O138" s="278"/>
      <c r="P138" s="319"/>
      <c r="Q138" s="250"/>
      <c r="R138" s="251"/>
      <c r="S138" s="280"/>
      <c r="T138" s="251"/>
      <c r="U138" s="251"/>
      <c r="V138" s="279"/>
      <c r="W138" s="252"/>
      <c r="X138" s="4"/>
      <c r="Y138" s="4"/>
      <c r="Z138" s="4"/>
      <c r="AA138" s="4"/>
      <c r="AT138" s="4"/>
    </row>
    <row r="139" spans="1:46" ht="15" customHeight="1">
      <c r="A139" s="309"/>
      <c r="B139" s="316"/>
      <c r="C139" s="317"/>
      <c r="D139" s="320"/>
      <c r="E139" s="250"/>
      <c r="F139" s="251"/>
      <c r="G139" s="251"/>
      <c r="H139" s="251"/>
      <c r="I139" s="252"/>
      <c r="J139" s="250"/>
      <c r="K139" s="251"/>
      <c r="L139" s="251"/>
      <c r="M139" s="251"/>
      <c r="N139" s="252"/>
      <c r="O139" s="250"/>
      <c r="P139" s="252"/>
      <c r="Q139" s="250"/>
      <c r="R139" s="251"/>
      <c r="S139" s="280"/>
      <c r="T139" s="251"/>
      <c r="U139" s="251"/>
      <c r="V139" s="279"/>
      <c r="W139" s="252"/>
      <c r="X139" s="4"/>
      <c r="Y139" s="4"/>
      <c r="Z139" s="4"/>
      <c r="AA139" s="4"/>
      <c r="AT139" s="4"/>
    </row>
    <row r="140" spans="1:46" ht="15" customHeight="1">
      <c r="A140" s="309"/>
      <c r="B140" s="316"/>
      <c r="C140" s="317"/>
      <c r="D140" s="320"/>
      <c r="E140" s="250"/>
      <c r="F140" s="251"/>
      <c r="G140" s="251"/>
      <c r="H140" s="251"/>
      <c r="I140" s="252"/>
      <c r="J140" s="250"/>
      <c r="K140" s="251"/>
      <c r="L140" s="251"/>
      <c r="M140" s="251"/>
      <c r="N140" s="252"/>
      <c r="O140" s="250"/>
      <c r="P140" s="252"/>
      <c r="Q140" s="250"/>
      <c r="R140" s="251"/>
      <c r="S140" s="280"/>
      <c r="T140" s="251"/>
      <c r="U140" s="251"/>
      <c r="V140" s="279"/>
      <c r="W140" s="252"/>
      <c r="X140" s="4"/>
      <c r="Y140" s="4"/>
      <c r="Z140" s="4"/>
      <c r="AA140" s="4"/>
      <c r="AT140" s="4"/>
    </row>
    <row r="141" spans="1:46" ht="15" customHeight="1">
      <c r="A141" s="309"/>
      <c r="B141" s="316"/>
      <c r="C141" s="317"/>
      <c r="D141" s="320"/>
      <c r="E141" s="250"/>
      <c r="F141" s="251"/>
      <c r="G141" s="251"/>
      <c r="H141" s="251"/>
      <c r="I141" s="252"/>
      <c r="J141" s="250"/>
      <c r="K141" s="251"/>
      <c r="L141" s="251"/>
      <c r="M141" s="251"/>
      <c r="N141" s="252"/>
      <c r="O141" s="250"/>
      <c r="P141" s="252"/>
      <c r="Q141" s="250"/>
      <c r="R141" s="251"/>
      <c r="S141" s="280"/>
      <c r="T141" s="251"/>
      <c r="U141" s="251"/>
      <c r="V141" s="279"/>
      <c r="W141" s="252"/>
      <c r="X141" s="4"/>
      <c r="Y141" s="4"/>
      <c r="Z141" s="4"/>
      <c r="AA141" s="4"/>
      <c r="AB141" s="4"/>
      <c r="AC141" s="4"/>
      <c r="AR141" s="4"/>
    </row>
    <row r="142" spans="1:46" ht="15" customHeight="1">
      <c r="A142" s="309"/>
      <c r="B142" s="316"/>
      <c r="C142" s="317"/>
      <c r="D142" s="320"/>
      <c r="E142" s="250"/>
      <c r="F142" s="251"/>
      <c r="G142" s="251"/>
      <c r="H142" s="251"/>
      <c r="I142" s="252"/>
      <c r="J142" s="250"/>
      <c r="K142" s="251"/>
      <c r="L142" s="251"/>
      <c r="M142" s="251"/>
      <c r="N142" s="252"/>
      <c r="O142" s="250"/>
      <c r="P142" s="252"/>
      <c r="Q142" s="250"/>
      <c r="R142" s="251"/>
      <c r="S142" s="280"/>
      <c r="T142" s="251"/>
      <c r="U142" s="251"/>
      <c r="V142" s="279"/>
      <c r="W142" s="252"/>
      <c r="X142" s="4"/>
      <c r="Y142" s="4"/>
      <c r="Z142" s="4"/>
      <c r="AA142" s="4"/>
      <c r="AB142" s="4"/>
      <c r="AC142" s="4"/>
      <c r="AR142" s="4"/>
    </row>
    <row r="143" spans="1:46" ht="15" customHeight="1">
      <c r="A143" s="309"/>
      <c r="B143" s="316"/>
      <c r="C143" s="317"/>
      <c r="D143" s="320"/>
      <c r="E143" s="250"/>
      <c r="F143" s="251"/>
      <c r="G143" s="251"/>
      <c r="H143" s="251"/>
      <c r="I143" s="252"/>
      <c r="J143" s="250"/>
      <c r="K143" s="251"/>
      <c r="L143" s="251"/>
      <c r="M143" s="251"/>
      <c r="N143" s="252"/>
      <c r="O143" s="250"/>
      <c r="P143" s="252"/>
      <c r="Q143" s="250"/>
      <c r="R143" s="251"/>
      <c r="S143" s="280"/>
      <c r="T143" s="251"/>
      <c r="U143" s="251"/>
      <c r="V143" s="279"/>
      <c r="W143" s="252"/>
      <c r="X143" s="4"/>
      <c r="Y143" s="4"/>
      <c r="Z143" s="4"/>
      <c r="AA143" s="4"/>
      <c r="AB143" s="4"/>
      <c r="AC143" s="4"/>
      <c r="AR143" s="4"/>
    </row>
    <row r="144" spans="1:46" ht="15" customHeight="1">
      <c r="A144" s="309"/>
      <c r="B144" s="316"/>
      <c r="C144" s="317"/>
      <c r="D144" s="320"/>
      <c r="E144" s="250"/>
      <c r="F144" s="251"/>
      <c r="G144" s="251"/>
      <c r="H144" s="251"/>
      <c r="I144" s="252"/>
      <c r="J144" s="250"/>
      <c r="K144" s="251"/>
      <c r="L144" s="251"/>
      <c r="M144" s="251"/>
      <c r="N144" s="252"/>
      <c r="O144" s="250"/>
      <c r="P144" s="252"/>
      <c r="Q144" s="250"/>
      <c r="R144" s="251"/>
      <c r="S144" s="280"/>
      <c r="T144" s="251"/>
      <c r="U144" s="251"/>
      <c r="V144" s="279"/>
      <c r="W144" s="252"/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/>
      <c r="C145" s="317"/>
      <c r="D145" s="320"/>
      <c r="E145" s="250"/>
      <c r="F145" s="251"/>
      <c r="G145" s="251"/>
      <c r="H145" s="251"/>
      <c r="I145" s="252"/>
      <c r="J145" s="250"/>
      <c r="K145" s="251"/>
      <c r="L145" s="251"/>
      <c r="M145" s="251"/>
      <c r="N145" s="252"/>
      <c r="O145" s="250"/>
      <c r="P145" s="252"/>
      <c r="Q145" s="250"/>
      <c r="R145" s="251"/>
      <c r="S145" s="280"/>
      <c r="T145" s="251"/>
      <c r="U145" s="251"/>
      <c r="V145" s="279"/>
      <c r="W145" s="252"/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/>
      <c r="C146" s="317"/>
      <c r="D146" s="320"/>
      <c r="E146" s="250"/>
      <c r="F146" s="251"/>
      <c r="G146" s="251"/>
      <c r="H146" s="251"/>
      <c r="I146" s="252"/>
      <c r="J146" s="250"/>
      <c r="K146" s="251"/>
      <c r="L146" s="251"/>
      <c r="M146" s="251"/>
      <c r="N146" s="252"/>
      <c r="O146" s="250"/>
      <c r="P146" s="252"/>
      <c r="Q146" s="250"/>
      <c r="R146" s="251"/>
      <c r="S146" s="280"/>
      <c r="T146" s="251"/>
      <c r="U146" s="251"/>
      <c r="V146" s="279"/>
      <c r="W146" s="252"/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/>
      <c r="C147" s="317"/>
      <c r="D147" s="320"/>
      <c r="E147" s="250"/>
      <c r="F147" s="251"/>
      <c r="G147" s="251"/>
      <c r="H147" s="251"/>
      <c r="I147" s="252"/>
      <c r="J147" s="250"/>
      <c r="K147" s="251"/>
      <c r="L147" s="251"/>
      <c r="M147" s="251"/>
      <c r="N147" s="252"/>
      <c r="O147" s="250"/>
      <c r="P147" s="252"/>
      <c r="Q147" s="250"/>
      <c r="R147" s="251"/>
      <c r="S147" s="280"/>
      <c r="T147" s="251"/>
      <c r="U147" s="251"/>
      <c r="V147" s="279"/>
      <c r="W147" s="252"/>
      <c r="X147" s="4"/>
      <c r="Y147" s="4"/>
      <c r="Z147" s="4"/>
      <c r="AA147" s="4"/>
      <c r="AB147" s="4"/>
      <c r="AC147" s="4"/>
      <c r="AR147" s="4"/>
    </row>
    <row r="148" spans="1:44" ht="15" customHeight="1">
      <c r="A148" s="309"/>
      <c r="B148" s="316"/>
      <c r="C148" s="317"/>
      <c r="D148" s="320"/>
      <c r="E148" s="250"/>
      <c r="F148" s="251"/>
      <c r="G148" s="251"/>
      <c r="H148" s="251"/>
      <c r="I148" s="252"/>
      <c r="J148" s="250"/>
      <c r="K148" s="251"/>
      <c r="L148" s="251"/>
      <c r="M148" s="251"/>
      <c r="N148" s="252"/>
      <c r="O148" s="250"/>
      <c r="P148" s="252"/>
      <c r="Q148" s="250"/>
      <c r="R148" s="251"/>
      <c r="S148" s="280"/>
      <c r="T148" s="251"/>
      <c r="U148" s="251"/>
      <c r="V148" s="279"/>
      <c r="W148" s="252"/>
      <c r="X148" s="4"/>
      <c r="Y148" s="4"/>
      <c r="Z148" s="4"/>
      <c r="AA148" s="4"/>
      <c r="AB148" s="4"/>
      <c r="AC148" s="4"/>
      <c r="AR148" s="4"/>
    </row>
    <row r="149" spans="1:44" ht="15" customHeight="1">
      <c r="A149" s="309"/>
      <c r="B149" s="316"/>
      <c r="C149" s="317"/>
      <c r="D149" s="320"/>
      <c r="E149" s="250"/>
      <c r="F149" s="251"/>
      <c r="G149" s="251"/>
      <c r="H149" s="251"/>
      <c r="I149" s="252"/>
      <c r="J149" s="250"/>
      <c r="K149" s="251"/>
      <c r="L149" s="251"/>
      <c r="M149" s="251"/>
      <c r="N149" s="252"/>
      <c r="O149" s="250"/>
      <c r="P149" s="252"/>
      <c r="Q149" s="250"/>
      <c r="R149" s="251"/>
      <c r="S149" s="280"/>
      <c r="T149" s="251"/>
      <c r="U149" s="251"/>
      <c r="V149" s="279"/>
      <c r="W149" s="252"/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/>
      <c r="C150" s="317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R150" s="4"/>
    </row>
    <row r="151" spans="1:44" ht="15" customHeight="1">
      <c r="A151" s="309"/>
      <c r="B151" s="316"/>
      <c r="C151" s="317"/>
      <c r="D151" s="320"/>
      <c r="E151" s="250"/>
      <c r="F151" s="251"/>
      <c r="G151" s="251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16"/>
      <c r="C152" s="317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16"/>
      <c r="C153" s="317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16"/>
      <c r="C154" s="317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/>
      <c r="C155" s="317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/>
      <c r="C156" s="317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9"/>
      <c r="B157" s="316"/>
      <c r="C157" s="317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16"/>
      <c r="C170" s="317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R170" s="4"/>
    </row>
    <row r="171" spans="1:44" ht="15" customHeight="1">
      <c r="A171" s="309"/>
      <c r="B171" s="316"/>
      <c r="C171" s="317"/>
      <c r="D171" s="320"/>
      <c r="E171" s="250"/>
      <c r="F171" s="251"/>
      <c r="G171" s="251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16"/>
      <c r="C172" s="317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16"/>
      <c r="C173" s="317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16"/>
      <c r="C174" s="317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16"/>
      <c r="C175" s="317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16"/>
      <c r="C176" s="317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/>
      <c r="C177" s="317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4" ht="15" customHeight="1">
      <c r="A178" s="309"/>
      <c r="B178" s="321"/>
      <c r="C178" s="322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K178" s="100"/>
      <c r="AR178" s="4"/>
    </row>
    <row r="179" spans="1:44" ht="15" customHeight="1">
      <c r="A179" s="309"/>
      <c r="B179" s="321"/>
      <c r="C179" s="322"/>
      <c r="D179" s="320"/>
      <c r="E179" s="250"/>
      <c r="F179" s="251"/>
      <c r="G179" s="323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R180" s="4"/>
    </row>
    <row r="181" spans="1:44" ht="15" customHeight="1">
      <c r="A181" s="309"/>
      <c r="B181" s="321"/>
      <c r="C181" s="322"/>
      <c r="D181" s="320"/>
      <c r="E181" s="250"/>
      <c r="F181" s="251"/>
      <c r="G181" s="251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4" ht="15" customHeight="1">
      <c r="A182" s="309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4" ht="15" customHeight="1">
      <c r="A183" s="309"/>
      <c r="B183" s="321"/>
      <c r="C183" s="322"/>
      <c r="D183" s="320"/>
      <c r="E183" s="250"/>
      <c r="F183" s="251"/>
      <c r="G183" s="251"/>
      <c r="H183" s="251"/>
      <c r="I183" s="252"/>
      <c r="J183" s="250"/>
      <c r="K183" s="251"/>
      <c r="L183" s="251"/>
      <c r="M183" s="251"/>
      <c r="N183" s="252"/>
      <c r="O183" s="250"/>
      <c r="P183" s="252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21"/>
      <c r="C184" s="322"/>
      <c r="D184" s="320"/>
      <c r="E184" s="250"/>
      <c r="F184" s="251"/>
      <c r="G184" s="251"/>
      <c r="H184" s="251"/>
      <c r="I184" s="252"/>
      <c r="J184" s="250"/>
      <c r="K184" s="251"/>
      <c r="L184" s="251"/>
      <c r="M184" s="251"/>
      <c r="N184" s="252"/>
      <c r="O184" s="250"/>
      <c r="P184" s="252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B184" s="4"/>
      <c r="AC184" s="4"/>
      <c r="AR184" s="4"/>
    </row>
    <row r="185" spans="1:44" ht="15" customHeight="1">
      <c r="A185" s="324"/>
      <c r="B185" s="321"/>
      <c r="C185" s="322"/>
      <c r="D185" s="320"/>
      <c r="E185" s="250"/>
      <c r="F185" s="251"/>
      <c r="G185" s="251"/>
      <c r="H185" s="251"/>
      <c r="I185" s="252"/>
      <c r="J185" s="250"/>
      <c r="K185" s="251"/>
      <c r="L185" s="251"/>
      <c r="M185" s="251"/>
      <c r="N185" s="252"/>
      <c r="O185" s="250"/>
      <c r="P185" s="252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B185" s="4"/>
      <c r="AC185" s="4"/>
      <c r="AR185" s="4"/>
    </row>
    <row r="186" spans="1:44" ht="15" customHeight="1">
      <c r="A186" s="324"/>
      <c r="B186" s="321"/>
      <c r="C186" s="322"/>
      <c r="D186" s="320"/>
      <c r="E186" s="250"/>
      <c r="F186" s="251"/>
      <c r="G186" s="251"/>
      <c r="H186" s="251"/>
      <c r="I186" s="252"/>
      <c r="J186" s="250"/>
      <c r="K186" s="251"/>
      <c r="L186" s="251"/>
      <c r="M186" s="251"/>
      <c r="N186" s="252"/>
      <c r="O186" s="250"/>
      <c r="P186" s="252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B186" s="4"/>
      <c r="AC186" s="4"/>
      <c r="AR186" s="4"/>
    </row>
    <row r="187" spans="1:44" ht="15" customHeight="1">
      <c r="A187" s="324"/>
      <c r="B187" s="321"/>
      <c r="C187" s="322"/>
      <c r="D187" s="320"/>
      <c r="E187" s="250"/>
      <c r="F187" s="251"/>
      <c r="G187" s="251"/>
      <c r="H187" s="251"/>
      <c r="I187" s="252"/>
      <c r="J187" s="250"/>
      <c r="K187" s="251"/>
      <c r="L187" s="251"/>
      <c r="M187" s="251"/>
      <c r="N187" s="252"/>
      <c r="O187" s="250"/>
      <c r="P187" s="252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B187" s="4"/>
      <c r="AC187" s="4"/>
      <c r="AR187" s="4"/>
    </row>
    <row r="188" spans="1:44" ht="15" customHeight="1">
      <c r="A188" s="324"/>
      <c r="B188" s="321"/>
      <c r="C188" s="322"/>
      <c r="D188" s="320"/>
      <c r="E188" s="250"/>
      <c r="F188" s="251"/>
      <c r="G188" s="251"/>
      <c r="H188" s="251"/>
      <c r="I188" s="252"/>
      <c r="J188" s="250"/>
      <c r="K188" s="251"/>
      <c r="L188" s="251"/>
      <c r="M188" s="251"/>
      <c r="N188" s="252"/>
      <c r="O188" s="250"/>
      <c r="P188" s="252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B188" s="4"/>
      <c r="AC188" s="4"/>
      <c r="AR188" s="4"/>
    </row>
    <row r="189" spans="1:44" ht="15" customHeight="1">
      <c r="A189" s="324"/>
      <c r="B189" s="321"/>
      <c r="C189" s="322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B189" s="4"/>
      <c r="AC189" s="4"/>
      <c r="AR189" s="4"/>
    </row>
    <row r="190" spans="1:44" ht="15" customHeight="1">
      <c r="A190" s="324"/>
      <c r="B190" s="321"/>
      <c r="C190" s="322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24"/>
      <c r="B191" s="325"/>
      <c r="C191" s="326"/>
      <c r="D191" s="327"/>
      <c r="E191" s="197"/>
      <c r="F191" s="253"/>
      <c r="G191" s="253"/>
      <c r="H191" s="253"/>
      <c r="I191" s="254"/>
      <c r="J191" s="197"/>
      <c r="K191" s="253"/>
      <c r="L191" s="253"/>
      <c r="M191" s="253"/>
      <c r="N191" s="254"/>
      <c r="O191" s="197"/>
      <c r="P191" s="254"/>
      <c r="Q191" s="197"/>
      <c r="R191" s="253"/>
      <c r="S191" s="272"/>
      <c r="T191" s="253"/>
      <c r="U191" s="253"/>
      <c r="V191" s="273"/>
      <c r="W191" s="254"/>
      <c r="X191" s="4"/>
      <c r="Y191" s="4"/>
      <c r="Z191" s="4"/>
      <c r="AA191" s="4"/>
      <c r="AB191" s="4"/>
      <c r="AC191" s="4"/>
      <c r="AR191" s="4"/>
    </row>
    <row r="192" spans="1:44">
      <c r="A192" s="115"/>
      <c r="B192" s="115"/>
      <c r="C192" s="115"/>
      <c r="D192" s="1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205">
        <f t="shared" ref="X192:X193" si="7">SUM(K192)</f>
        <v>0</v>
      </c>
      <c r="Y192" s="205">
        <f t="shared" ref="Y192:Y193" si="8">SUM(O192:P192)</f>
        <v>0</v>
      </c>
      <c r="Z192" s="205">
        <f t="shared" ref="Z192:Z193" si="9">SUM(Q192:W192)</f>
        <v>0</v>
      </c>
    </row>
    <row r="193" spans="1:32" ht="19.5" customHeight="1">
      <c r="A193" s="115"/>
      <c r="B193" s="115"/>
      <c r="C193" s="115"/>
      <c r="D193" s="23" t="s">
        <v>74</v>
      </c>
      <c r="E193" s="42">
        <f t="shared" ref="E193:W193" si="10">SUM(E43:E191)</f>
        <v>0</v>
      </c>
      <c r="F193" s="42">
        <f t="shared" si="10"/>
        <v>0</v>
      </c>
      <c r="G193" s="42">
        <f t="shared" si="10"/>
        <v>0</v>
      </c>
      <c r="H193" s="42">
        <f t="shared" si="10"/>
        <v>0</v>
      </c>
      <c r="I193" s="42">
        <f t="shared" si="10"/>
        <v>0</v>
      </c>
      <c r="J193" s="42">
        <f t="shared" si="10"/>
        <v>51</v>
      </c>
      <c r="K193" s="42">
        <f t="shared" si="10"/>
        <v>533</v>
      </c>
      <c r="L193" s="42">
        <f t="shared" si="10"/>
        <v>511</v>
      </c>
      <c r="M193" s="42">
        <f t="shared" si="10"/>
        <v>3</v>
      </c>
      <c r="N193" s="42">
        <f t="shared" si="10"/>
        <v>26</v>
      </c>
      <c r="O193" s="42">
        <f t="shared" si="10"/>
        <v>155</v>
      </c>
      <c r="P193" s="42">
        <f t="shared" si="10"/>
        <v>378</v>
      </c>
      <c r="Q193" s="42">
        <f t="shared" si="10"/>
        <v>87</v>
      </c>
      <c r="R193" s="42">
        <f t="shared" si="10"/>
        <v>82</v>
      </c>
      <c r="S193" s="42">
        <f t="shared" si="10"/>
        <v>83</v>
      </c>
      <c r="T193" s="42">
        <f t="shared" si="10"/>
        <v>117</v>
      </c>
      <c r="U193" s="42">
        <f t="shared" si="10"/>
        <v>63</v>
      </c>
      <c r="V193" s="42">
        <f t="shared" si="10"/>
        <v>81</v>
      </c>
      <c r="W193" s="42">
        <f t="shared" si="10"/>
        <v>20</v>
      </c>
      <c r="X193" s="205">
        <f t="shared" si="7"/>
        <v>533</v>
      </c>
      <c r="Y193" s="205">
        <f t="shared" si="8"/>
        <v>533</v>
      </c>
      <c r="Z193" s="205">
        <f t="shared" si="9"/>
        <v>533</v>
      </c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X194" s="231"/>
      <c r="Y194" s="231"/>
      <c r="Z194" s="231"/>
    </row>
    <row r="195" spans="1:32" ht="29.25" customHeight="1">
      <c r="D195" s="673" t="s">
        <v>95</v>
      </c>
      <c r="E195" s="281" t="s">
        <v>98</v>
      </c>
      <c r="F195" s="281" t="s">
        <v>72</v>
      </c>
      <c r="G195" s="281" t="s">
        <v>99</v>
      </c>
      <c r="H195" s="281" t="s">
        <v>70</v>
      </c>
      <c r="I195" s="281" t="s">
        <v>71</v>
      </c>
      <c r="J195" s="282" t="s">
        <v>100</v>
      </c>
      <c r="K195" s="281" t="s">
        <v>101</v>
      </c>
      <c r="L195" s="283" t="s">
        <v>196</v>
      </c>
      <c r="M195" s="283" t="s">
        <v>197</v>
      </c>
      <c r="N195" s="283" t="s">
        <v>198</v>
      </c>
      <c r="O195" s="283" t="s">
        <v>199</v>
      </c>
      <c r="P195" s="283" t="s">
        <v>200</v>
      </c>
      <c r="Q195" s="284" t="s">
        <v>201</v>
      </c>
      <c r="R195" s="284" t="s">
        <v>202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674"/>
      <c r="E196" s="274">
        <f>SUM(E193+J193+E38+J38)</f>
        <v>51</v>
      </c>
      <c r="F196" s="274">
        <f>SUM(F193+K193+F38+K38+O38+S38+AG38)</f>
        <v>533</v>
      </c>
      <c r="G196" s="274">
        <f>SUM(G193+L193+G38+L38+P38+T38+AH38)</f>
        <v>511</v>
      </c>
      <c r="H196" s="274">
        <f>SUM(H193+M193+H38+M38+Q38+U38+AI38)</f>
        <v>3</v>
      </c>
      <c r="I196" s="274">
        <f>SUM(I193+N193+I38+N38+R38+V38+AJ38)</f>
        <v>26</v>
      </c>
      <c r="J196" s="274">
        <f t="shared" ref="J196:R196" si="11">SUM(O193+W38+AK38)</f>
        <v>155</v>
      </c>
      <c r="K196" s="274">
        <f t="shared" si="11"/>
        <v>378</v>
      </c>
      <c r="L196" s="274">
        <f t="shared" si="11"/>
        <v>87</v>
      </c>
      <c r="M196" s="274">
        <f t="shared" si="11"/>
        <v>82</v>
      </c>
      <c r="N196" s="274">
        <f t="shared" si="11"/>
        <v>83</v>
      </c>
      <c r="O196" s="274">
        <f t="shared" si="11"/>
        <v>117</v>
      </c>
      <c r="P196" s="274">
        <f t="shared" si="11"/>
        <v>63</v>
      </c>
      <c r="Q196" s="274">
        <f t="shared" si="11"/>
        <v>81</v>
      </c>
      <c r="R196" s="274">
        <f t="shared" si="11"/>
        <v>20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103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104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100"/>
    </row>
    <row r="208" spans="1:32" ht="15.75">
      <c r="AF208" s="100"/>
    </row>
    <row r="213" spans="32:32" ht="15.75">
      <c r="AF213" s="100"/>
    </row>
    <row r="220" spans="32:32" ht="15.75">
      <c r="AF220" s="100"/>
    </row>
    <row r="226" spans="32:32" ht="15.75">
      <c r="AF226" s="100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  <row r="296" spans="36:36">
      <c r="AJ296" s="4"/>
    </row>
    <row r="297" spans="36:36">
      <c r="AJ297" s="4"/>
    </row>
    <row r="298" spans="36:36">
      <c r="AJ298" s="4"/>
    </row>
    <row r="299" spans="36:36">
      <c r="AJ299" s="4"/>
    </row>
    <row r="300" spans="36:36">
      <c r="AJ300" s="4"/>
    </row>
    <row r="301" spans="36:36">
      <c r="AJ301" s="4"/>
    </row>
    <row r="302" spans="36:36">
      <c r="AJ302" s="4"/>
    </row>
    <row r="303" spans="36:36">
      <c r="AJ303" s="4"/>
    </row>
    <row r="304" spans="36:36">
      <c r="AJ304" s="4"/>
    </row>
    <row r="305" spans="36:36">
      <c r="AJ305" s="4"/>
    </row>
    <row r="306" spans="36:36">
      <c r="AJ306" s="4"/>
    </row>
    <row r="307" spans="36:36">
      <c r="AJ307" s="4"/>
    </row>
    <row r="308" spans="36:36">
      <c r="AJ308" s="4"/>
    </row>
    <row r="309" spans="36:36">
      <c r="AJ309" s="4"/>
    </row>
    <row r="310" spans="36:36">
      <c r="AJ310" s="4"/>
    </row>
    <row r="311" spans="36:36">
      <c r="AJ311" s="4"/>
    </row>
  </sheetData>
  <sheetProtection algorithmName="SHA-512" hashValue="ViIh5/L+l2jM42ClgHUpddQFNFha5N5cVYWeyFdU2C9YpbCniyzccGgTX9DIl/M+PKCkUsSfP92sR2CQKJDS6A==" saltValue="AxD1nG06HLg1RjDCfg9XmA==" spinCount="100000" sheet="1" formatCells="0" formatRows="0" selectLockedCells="1"/>
  <mergeCells count="79">
    <mergeCell ref="AS31:AS35"/>
    <mergeCell ref="AN31:AN35"/>
    <mergeCell ref="AO31:AO35"/>
    <mergeCell ref="D195:D196"/>
    <mergeCell ref="Q41:W41"/>
    <mergeCell ref="E40:W40"/>
    <mergeCell ref="D40:D42"/>
    <mergeCell ref="E41:I41"/>
    <mergeCell ref="J41:N41"/>
    <mergeCell ref="O41:P41"/>
    <mergeCell ref="AP31:AP35"/>
    <mergeCell ref="AQ31:AQ35"/>
    <mergeCell ref="AR31:AR35"/>
    <mergeCell ref="B11:B21"/>
    <mergeCell ref="C11:C21"/>
    <mergeCell ref="A22:D22"/>
    <mergeCell ref="A11:A21"/>
    <mergeCell ref="A29:D29"/>
    <mergeCell ref="A24:A28"/>
    <mergeCell ref="B24:B28"/>
    <mergeCell ref="A31:A35"/>
    <mergeCell ref="B31:B35"/>
    <mergeCell ref="C31:C35"/>
    <mergeCell ref="B40:B42"/>
    <mergeCell ref="C40:C42"/>
    <mergeCell ref="A40:A42"/>
    <mergeCell ref="AG11:AG21"/>
    <mergeCell ref="AH11:AH21"/>
    <mergeCell ref="AI11:AI21"/>
    <mergeCell ref="AJ11:AJ21"/>
    <mergeCell ref="AK11:AK21"/>
    <mergeCell ref="E7:AE7"/>
    <mergeCell ref="A36:D36"/>
    <mergeCell ref="C24:C28"/>
    <mergeCell ref="AM8:AS8"/>
    <mergeCell ref="AK31:AK35"/>
    <mergeCell ref="AL31:AL35"/>
    <mergeCell ref="AM31:AM35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AG7:AS7"/>
    <mergeCell ref="AK8:AL8"/>
    <mergeCell ref="Y8:AE8"/>
    <mergeCell ref="AR24:AR28"/>
    <mergeCell ref="AS24:AS28"/>
    <mergeCell ref="AK24:AK28"/>
    <mergeCell ref="AL24:AL28"/>
    <mergeCell ref="AM11:AM21"/>
    <mergeCell ref="AN11:AN21"/>
    <mergeCell ref="AO11:AO21"/>
    <mergeCell ref="AL11:AL21"/>
    <mergeCell ref="AG24:AG28"/>
    <mergeCell ref="AH24:AH28"/>
    <mergeCell ref="AI24:AI28"/>
    <mergeCell ref="AJ24:AJ28"/>
    <mergeCell ref="AG31:AG35"/>
    <mergeCell ref="AH31:AH35"/>
    <mergeCell ref="AI31:AI35"/>
    <mergeCell ref="AJ31:AJ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3">
    <tabColor theme="3" tint="0.59999389629810485"/>
  </sheetPr>
  <dimension ref="A1:AT295"/>
  <sheetViews>
    <sheetView showGridLines="0" topLeftCell="B167" zoomScale="85" zoomScaleNormal="85" workbookViewId="0">
      <selection activeCell="M66" sqref="M6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153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>
      <c r="A11" s="744" t="s">
        <v>55</v>
      </c>
      <c r="B11" s="745" t="s">
        <v>223</v>
      </c>
      <c r="C11" s="746" t="s">
        <v>421</v>
      </c>
      <c r="D11" s="244" t="s">
        <v>224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8"/>
      <c r="AG11" s="742"/>
      <c r="AH11" s="742"/>
      <c r="AI11" s="742"/>
      <c r="AJ11" s="742"/>
      <c r="AK11" s="742"/>
      <c r="AL11" s="742"/>
      <c r="AM11" s="742"/>
      <c r="AN11" s="742"/>
      <c r="AO11" s="742"/>
      <c r="AP11" s="742"/>
      <c r="AQ11" s="742"/>
      <c r="AR11" s="742"/>
      <c r="AS11" s="742"/>
    </row>
    <row r="12" spans="1:45" customFormat="1">
      <c r="A12" s="716"/>
      <c r="B12" s="738"/>
      <c r="C12" s="737"/>
      <c r="D12" s="245" t="s">
        <v>225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8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245" t="s">
        <v>226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8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245" t="s">
        <v>227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8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245" t="s">
        <v>228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8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245" t="s">
        <v>229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8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>
      <c r="A17" s="716"/>
      <c r="B17" s="738"/>
      <c r="C17" s="737"/>
      <c r="D17" s="245" t="s">
        <v>230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8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>
      <c r="A18" s="716"/>
      <c r="B18" s="738"/>
      <c r="C18" s="737"/>
      <c r="D18" s="245" t="s">
        <v>231</v>
      </c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8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>
      <c r="A19" s="716"/>
      <c r="B19" s="738"/>
      <c r="C19" s="737"/>
      <c r="D19" s="245" t="s">
        <v>232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8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>
      <c r="A20" s="716"/>
      <c r="B20" s="738"/>
      <c r="C20" s="737"/>
      <c r="D20" s="245" t="s">
        <v>233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8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246" t="s">
        <v>234</v>
      </c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8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>
      <c r="A22" s="743"/>
      <c r="B22" s="743"/>
      <c r="C22" s="743"/>
      <c r="D22" s="743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>AG11</f>
        <v>0</v>
      </c>
      <c r="AH22" s="101">
        <f t="shared" ref="AH22:AS22" si="1">AH11</f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ht="15.75" thickBot="1">
      <c r="A23" s="115"/>
      <c r="B23" s="115"/>
      <c r="C23" s="115"/>
      <c r="D23" s="1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customFormat="1" ht="30">
      <c r="A24" s="744" t="s">
        <v>235</v>
      </c>
      <c r="B24" s="745" t="s">
        <v>422</v>
      </c>
      <c r="C24" s="746" t="s">
        <v>423</v>
      </c>
      <c r="D24" s="244" t="s">
        <v>424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8"/>
      <c r="AG24" s="742"/>
      <c r="AH24" s="742"/>
      <c r="AI24" s="742"/>
      <c r="AJ24" s="742"/>
      <c r="AK24" s="742"/>
      <c r="AL24" s="742"/>
      <c r="AM24" s="742"/>
      <c r="AN24" s="742"/>
      <c r="AO24" s="742"/>
      <c r="AP24" s="742"/>
      <c r="AQ24" s="742"/>
      <c r="AR24" s="742"/>
      <c r="AS24" s="742"/>
    </row>
    <row r="25" spans="1:45" customFormat="1">
      <c r="A25" s="716"/>
      <c r="B25" s="738"/>
      <c r="C25" s="737"/>
      <c r="D25" s="245" t="s">
        <v>425</v>
      </c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8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245" t="s">
        <v>426</v>
      </c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8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245" t="s">
        <v>427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8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8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>
      <c r="A29" s="743"/>
      <c r="B29" s="743"/>
      <c r="C29" s="743"/>
      <c r="D29" s="743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>AG24</f>
        <v>0</v>
      </c>
      <c r="AH29" s="101">
        <f t="shared" ref="AH29:AS29" si="3">AH24</f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ht="19.5" thickBot="1">
      <c r="A30" s="198"/>
      <c r="B30" s="198"/>
      <c r="C30" s="198"/>
      <c r="D30" s="19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45" customFormat="1">
      <c r="A31" s="744" t="s">
        <v>51</v>
      </c>
      <c r="B31" s="745" t="s">
        <v>219</v>
      </c>
      <c r="C31" s="746" t="s">
        <v>429</v>
      </c>
      <c r="D31" s="244" t="s">
        <v>220</v>
      </c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8"/>
      <c r="AG31" s="742"/>
      <c r="AH31" s="742"/>
      <c r="AI31" s="742"/>
      <c r="AJ31" s="742"/>
      <c r="AK31" s="742"/>
      <c r="AL31" s="742"/>
      <c r="AM31" s="742"/>
      <c r="AN31" s="742"/>
      <c r="AO31" s="742"/>
      <c r="AP31" s="742"/>
      <c r="AQ31" s="742"/>
      <c r="AR31" s="742"/>
      <c r="AS31" s="742"/>
    </row>
    <row r="32" spans="1:45" customFormat="1">
      <c r="A32" s="716"/>
      <c r="B32" s="738"/>
      <c r="C32" s="737"/>
      <c r="D32" s="245" t="s">
        <v>221</v>
      </c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8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245" t="s">
        <v>222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8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245" t="s">
        <v>236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8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8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>
      <c r="A36" s="743"/>
      <c r="B36" s="743"/>
      <c r="C36" s="743"/>
      <c r="D36" s="743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>AG31</f>
        <v>0</v>
      </c>
      <c r="AH36" s="101">
        <f t="shared" ref="AH36:AS36" si="5">AH31</f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22" t="s">
        <v>73</v>
      </c>
      <c r="E38" s="5">
        <f>SUM(E36+E29+E22)</f>
        <v>0</v>
      </c>
      <c r="F38" s="5">
        <f t="shared" ref="F38:AS38" si="6">SUM(F36+F29+F22)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si="6"/>
        <v>0</v>
      </c>
      <c r="K38" s="5">
        <f t="shared" si="6"/>
        <v>0</v>
      </c>
      <c r="L38" s="5">
        <f t="shared" si="6"/>
        <v>0</v>
      </c>
      <c r="M38" s="5">
        <f t="shared" si="6"/>
        <v>0</v>
      </c>
      <c r="N38" s="5">
        <f t="shared" si="6"/>
        <v>0</v>
      </c>
      <c r="O38" s="5">
        <f t="shared" si="6"/>
        <v>0</v>
      </c>
      <c r="P38" s="5">
        <f t="shared" si="6"/>
        <v>0</v>
      </c>
      <c r="Q38" s="5">
        <f t="shared" si="6"/>
        <v>0</v>
      </c>
      <c r="R38" s="5">
        <f t="shared" si="6"/>
        <v>0</v>
      </c>
      <c r="S38" s="5">
        <f t="shared" si="6"/>
        <v>0</v>
      </c>
      <c r="T38" s="5">
        <f t="shared" si="6"/>
        <v>0</v>
      </c>
      <c r="U38" s="5">
        <f t="shared" si="6"/>
        <v>0</v>
      </c>
      <c r="V38" s="5">
        <f t="shared" si="6"/>
        <v>0</v>
      </c>
      <c r="W38" s="5">
        <f t="shared" si="6"/>
        <v>0</v>
      </c>
      <c r="X38" s="5">
        <f t="shared" si="6"/>
        <v>0</v>
      </c>
      <c r="Y38" s="5">
        <f t="shared" si="6"/>
        <v>0</v>
      </c>
      <c r="Z38" s="5">
        <f t="shared" si="6"/>
        <v>0</v>
      </c>
      <c r="AA38" s="5">
        <f t="shared" si="6"/>
        <v>0</v>
      </c>
      <c r="AB38" s="5">
        <f t="shared" si="6"/>
        <v>0</v>
      </c>
      <c r="AC38" s="5">
        <f t="shared" si="6"/>
        <v>0</v>
      </c>
      <c r="AD38" s="5">
        <f t="shared" si="6"/>
        <v>0</v>
      </c>
      <c r="AE38" s="5">
        <f t="shared" si="6"/>
        <v>0</v>
      </c>
      <c r="AF38" s="4"/>
      <c r="AG38" s="101">
        <f t="shared" si="6"/>
        <v>0</v>
      </c>
      <c r="AH38" s="101">
        <f t="shared" si="6"/>
        <v>0</v>
      </c>
      <c r="AI38" s="101">
        <f t="shared" si="6"/>
        <v>0</v>
      </c>
      <c r="AJ38" s="101">
        <f t="shared" si="6"/>
        <v>0</v>
      </c>
      <c r="AK38" s="101">
        <f t="shared" si="6"/>
        <v>0</v>
      </c>
      <c r="AL38" s="101">
        <f t="shared" si="6"/>
        <v>0</v>
      </c>
      <c r="AM38" s="101">
        <f t="shared" si="6"/>
        <v>0</v>
      </c>
      <c r="AN38" s="101">
        <f t="shared" si="6"/>
        <v>0</v>
      </c>
      <c r="AO38" s="101">
        <f t="shared" si="6"/>
        <v>0</v>
      </c>
      <c r="AP38" s="101">
        <f t="shared" si="6"/>
        <v>0</v>
      </c>
      <c r="AQ38" s="101">
        <f t="shared" si="6"/>
        <v>0</v>
      </c>
      <c r="AR38" s="101">
        <f t="shared" si="6"/>
        <v>0</v>
      </c>
      <c r="AS38" s="101">
        <f t="shared" si="6"/>
        <v>0</v>
      </c>
    </row>
    <row r="39" spans="1:46" customFormat="1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15" customHeight="1">
      <c r="A43" s="309"/>
      <c r="B43" s="310" t="s">
        <v>567</v>
      </c>
      <c r="C43" s="311" t="s">
        <v>507</v>
      </c>
      <c r="D43" s="312">
        <v>132</v>
      </c>
      <c r="E43" s="277"/>
      <c r="F43" s="275"/>
      <c r="G43" s="275"/>
      <c r="H43" s="275"/>
      <c r="I43" s="313"/>
      <c r="J43" s="277">
        <v>1</v>
      </c>
      <c r="K43" s="275">
        <v>2</v>
      </c>
      <c r="L43" s="275">
        <v>2</v>
      </c>
      <c r="M43" s="275">
        <v>0</v>
      </c>
      <c r="N43" s="313">
        <v>0</v>
      </c>
      <c r="O43" s="277">
        <v>0</v>
      </c>
      <c r="P43" s="313">
        <v>2</v>
      </c>
      <c r="Q43" s="247">
        <v>1</v>
      </c>
      <c r="R43" s="248">
        <v>0</v>
      </c>
      <c r="S43" s="314">
        <v>1</v>
      </c>
      <c r="T43" s="248">
        <v>0</v>
      </c>
      <c r="U43" s="248">
        <v>0</v>
      </c>
      <c r="V43" s="315">
        <v>0</v>
      </c>
      <c r="W43" s="249">
        <v>0</v>
      </c>
      <c r="X43" s="4"/>
      <c r="Y43" s="4"/>
      <c r="Z43" s="4"/>
      <c r="AA43" s="4"/>
      <c r="AT43" s="4"/>
    </row>
    <row r="44" spans="1:46" ht="15" customHeight="1">
      <c r="A44" s="309"/>
      <c r="B44" s="316" t="s">
        <v>551</v>
      </c>
      <c r="C44" s="317" t="s">
        <v>670</v>
      </c>
      <c r="D44" s="392">
        <v>50</v>
      </c>
      <c r="E44" s="393"/>
      <c r="F44" s="276"/>
      <c r="G44" s="276"/>
      <c r="H44" s="276"/>
      <c r="I44" s="394"/>
      <c r="J44" s="393">
        <v>2</v>
      </c>
      <c r="K44" s="276">
        <v>21</v>
      </c>
      <c r="L44" s="276">
        <v>21</v>
      </c>
      <c r="M44" s="276">
        <v>0</v>
      </c>
      <c r="N44" s="394">
        <v>0</v>
      </c>
      <c r="O44" s="393">
        <v>3</v>
      </c>
      <c r="P44" s="394">
        <v>18</v>
      </c>
      <c r="Q44" s="395">
        <v>7</v>
      </c>
      <c r="R44" s="251">
        <v>1</v>
      </c>
      <c r="S44" s="280">
        <v>2</v>
      </c>
      <c r="T44" s="251">
        <v>3</v>
      </c>
      <c r="U44" s="251">
        <v>4</v>
      </c>
      <c r="V44" s="279">
        <v>4</v>
      </c>
      <c r="W44" s="396">
        <v>0</v>
      </c>
      <c r="X44" s="4"/>
      <c r="Y44" s="4"/>
      <c r="Z44" s="4"/>
      <c r="AA44" s="4"/>
      <c r="AT44" s="4"/>
    </row>
    <row r="45" spans="1:46" ht="15" customHeight="1">
      <c r="A45" s="309"/>
      <c r="B45" s="316" t="s">
        <v>551</v>
      </c>
      <c r="C45" s="317" t="s">
        <v>671</v>
      </c>
      <c r="D45" s="392">
        <v>49</v>
      </c>
      <c r="E45" s="393"/>
      <c r="F45" s="276"/>
      <c r="G45" s="276"/>
      <c r="H45" s="276"/>
      <c r="I45" s="394"/>
      <c r="J45" s="393">
        <v>3</v>
      </c>
      <c r="K45" s="276">
        <v>32</v>
      </c>
      <c r="L45" s="276">
        <v>32</v>
      </c>
      <c r="M45" s="276">
        <v>0</v>
      </c>
      <c r="N45" s="394">
        <v>0</v>
      </c>
      <c r="O45" s="393">
        <v>4</v>
      </c>
      <c r="P45" s="394">
        <v>28</v>
      </c>
      <c r="Q45" s="395">
        <v>10</v>
      </c>
      <c r="R45" s="251">
        <v>3</v>
      </c>
      <c r="S45" s="280">
        <v>4</v>
      </c>
      <c r="T45" s="251">
        <v>6</v>
      </c>
      <c r="U45" s="251">
        <v>4</v>
      </c>
      <c r="V45" s="279">
        <v>4</v>
      </c>
      <c r="W45" s="396">
        <v>1</v>
      </c>
      <c r="X45" s="4"/>
      <c r="Y45" s="4"/>
      <c r="Z45" s="4"/>
      <c r="AA45" s="4"/>
      <c r="AT45" s="4"/>
    </row>
    <row r="46" spans="1:46" ht="15" customHeight="1">
      <c r="A46" s="309"/>
      <c r="B46" s="316" t="s">
        <v>551</v>
      </c>
      <c r="C46" s="317" t="s">
        <v>639</v>
      </c>
      <c r="D46" s="392">
        <v>48</v>
      </c>
      <c r="E46" s="393"/>
      <c r="F46" s="276"/>
      <c r="G46" s="276"/>
      <c r="H46" s="276"/>
      <c r="I46" s="394"/>
      <c r="J46" s="393">
        <v>2</v>
      </c>
      <c r="K46" s="276">
        <v>20</v>
      </c>
      <c r="L46" s="276">
        <v>20</v>
      </c>
      <c r="M46" s="276">
        <v>0</v>
      </c>
      <c r="N46" s="394">
        <v>0</v>
      </c>
      <c r="O46" s="393">
        <v>2</v>
      </c>
      <c r="P46" s="394">
        <v>18</v>
      </c>
      <c r="Q46" s="395">
        <v>3</v>
      </c>
      <c r="R46" s="251">
        <v>3</v>
      </c>
      <c r="S46" s="280">
        <v>3</v>
      </c>
      <c r="T46" s="251">
        <v>5</v>
      </c>
      <c r="U46" s="251">
        <v>2</v>
      </c>
      <c r="V46" s="279">
        <v>2</v>
      </c>
      <c r="W46" s="396">
        <v>2</v>
      </c>
      <c r="X46" s="4"/>
      <c r="Y46" s="4"/>
      <c r="Z46" s="4"/>
      <c r="AA46" s="4"/>
      <c r="AT46" s="4"/>
    </row>
    <row r="47" spans="1:46" ht="15" customHeight="1">
      <c r="A47" s="309"/>
      <c r="B47" s="316" t="s">
        <v>551</v>
      </c>
      <c r="C47" s="317" t="s">
        <v>672</v>
      </c>
      <c r="D47" s="392">
        <v>50</v>
      </c>
      <c r="E47" s="393"/>
      <c r="F47" s="276"/>
      <c r="G47" s="276"/>
      <c r="H47" s="276"/>
      <c r="I47" s="394"/>
      <c r="J47" s="393">
        <v>2</v>
      </c>
      <c r="K47" s="276">
        <v>21</v>
      </c>
      <c r="L47" s="276">
        <v>21</v>
      </c>
      <c r="M47" s="276">
        <v>0</v>
      </c>
      <c r="N47" s="394">
        <v>0</v>
      </c>
      <c r="O47" s="393">
        <v>3</v>
      </c>
      <c r="P47" s="394">
        <v>18</v>
      </c>
      <c r="Q47" s="395">
        <v>6</v>
      </c>
      <c r="R47" s="251">
        <v>3</v>
      </c>
      <c r="S47" s="280">
        <v>3</v>
      </c>
      <c r="T47" s="251">
        <v>6</v>
      </c>
      <c r="U47" s="251">
        <v>0</v>
      </c>
      <c r="V47" s="279">
        <v>2</v>
      </c>
      <c r="W47" s="396">
        <v>1</v>
      </c>
      <c r="X47" s="4"/>
      <c r="Y47" s="4"/>
      <c r="Z47" s="4"/>
      <c r="AA47" s="4"/>
      <c r="AT47" s="4"/>
    </row>
    <row r="48" spans="1:46" ht="15" customHeight="1">
      <c r="A48" s="309"/>
      <c r="B48" s="316" t="s">
        <v>513</v>
      </c>
      <c r="C48" s="317" t="s">
        <v>575</v>
      </c>
      <c r="D48" s="392">
        <v>27</v>
      </c>
      <c r="E48" s="393"/>
      <c r="F48" s="276"/>
      <c r="G48" s="276"/>
      <c r="H48" s="276"/>
      <c r="I48" s="394"/>
      <c r="J48" s="393">
        <v>1</v>
      </c>
      <c r="K48" s="276">
        <v>16</v>
      </c>
      <c r="L48" s="276">
        <v>16</v>
      </c>
      <c r="M48" s="276">
        <v>0</v>
      </c>
      <c r="N48" s="394">
        <v>0</v>
      </c>
      <c r="O48" s="393">
        <v>4</v>
      </c>
      <c r="P48" s="394">
        <v>12</v>
      </c>
      <c r="Q48" s="395">
        <v>2</v>
      </c>
      <c r="R48" s="251">
        <v>4</v>
      </c>
      <c r="S48" s="280">
        <v>2</v>
      </c>
      <c r="T48" s="251">
        <v>3</v>
      </c>
      <c r="U48" s="251">
        <v>4</v>
      </c>
      <c r="V48" s="279">
        <v>1</v>
      </c>
      <c r="W48" s="396">
        <v>0</v>
      </c>
      <c r="X48" s="4"/>
      <c r="Y48" s="4"/>
      <c r="Z48" s="4"/>
      <c r="AA48" s="4"/>
      <c r="AT48" s="4"/>
    </row>
    <row r="49" spans="1:46" ht="15" customHeight="1">
      <c r="A49" s="309"/>
      <c r="B49" s="316" t="s">
        <v>513</v>
      </c>
      <c r="C49" s="317" t="s">
        <v>673</v>
      </c>
      <c r="D49" s="392">
        <v>30</v>
      </c>
      <c r="E49" s="393"/>
      <c r="F49" s="276"/>
      <c r="G49" s="276"/>
      <c r="H49" s="276"/>
      <c r="I49" s="394"/>
      <c r="J49" s="393">
        <v>1</v>
      </c>
      <c r="K49" s="276">
        <v>11</v>
      </c>
      <c r="L49" s="276">
        <v>11</v>
      </c>
      <c r="M49" s="276">
        <v>0</v>
      </c>
      <c r="N49" s="394">
        <v>0</v>
      </c>
      <c r="O49" s="393">
        <v>0</v>
      </c>
      <c r="P49" s="394">
        <v>11</v>
      </c>
      <c r="Q49" s="395">
        <v>0</v>
      </c>
      <c r="R49" s="251">
        <v>3</v>
      </c>
      <c r="S49" s="280">
        <v>1</v>
      </c>
      <c r="T49" s="251">
        <v>3</v>
      </c>
      <c r="U49" s="251">
        <v>3</v>
      </c>
      <c r="V49" s="279">
        <v>1</v>
      </c>
      <c r="W49" s="396">
        <v>0</v>
      </c>
      <c r="X49" s="4"/>
      <c r="Y49" s="4"/>
      <c r="Z49" s="4"/>
      <c r="AA49" s="4"/>
      <c r="AT49" s="4"/>
    </row>
    <row r="50" spans="1:46" ht="15" customHeight="1">
      <c r="A50" s="309"/>
      <c r="B50" s="316" t="s">
        <v>513</v>
      </c>
      <c r="C50" s="317" t="s">
        <v>594</v>
      </c>
      <c r="D50" s="397">
        <v>12</v>
      </c>
      <c r="E50" s="395"/>
      <c r="F50" s="251"/>
      <c r="G50" s="251"/>
      <c r="H50" s="251"/>
      <c r="I50" s="396"/>
      <c r="J50" s="395">
        <v>1</v>
      </c>
      <c r="K50" s="251">
        <v>10</v>
      </c>
      <c r="L50" s="251">
        <v>10</v>
      </c>
      <c r="M50" s="251">
        <v>0</v>
      </c>
      <c r="N50" s="396">
        <v>0</v>
      </c>
      <c r="O50" s="395">
        <v>0</v>
      </c>
      <c r="P50" s="396">
        <v>10</v>
      </c>
      <c r="Q50" s="395">
        <v>1</v>
      </c>
      <c r="R50" s="251">
        <v>0</v>
      </c>
      <c r="S50" s="280">
        <v>1</v>
      </c>
      <c r="T50" s="251">
        <v>5</v>
      </c>
      <c r="U50" s="251">
        <v>2</v>
      </c>
      <c r="V50" s="279">
        <v>1</v>
      </c>
      <c r="W50" s="396">
        <v>0</v>
      </c>
      <c r="X50" s="4"/>
      <c r="Y50" s="4"/>
      <c r="Z50" s="4"/>
      <c r="AA50" s="4"/>
      <c r="AT50" s="4"/>
    </row>
    <row r="51" spans="1:46" ht="15" customHeight="1">
      <c r="A51" s="309"/>
      <c r="B51" s="316" t="s">
        <v>513</v>
      </c>
      <c r="C51" s="317" t="s">
        <v>674</v>
      </c>
      <c r="D51" s="397">
        <v>54</v>
      </c>
      <c r="E51" s="395"/>
      <c r="F51" s="251"/>
      <c r="G51" s="251"/>
      <c r="H51" s="251"/>
      <c r="I51" s="396"/>
      <c r="J51" s="395">
        <v>2</v>
      </c>
      <c r="K51" s="251">
        <v>24</v>
      </c>
      <c r="L51" s="251">
        <v>24</v>
      </c>
      <c r="M51" s="251">
        <v>0</v>
      </c>
      <c r="N51" s="396">
        <v>0</v>
      </c>
      <c r="O51" s="395">
        <v>7</v>
      </c>
      <c r="P51" s="396">
        <v>17</v>
      </c>
      <c r="Q51" s="395">
        <v>2</v>
      </c>
      <c r="R51" s="251">
        <v>0</v>
      </c>
      <c r="S51" s="280">
        <v>3</v>
      </c>
      <c r="T51" s="251">
        <v>7</v>
      </c>
      <c r="U51" s="251">
        <v>10</v>
      </c>
      <c r="V51" s="279">
        <v>3</v>
      </c>
      <c r="W51" s="396">
        <v>0</v>
      </c>
      <c r="X51" s="4"/>
      <c r="Y51" s="4"/>
      <c r="Z51" s="4"/>
      <c r="AA51" s="4"/>
      <c r="AT51" s="4"/>
    </row>
    <row r="52" spans="1:46" ht="15" customHeight="1">
      <c r="A52" s="309"/>
      <c r="B52" s="316" t="s">
        <v>513</v>
      </c>
      <c r="C52" s="317" t="s">
        <v>632</v>
      </c>
      <c r="D52" s="397">
        <v>27</v>
      </c>
      <c r="E52" s="395"/>
      <c r="F52" s="251"/>
      <c r="G52" s="251"/>
      <c r="H52" s="251"/>
      <c r="I52" s="396"/>
      <c r="J52" s="395">
        <v>1</v>
      </c>
      <c r="K52" s="251">
        <v>11</v>
      </c>
      <c r="L52" s="251">
        <v>11</v>
      </c>
      <c r="M52" s="251">
        <v>0</v>
      </c>
      <c r="N52" s="396">
        <v>0</v>
      </c>
      <c r="O52" s="395">
        <v>0</v>
      </c>
      <c r="P52" s="396">
        <v>11</v>
      </c>
      <c r="Q52" s="395">
        <v>1</v>
      </c>
      <c r="R52" s="251">
        <v>0</v>
      </c>
      <c r="S52" s="280">
        <v>1</v>
      </c>
      <c r="T52" s="251">
        <v>6</v>
      </c>
      <c r="U52" s="251">
        <v>2</v>
      </c>
      <c r="V52" s="279">
        <v>1</v>
      </c>
      <c r="W52" s="396">
        <v>0</v>
      </c>
      <c r="X52" s="4"/>
      <c r="Y52" s="4"/>
      <c r="Z52" s="4"/>
      <c r="AA52" s="4"/>
      <c r="AB52" s="4"/>
      <c r="AC52" s="4"/>
      <c r="AR52" s="4"/>
    </row>
    <row r="53" spans="1:46" ht="15" customHeight="1">
      <c r="A53" s="309"/>
      <c r="B53" s="316" t="s">
        <v>513</v>
      </c>
      <c r="C53" s="317" t="s">
        <v>675</v>
      </c>
      <c r="D53" s="397">
        <v>36</v>
      </c>
      <c r="E53" s="395"/>
      <c r="F53" s="251"/>
      <c r="G53" s="251"/>
      <c r="H53" s="251"/>
      <c r="I53" s="396"/>
      <c r="J53" s="395">
        <v>2</v>
      </c>
      <c r="K53" s="251">
        <v>20</v>
      </c>
      <c r="L53" s="251">
        <v>20</v>
      </c>
      <c r="M53" s="251">
        <v>0</v>
      </c>
      <c r="N53" s="396">
        <v>0</v>
      </c>
      <c r="O53" s="395">
        <v>0</v>
      </c>
      <c r="P53" s="396">
        <v>20</v>
      </c>
      <c r="Q53" s="395">
        <v>0</v>
      </c>
      <c r="R53" s="251">
        <v>1</v>
      </c>
      <c r="S53" s="280">
        <v>2</v>
      </c>
      <c r="T53" s="251">
        <v>7</v>
      </c>
      <c r="U53" s="251">
        <v>7</v>
      </c>
      <c r="V53" s="279">
        <v>3</v>
      </c>
      <c r="W53" s="396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309"/>
      <c r="B54" s="316" t="s">
        <v>513</v>
      </c>
      <c r="C54" s="317" t="s">
        <v>676</v>
      </c>
      <c r="D54" s="397">
        <v>12</v>
      </c>
      <c r="E54" s="395"/>
      <c r="F54" s="251"/>
      <c r="G54" s="251"/>
      <c r="H54" s="251"/>
      <c r="I54" s="396"/>
      <c r="J54" s="395">
        <v>1</v>
      </c>
      <c r="K54" s="251">
        <v>12</v>
      </c>
      <c r="L54" s="251">
        <v>12</v>
      </c>
      <c r="M54" s="251">
        <v>0</v>
      </c>
      <c r="N54" s="396">
        <v>0</v>
      </c>
      <c r="O54" s="395">
        <v>0</v>
      </c>
      <c r="P54" s="396">
        <v>12</v>
      </c>
      <c r="Q54" s="395">
        <v>0</v>
      </c>
      <c r="R54" s="251">
        <v>0</v>
      </c>
      <c r="S54" s="280">
        <v>1</v>
      </c>
      <c r="T54" s="251">
        <v>4</v>
      </c>
      <c r="U54" s="251">
        <v>4</v>
      </c>
      <c r="V54" s="279">
        <v>2</v>
      </c>
      <c r="W54" s="396">
        <v>0</v>
      </c>
      <c r="X54" s="4"/>
      <c r="Y54" s="4"/>
      <c r="Z54" s="4"/>
      <c r="AA54" s="4"/>
      <c r="AB54" s="4"/>
      <c r="AC54" s="4"/>
      <c r="AR54" s="4"/>
    </row>
    <row r="55" spans="1:46" ht="15" customHeight="1">
      <c r="A55" s="309"/>
      <c r="B55" s="316" t="s">
        <v>513</v>
      </c>
      <c r="C55" s="317" t="s">
        <v>556</v>
      </c>
      <c r="D55" s="397">
        <v>12</v>
      </c>
      <c r="E55" s="395"/>
      <c r="F55" s="251"/>
      <c r="G55" s="251"/>
      <c r="H55" s="251"/>
      <c r="I55" s="396"/>
      <c r="J55" s="395">
        <v>1</v>
      </c>
      <c r="K55" s="251">
        <v>16</v>
      </c>
      <c r="L55" s="251">
        <v>16</v>
      </c>
      <c r="M55" s="251">
        <v>0</v>
      </c>
      <c r="N55" s="396">
        <v>0</v>
      </c>
      <c r="O55" s="395">
        <v>4</v>
      </c>
      <c r="P55" s="396">
        <v>12</v>
      </c>
      <c r="Q55" s="395">
        <v>2</v>
      </c>
      <c r="R55" s="251">
        <v>4</v>
      </c>
      <c r="S55" s="280">
        <v>2</v>
      </c>
      <c r="T55" s="251">
        <v>3</v>
      </c>
      <c r="U55" s="251">
        <v>4</v>
      </c>
      <c r="V55" s="279">
        <v>1</v>
      </c>
      <c r="W55" s="396">
        <v>0</v>
      </c>
      <c r="X55" s="4"/>
      <c r="Y55" s="4"/>
      <c r="Z55" s="4"/>
      <c r="AA55" s="4"/>
      <c r="AB55" s="4"/>
      <c r="AC55" s="4"/>
      <c r="AR55" s="4"/>
    </row>
    <row r="56" spans="1:46" ht="15" customHeight="1">
      <c r="A56" s="309"/>
      <c r="B56" s="316" t="s">
        <v>505</v>
      </c>
      <c r="C56" s="317" t="s">
        <v>677</v>
      </c>
      <c r="D56" s="397">
        <v>24</v>
      </c>
      <c r="E56" s="395"/>
      <c r="F56" s="251"/>
      <c r="G56" s="251"/>
      <c r="H56" s="251"/>
      <c r="I56" s="396"/>
      <c r="J56" s="395">
        <v>1</v>
      </c>
      <c r="K56" s="251">
        <v>10</v>
      </c>
      <c r="L56" s="251">
        <v>10</v>
      </c>
      <c r="M56" s="251">
        <v>0</v>
      </c>
      <c r="N56" s="396">
        <v>0</v>
      </c>
      <c r="O56" s="395">
        <v>0</v>
      </c>
      <c r="P56" s="396">
        <v>10</v>
      </c>
      <c r="Q56" s="395">
        <v>0</v>
      </c>
      <c r="R56" s="251">
        <v>0</v>
      </c>
      <c r="S56" s="280">
        <v>2</v>
      </c>
      <c r="T56" s="251">
        <v>2</v>
      </c>
      <c r="U56" s="251">
        <v>2</v>
      </c>
      <c r="V56" s="279">
        <v>3</v>
      </c>
      <c r="W56" s="396">
        <v>1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309"/>
      <c r="B57" s="316" t="s">
        <v>505</v>
      </c>
      <c r="C57" s="317" t="s">
        <v>678</v>
      </c>
      <c r="D57" s="397">
        <v>9</v>
      </c>
      <c r="E57" s="395"/>
      <c r="F57" s="251"/>
      <c r="G57" s="251"/>
      <c r="H57" s="251"/>
      <c r="I57" s="396"/>
      <c r="J57" s="395">
        <v>1</v>
      </c>
      <c r="K57" s="251">
        <v>10</v>
      </c>
      <c r="L57" s="251">
        <v>10</v>
      </c>
      <c r="M57" s="251">
        <v>0</v>
      </c>
      <c r="N57" s="396">
        <v>0</v>
      </c>
      <c r="O57" s="395">
        <v>2</v>
      </c>
      <c r="P57" s="396">
        <v>8</v>
      </c>
      <c r="Q57" s="395">
        <v>0</v>
      </c>
      <c r="R57" s="251">
        <v>1</v>
      </c>
      <c r="S57" s="280">
        <v>4</v>
      </c>
      <c r="T57" s="251">
        <v>2</v>
      </c>
      <c r="U57" s="251">
        <v>1</v>
      </c>
      <c r="V57" s="279">
        <v>0</v>
      </c>
      <c r="W57" s="396">
        <v>2</v>
      </c>
      <c r="X57" s="4"/>
      <c r="Y57" s="4"/>
      <c r="Z57" s="4"/>
      <c r="AA57" s="4"/>
      <c r="AB57" s="4"/>
      <c r="AC57" s="4"/>
      <c r="AR57" s="4"/>
    </row>
    <row r="58" spans="1:46" ht="15" customHeight="1">
      <c r="A58" s="309"/>
      <c r="B58" s="316" t="s">
        <v>505</v>
      </c>
      <c r="C58" s="317" t="s">
        <v>679</v>
      </c>
      <c r="D58" s="397">
        <v>39</v>
      </c>
      <c r="E58" s="395"/>
      <c r="F58" s="251"/>
      <c r="G58" s="251"/>
      <c r="H58" s="251"/>
      <c r="I58" s="396"/>
      <c r="J58" s="395">
        <v>2</v>
      </c>
      <c r="K58" s="251">
        <v>20</v>
      </c>
      <c r="L58" s="251">
        <v>20</v>
      </c>
      <c r="M58" s="251">
        <v>0</v>
      </c>
      <c r="N58" s="396">
        <v>0</v>
      </c>
      <c r="O58" s="395">
        <v>0</v>
      </c>
      <c r="P58" s="396">
        <v>20</v>
      </c>
      <c r="Q58" s="395">
        <v>0</v>
      </c>
      <c r="R58" s="251">
        <v>0</v>
      </c>
      <c r="S58" s="280">
        <v>4</v>
      </c>
      <c r="T58" s="251">
        <v>4</v>
      </c>
      <c r="U58" s="251">
        <v>4</v>
      </c>
      <c r="V58" s="279">
        <v>6</v>
      </c>
      <c r="W58" s="396">
        <v>2</v>
      </c>
      <c r="X58" s="4"/>
      <c r="Y58" s="4"/>
      <c r="Z58" s="4"/>
      <c r="AA58" s="4"/>
      <c r="AB58" s="4"/>
      <c r="AC58" s="4"/>
      <c r="AR58" s="4"/>
    </row>
    <row r="59" spans="1:46" ht="15" customHeight="1">
      <c r="A59" s="309"/>
      <c r="B59" s="316" t="s">
        <v>680</v>
      </c>
      <c r="C59" s="317" t="s">
        <v>681</v>
      </c>
      <c r="D59" s="397">
        <v>173</v>
      </c>
      <c r="E59" s="395"/>
      <c r="F59" s="251"/>
      <c r="G59" s="251"/>
      <c r="H59" s="251"/>
      <c r="I59" s="396"/>
      <c r="J59" s="395">
        <v>8</v>
      </c>
      <c r="K59" s="251">
        <v>87</v>
      </c>
      <c r="L59" s="251">
        <v>86</v>
      </c>
      <c r="M59" s="251">
        <v>1</v>
      </c>
      <c r="N59" s="396">
        <v>0</v>
      </c>
      <c r="O59" s="395">
        <v>0</v>
      </c>
      <c r="P59" s="396">
        <v>87</v>
      </c>
      <c r="Q59" s="395">
        <v>14</v>
      </c>
      <c r="R59" s="251">
        <v>28</v>
      </c>
      <c r="S59" s="280">
        <v>26</v>
      </c>
      <c r="T59" s="251">
        <v>7</v>
      </c>
      <c r="U59" s="251">
        <v>9</v>
      </c>
      <c r="V59" s="279">
        <v>3</v>
      </c>
      <c r="W59" s="396">
        <v>0</v>
      </c>
      <c r="X59" s="4"/>
      <c r="Y59" s="4"/>
      <c r="Z59" s="4"/>
      <c r="AA59" s="4"/>
      <c r="AB59" s="4"/>
      <c r="AC59" s="4"/>
      <c r="AR59" s="4"/>
    </row>
    <row r="60" spans="1:46" ht="15" customHeight="1">
      <c r="A60" s="309"/>
      <c r="B60" s="316" t="s">
        <v>680</v>
      </c>
      <c r="C60" s="317" t="s">
        <v>682</v>
      </c>
      <c r="D60" s="397">
        <v>198</v>
      </c>
      <c r="E60" s="395"/>
      <c r="F60" s="251"/>
      <c r="G60" s="251"/>
      <c r="H60" s="251"/>
      <c r="I60" s="396"/>
      <c r="J60" s="395">
        <v>9</v>
      </c>
      <c r="K60" s="251">
        <v>92</v>
      </c>
      <c r="L60" s="251">
        <v>92</v>
      </c>
      <c r="M60" s="251">
        <v>0</v>
      </c>
      <c r="N60" s="396">
        <v>0</v>
      </c>
      <c r="O60" s="395">
        <v>0</v>
      </c>
      <c r="P60" s="396">
        <v>92</v>
      </c>
      <c r="Q60" s="395">
        <v>13</v>
      </c>
      <c r="R60" s="251">
        <v>12</v>
      </c>
      <c r="S60" s="280">
        <v>50</v>
      </c>
      <c r="T60" s="251">
        <v>11</v>
      </c>
      <c r="U60" s="251">
        <v>6</v>
      </c>
      <c r="V60" s="279">
        <v>0</v>
      </c>
      <c r="W60" s="396">
        <v>0</v>
      </c>
      <c r="X60" s="4"/>
      <c r="Y60" s="4"/>
      <c r="Z60" s="4"/>
      <c r="AA60" s="4"/>
      <c r="AB60" s="4"/>
      <c r="AC60" s="4"/>
      <c r="AR60" s="4"/>
    </row>
    <row r="61" spans="1:46" ht="15" customHeight="1">
      <c r="A61" s="309"/>
      <c r="B61" s="316" t="s">
        <v>680</v>
      </c>
      <c r="C61" s="317" t="s">
        <v>683</v>
      </c>
      <c r="D61" s="397">
        <v>87</v>
      </c>
      <c r="E61" s="395"/>
      <c r="F61" s="251"/>
      <c r="G61" s="251"/>
      <c r="H61" s="251"/>
      <c r="I61" s="396"/>
      <c r="J61" s="395">
        <v>4</v>
      </c>
      <c r="K61" s="251">
        <v>42</v>
      </c>
      <c r="L61" s="251">
        <v>42</v>
      </c>
      <c r="M61" s="251">
        <v>0</v>
      </c>
      <c r="N61" s="396">
        <v>0</v>
      </c>
      <c r="O61" s="395">
        <v>5</v>
      </c>
      <c r="P61" s="396">
        <v>37</v>
      </c>
      <c r="Q61" s="395">
        <v>8</v>
      </c>
      <c r="R61" s="251">
        <v>17</v>
      </c>
      <c r="S61" s="280">
        <v>7</v>
      </c>
      <c r="T61" s="251">
        <v>7</v>
      </c>
      <c r="U61" s="251">
        <v>3</v>
      </c>
      <c r="V61" s="279">
        <v>0</v>
      </c>
      <c r="W61" s="396">
        <v>0</v>
      </c>
      <c r="X61" s="4"/>
      <c r="Y61" s="4"/>
      <c r="Z61" s="4"/>
      <c r="AA61" s="4"/>
      <c r="AB61" s="4"/>
      <c r="AC61" s="4"/>
      <c r="AR61" s="4"/>
    </row>
    <row r="62" spans="1:46" ht="15" customHeight="1">
      <c r="A62" s="309"/>
      <c r="B62" s="316" t="s">
        <v>680</v>
      </c>
      <c r="C62" s="317" t="s">
        <v>684</v>
      </c>
      <c r="D62" s="397">
        <v>192</v>
      </c>
      <c r="E62" s="395"/>
      <c r="F62" s="251"/>
      <c r="G62" s="251"/>
      <c r="H62" s="251"/>
      <c r="I62" s="396"/>
      <c r="J62" s="395">
        <v>9</v>
      </c>
      <c r="K62" s="251">
        <v>93</v>
      </c>
      <c r="L62" s="251">
        <v>93</v>
      </c>
      <c r="M62" s="251">
        <v>0</v>
      </c>
      <c r="N62" s="396">
        <v>0</v>
      </c>
      <c r="O62" s="395">
        <v>0</v>
      </c>
      <c r="P62" s="396">
        <v>93</v>
      </c>
      <c r="Q62" s="395">
        <v>18</v>
      </c>
      <c r="R62" s="251">
        <v>22</v>
      </c>
      <c r="S62" s="280">
        <v>48</v>
      </c>
      <c r="T62" s="251">
        <v>2</v>
      </c>
      <c r="U62" s="251">
        <v>3</v>
      </c>
      <c r="V62" s="279">
        <v>0</v>
      </c>
      <c r="W62" s="396">
        <v>0</v>
      </c>
      <c r="X62" s="4"/>
      <c r="Y62" s="4"/>
      <c r="Z62" s="4"/>
      <c r="AA62" s="4"/>
      <c r="AB62" s="4"/>
      <c r="AC62" s="4"/>
      <c r="AR62" s="4"/>
    </row>
    <row r="63" spans="1:46" ht="15" customHeight="1">
      <c r="A63" s="309"/>
      <c r="B63" s="316" t="s">
        <v>685</v>
      </c>
      <c r="C63" s="317" t="s">
        <v>686</v>
      </c>
      <c r="D63" s="397">
        <v>132</v>
      </c>
      <c r="E63" s="395"/>
      <c r="F63" s="251"/>
      <c r="G63" s="251"/>
      <c r="H63" s="251"/>
      <c r="I63" s="396"/>
      <c r="J63" s="395">
        <v>6</v>
      </c>
      <c r="K63" s="251">
        <v>60</v>
      </c>
      <c r="L63" s="251">
        <v>60</v>
      </c>
      <c r="M63" s="251">
        <v>0</v>
      </c>
      <c r="N63" s="396">
        <v>0</v>
      </c>
      <c r="O63" s="395">
        <v>6</v>
      </c>
      <c r="P63" s="396">
        <v>54</v>
      </c>
      <c r="Q63" s="395">
        <v>0</v>
      </c>
      <c r="R63" s="251">
        <v>4</v>
      </c>
      <c r="S63" s="280">
        <v>22</v>
      </c>
      <c r="T63" s="251">
        <v>12</v>
      </c>
      <c r="U63" s="251">
        <v>8</v>
      </c>
      <c r="V63" s="279">
        <v>6</v>
      </c>
      <c r="W63" s="396">
        <v>8</v>
      </c>
      <c r="X63" s="4"/>
      <c r="Y63" s="4"/>
      <c r="Z63" s="4"/>
      <c r="AA63" s="4"/>
      <c r="AB63" s="4"/>
      <c r="AC63" s="4"/>
      <c r="AR63" s="4"/>
    </row>
    <row r="64" spans="1:46" ht="15" customHeight="1">
      <c r="A64" s="309"/>
      <c r="B64" s="316" t="s">
        <v>685</v>
      </c>
      <c r="C64" s="317" t="s">
        <v>687</v>
      </c>
      <c r="D64" s="397">
        <v>48</v>
      </c>
      <c r="E64" s="395"/>
      <c r="F64" s="251"/>
      <c r="G64" s="251"/>
      <c r="H64" s="251"/>
      <c r="I64" s="396"/>
      <c r="J64" s="395">
        <v>2</v>
      </c>
      <c r="K64" s="251">
        <v>20</v>
      </c>
      <c r="L64" s="251">
        <v>20</v>
      </c>
      <c r="M64" s="251">
        <v>0</v>
      </c>
      <c r="N64" s="396">
        <v>0</v>
      </c>
      <c r="O64" s="395">
        <v>1</v>
      </c>
      <c r="P64" s="396">
        <v>19</v>
      </c>
      <c r="Q64" s="395">
        <v>0</v>
      </c>
      <c r="R64" s="251">
        <v>1</v>
      </c>
      <c r="S64" s="280">
        <v>7</v>
      </c>
      <c r="T64" s="251">
        <v>4</v>
      </c>
      <c r="U64" s="251">
        <v>3</v>
      </c>
      <c r="V64" s="279">
        <v>3</v>
      </c>
      <c r="W64" s="396">
        <v>2</v>
      </c>
      <c r="X64" s="4"/>
      <c r="Y64" s="4"/>
      <c r="Z64" s="4"/>
      <c r="AA64" s="4"/>
      <c r="AB64" s="4"/>
      <c r="AC64" s="4"/>
      <c r="AR64" s="4"/>
    </row>
    <row r="65" spans="1:44" ht="15" customHeight="1">
      <c r="A65" s="309"/>
      <c r="B65" s="316" t="s">
        <v>567</v>
      </c>
      <c r="C65" s="317" t="s">
        <v>688</v>
      </c>
      <c r="D65" s="397">
        <v>132</v>
      </c>
      <c r="E65" s="395"/>
      <c r="F65" s="251"/>
      <c r="G65" s="251"/>
      <c r="H65" s="251"/>
      <c r="I65" s="396"/>
      <c r="J65" s="395">
        <v>1</v>
      </c>
      <c r="K65" s="251">
        <v>2</v>
      </c>
      <c r="L65" s="251">
        <v>2</v>
      </c>
      <c r="M65" s="251">
        <v>0</v>
      </c>
      <c r="N65" s="396">
        <v>0</v>
      </c>
      <c r="O65" s="395">
        <v>0</v>
      </c>
      <c r="P65" s="396">
        <v>2</v>
      </c>
      <c r="Q65" s="395">
        <v>1</v>
      </c>
      <c r="R65" s="251">
        <v>0</v>
      </c>
      <c r="S65" s="280">
        <v>1</v>
      </c>
      <c r="T65" s="251">
        <v>0</v>
      </c>
      <c r="U65" s="251">
        <v>0</v>
      </c>
      <c r="V65" s="279">
        <v>0</v>
      </c>
      <c r="W65" s="396">
        <v>0</v>
      </c>
      <c r="X65" s="4"/>
      <c r="Y65" s="4"/>
      <c r="Z65" s="4"/>
      <c r="AA65" s="4"/>
      <c r="AB65" s="4"/>
      <c r="AC65" s="4"/>
      <c r="AR65" s="4"/>
    </row>
    <row r="66" spans="1:44" ht="15" customHeight="1">
      <c r="A66" s="309"/>
      <c r="B66" s="316" t="s">
        <v>567</v>
      </c>
      <c r="C66" s="317" t="s">
        <v>689</v>
      </c>
      <c r="D66" s="397">
        <v>123</v>
      </c>
      <c r="E66" s="395"/>
      <c r="F66" s="251"/>
      <c r="G66" s="251"/>
      <c r="H66" s="251"/>
      <c r="I66" s="396"/>
      <c r="J66" s="395">
        <v>1</v>
      </c>
      <c r="K66" s="251">
        <v>1</v>
      </c>
      <c r="L66" s="251">
        <v>3</v>
      </c>
      <c r="M66" s="251">
        <v>0</v>
      </c>
      <c r="N66" s="396">
        <v>0</v>
      </c>
      <c r="O66" s="395">
        <v>0</v>
      </c>
      <c r="P66" s="396">
        <v>1</v>
      </c>
      <c r="Q66" s="395">
        <v>0</v>
      </c>
      <c r="R66" s="251">
        <v>0</v>
      </c>
      <c r="S66" s="280">
        <v>1</v>
      </c>
      <c r="T66" s="251">
        <v>0</v>
      </c>
      <c r="U66" s="251">
        <v>0</v>
      </c>
      <c r="V66" s="279">
        <v>0</v>
      </c>
      <c r="W66" s="396">
        <v>0</v>
      </c>
      <c r="X66" s="4"/>
      <c r="Y66" s="4"/>
      <c r="Z66" s="4"/>
      <c r="AA66" s="4"/>
      <c r="AB66" s="4"/>
      <c r="AC66" s="4"/>
      <c r="AR66" s="4"/>
    </row>
    <row r="67" spans="1:44" ht="15" customHeight="1">
      <c r="A67" s="309"/>
      <c r="B67" s="316" t="s">
        <v>567</v>
      </c>
      <c r="C67" s="317" t="s">
        <v>690</v>
      </c>
      <c r="D67" s="397">
        <v>48</v>
      </c>
      <c r="E67" s="395"/>
      <c r="F67" s="251"/>
      <c r="G67" s="251"/>
      <c r="H67" s="251"/>
      <c r="I67" s="396"/>
      <c r="J67" s="395">
        <v>2</v>
      </c>
      <c r="K67" s="251">
        <v>24</v>
      </c>
      <c r="L67" s="251">
        <v>24</v>
      </c>
      <c r="M67" s="251">
        <v>0</v>
      </c>
      <c r="N67" s="396">
        <v>0</v>
      </c>
      <c r="O67" s="395">
        <v>18</v>
      </c>
      <c r="P67" s="396">
        <v>6</v>
      </c>
      <c r="Q67" s="395">
        <v>23</v>
      </c>
      <c r="R67" s="251">
        <v>1</v>
      </c>
      <c r="S67" s="280">
        <v>0</v>
      </c>
      <c r="T67" s="251">
        <v>0</v>
      </c>
      <c r="U67" s="251">
        <v>0</v>
      </c>
      <c r="V67" s="279">
        <v>0</v>
      </c>
      <c r="W67" s="396">
        <v>0</v>
      </c>
      <c r="X67" s="4"/>
      <c r="Y67" s="4"/>
      <c r="Z67" s="4"/>
      <c r="AA67" s="4"/>
      <c r="AB67" s="4"/>
      <c r="AC67" s="4"/>
      <c r="AR67" s="4"/>
    </row>
    <row r="68" spans="1:44" ht="15" customHeight="1">
      <c r="A68" s="309"/>
      <c r="B68" s="316" t="s">
        <v>567</v>
      </c>
      <c r="C68" s="317" t="s">
        <v>571</v>
      </c>
      <c r="D68" s="397">
        <v>52</v>
      </c>
      <c r="E68" s="395"/>
      <c r="F68" s="251"/>
      <c r="G68" s="251"/>
      <c r="H68" s="251"/>
      <c r="I68" s="396"/>
      <c r="J68" s="395">
        <v>3</v>
      </c>
      <c r="K68" s="251">
        <v>33</v>
      </c>
      <c r="L68" s="251">
        <v>33</v>
      </c>
      <c r="M68" s="251">
        <v>0</v>
      </c>
      <c r="N68" s="396">
        <v>0</v>
      </c>
      <c r="O68" s="395">
        <v>23</v>
      </c>
      <c r="P68" s="396">
        <v>10</v>
      </c>
      <c r="Q68" s="395">
        <v>31</v>
      </c>
      <c r="R68" s="251">
        <v>2</v>
      </c>
      <c r="S68" s="280">
        <v>0</v>
      </c>
      <c r="T68" s="251">
        <v>0</v>
      </c>
      <c r="U68" s="251">
        <v>0</v>
      </c>
      <c r="V68" s="279">
        <v>0</v>
      </c>
      <c r="W68" s="396">
        <v>0</v>
      </c>
      <c r="X68" s="4"/>
      <c r="Y68" s="4"/>
      <c r="Z68" s="4"/>
      <c r="AA68" s="4"/>
      <c r="AB68" s="4"/>
      <c r="AC68" s="4"/>
      <c r="AR68" s="4"/>
    </row>
    <row r="69" spans="1:44" ht="15" customHeight="1">
      <c r="A69" s="309"/>
      <c r="B69" s="316" t="s">
        <v>509</v>
      </c>
      <c r="C69" s="317" t="s">
        <v>548</v>
      </c>
      <c r="D69" s="397">
        <v>51</v>
      </c>
      <c r="E69" s="395"/>
      <c r="F69" s="251"/>
      <c r="G69" s="251"/>
      <c r="H69" s="251"/>
      <c r="I69" s="396"/>
      <c r="J69" s="395">
        <v>2</v>
      </c>
      <c r="K69" s="251">
        <v>20</v>
      </c>
      <c r="L69" s="251">
        <v>20</v>
      </c>
      <c r="M69" s="251">
        <v>0</v>
      </c>
      <c r="N69" s="396">
        <v>0</v>
      </c>
      <c r="O69" s="395">
        <v>0</v>
      </c>
      <c r="P69" s="396">
        <v>20</v>
      </c>
      <c r="Q69" s="395">
        <v>1</v>
      </c>
      <c r="R69" s="251">
        <v>2</v>
      </c>
      <c r="S69" s="280">
        <v>2</v>
      </c>
      <c r="T69" s="251">
        <v>8</v>
      </c>
      <c r="U69" s="251">
        <v>5</v>
      </c>
      <c r="V69" s="279">
        <v>2</v>
      </c>
      <c r="W69" s="396">
        <v>0</v>
      </c>
      <c r="X69" s="4"/>
      <c r="Y69" s="4"/>
      <c r="Z69" s="4"/>
      <c r="AA69" s="4"/>
      <c r="AB69" s="4"/>
      <c r="AC69" s="4"/>
      <c r="AR69" s="4"/>
    </row>
    <row r="70" spans="1:44" ht="15" customHeight="1">
      <c r="A70" s="309"/>
      <c r="B70" s="316" t="s">
        <v>538</v>
      </c>
      <c r="C70" s="317" t="s">
        <v>691</v>
      </c>
      <c r="D70" s="397">
        <v>45</v>
      </c>
      <c r="E70" s="395"/>
      <c r="F70" s="251"/>
      <c r="G70" s="251"/>
      <c r="H70" s="251"/>
      <c r="I70" s="396"/>
      <c r="J70" s="395">
        <v>2</v>
      </c>
      <c r="K70" s="251">
        <v>20</v>
      </c>
      <c r="L70" s="251">
        <v>20</v>
      </c>
      <c r="M70" s="251">
        <v>0</v>
      </c>
      <c r="N70" s="396">
        <v>0</v>
      </c>
      <c r="O70" s="395">
        <v>0</v>
      </c>
      <c r="P70" s="396">
        <v>20</v>
      </c>
      <c r="Q70" s="395">
        <v>2</v>
      </c>
      <c r="R70" s="251">
        <v>2</v>
      </c>
      <c r="S70" s="280">
        <v>2</v>
      </c>
      <c r="T70" s="251">
        <v>8</v>
      </c>
      <c r="U70" s="251">
        <v>6</v>
      </c>
      <c r="V70" s="279">
        <v>0</v>
      </c>
      <c r="W70" s="396">
        <v>0</v>
      </c>
      <c r="X70" s="4"/>
      <c r="Y70" s="4"/>
      <c r="Z70" s="4"/>
      <c r="AA70" s="4"/>
      <c r="AB70" s="4"/>
      <c r="AC70" s="4"/>
      <c r="AR70" s="4"/>
    </row>
    <row r="71" spans="1:44" ht="15" customHeight="1">
      <c r="A71" s="309"/>
      <c r="B71" s="316" t="s">
        <v>538</v>
      </c>
      <c r="C71" s="317" t="s">
        <v>692</v>
      </c>
      <c r="D71" s="397">
        <v>10</v>
      </c>
      <c r="E71" s="395"/>
      <c r="F71" s="251"/>
      <c r="G71" s="251"/>
      <c r="H71" s="251"/>
      <c r="I71" s="396"/>
      <c r="J71" s="395">
        <v>1</v>
      </c>
      <c r="K71" s="251">
        <v>10</v>
      </c>
      <c r="L71" s="251">
        <v>10</v>
      </c>
      <c r="M71" s="251">
        <v>0</v>
      </c>
      <c r="N71" s="396">
        <v>0</v>
      </c>
      <c r="O71" s="395">
        <v>0</v>
      </c>
      <c r="P71" s="396">
        <v>10</v>
      </c>
      <c r="Q71" s="395">
        <v>1</v>
      </c>
      <c r="R71" s="251">
        <v>1</v>
      </c>
      <c r="S71" s="280">
        <v>1</v>
      </c>
      <c r="T71" s="251">
        <v>4</v>
      </c>
      <c r="U71" s="251">
        <v>3</v>
      </c>
      <c r="V71" s="279">
        <v>0</v>
      </c>
      <c r="W71" s="396">
        <v>0</v>
      </c>
      <c r="X71" s="4"/>
      <c r="Y71" s="4"/>
      <c r="Z71" s="4"/>
      <c r="AA71" s="4"/>
      <c r="AB71" s="4"/>
      <c r="AC71" s="4"/>
      <c r="AR71" s="4"/>
    </row>
    <row r="72" spans="1:44" ht="15" customHeight="1">
      <c r="A72" s="309"/>
      <c r="B72" s="316"/>
      <c r="C72" s="317"/>
      <c r="D72" s="320"/>
      <c r="E72" s="250"/>
      <c r="F72" s="251"/>
      <c r="G72" s="251"/>
      <c r="H72" s="251"/>
      <c r="I72" s="252"/>
      <c r="J72" s="250"/>
      <c r="K72" s="251"/>
      <c r="L72" s="251"/>
      <c r="M72" s="251"/>
      <c r="N72" s="252"/>
      <c r="O72" s="250"/>
      <c r="P72" s="252"/>
      <c r="Q72" s="250"/>
      <c r="R72" s="251"/>
      <c r="S72" s="280"/>
      <c r="T72" s="251"/>
      <c r="U72" s="251"/>
      <c r="V72" s="279"/>
      <c r="W72" s="252"/>
      <c r="X72" s="4"/>
      <c r="Y72" s="4"/>
      <c r="Z72" s="4"/>
      <c r="AA72" s="4"/>
      <c r="AB72" s="4"/>
      <c r="AC72" s="4"/>
      <c r="AR72" s="4"/>
    </row>
    <row r="73" spans="1:44" ht="15" customHeight="1">
      <c r="A73" s="309"/>
      <c r="B73" s="316"/>
      <c r="C73" s="317"/>
      <c r="D73" s="320"/>
      <c r="E73" s="250"/>
      <c r="F73" s="251"/>
      <c r="G73" s="251"/>
      <c r="H73" s="251"/>
      <c r="I73" s="252"/>
      <c r="J73" s="250"/>
      <c r="K73" s="251"/>
      <c r="L73" s="251"/>
      <c r="M73" s="251"/>
      <c r="N73" s="252"/>
      <c r="O73" s="250"/>
      <c r="P73" s="252"/>
      <c r="Q73" s="250"/>
      <c r="R73" s="251"/>
      <c r="S73" s="280"/>
      <c r="T73" s="251"/>
      <c r="U73" s="251"/>
      <c r="V73" s="279"/>
      <c r="W73" s="252"/>
      <c r="X73" s="4"/>
      <c r="Y73" s="4"/>
      <c r="Z73" s="4"/>
      <c r="AA73" s="4"/>
      <c r="AB73" s="4"/>
      <c r="AC73" s="4"/>
      <c r="AR73" s="4"/>
    </row>
    <row r="74" spans="1:44" ht="15" customHeight="1">
      <c r="A74" s="309"/>
      <c r="B74" s="316"/>
      <c r="C74" s="317"/>
      <c r="D74" s="320"/>
      <c r="E74" s="250"/>
      <c r="F74" s="251"/>
      <c r="G74" s="251"/>
      <c r="H74" s="251"/>
      <c r="I74" s="252"/>
      <c r="J74" s="250"/>
      <c r="K74" s="251"/>
      <c r="L74" s="251"/>
      <c r="M74" s="251"/>
      <c r="N74" s="252"/>
      <c r="O74" s="250"/>
      <c r="P74" s="252"/>
      <c r="Q74" s="250"/>
      <c r="R74" s="251"/>
      <c r="S74" s="280"/>
      <c r="T74" s="251"/>
      <c r="U74" s="251"/>
      <c r="V74" s="279"/>
      <c r="W74" s="252"/>
      <c r="X74" s="4"/>
      <c r="Y74" s="4"/>
      <c r="Z74" s="4"/>
      <c r="AA74" s="4"/>
      <c r="AB74" s="4"/>
      <c r="AC74" s="4"/>
      <c r="AR74" s="4"/>
    </row>
    <row r="75" spans="1:44" ht="15" customHeight="1">
      <c r="A75" s="309"/>
      <c r="B75" s="316"/>
      <c r="C75" s="317"/>
      <c r="D75" s="320"/>
      <c r="E75" s="250"/>
      <c r="F75" s="251"/>
      <c r="G75" s="251"/>
      <c r="H75" s="251"/>
      <c r="I75" s="252"/>
      <c r="J75" s="250"/>
      <c r="K75" s="251"/>
      <c r="L75" s="251"/>
      <c r="M75" s="251"/>
      <c r="N75" s="252"/>
      <c r="O75" s="250"/>
      <c r="P75" s="252"/>
      <c r="Q75" s="250"/>
      <c r="R75" s="251"/>
      <c r="S75" s="280"/>
      <c r="T75" s="251"/>
      <c r="U75" s="251"/>
      <c r="V75" s="279"/>
      <c r="W75" s="252"/>
      <c r="X75" s="4"/>
      <c r="Y75" s="4"/>
      <c r="Z75" s="4"/>
      <c r="AA75" s="4"/>
      <c r="AB75" s="4"/>
      <c r="AC75" s="4"/>
      <c r="AR75" s="4"/>
    </row>
    <row r="76" spans="1:44" ht="15" customHeight="1">
      <c r="A76" s="309"/>
      <c r="B76" s="316"/>
      <c r="C76" s="317"/>
      <c r="D76" s="320"/>
      <c r="E76" s="250"/>
      <c r="F76" s="251"/>
      <c r="G76" s="251"/>
      <c r="H76" s="251"/>
      <c r="I76" s="252"/>
      <c r="J76" s="250"/>
      <c r="K76" s="251"/>
      <c r="L76" s="251"/>
      <c r="M76" s="251"/>
      <c r="N76" s="252"/>
      <c r="O76" s="250"/>
      <c r="P76" s="252"/>
      <c r="Q76" s="250"/>
      <c r="R76" s="251"/>
      <c r="S76" s="280"/>
      <c r="T76" s="251"/>
      <c r="U76" s="251"/>
      <c r="V76" s="279"/>
      <c r="W76" s="252"/>
      <c r="X76" s="4"/>
      <c r="Y76" s="4"/>
      <c r="Z76" s="4"/>
      <c r="AA76" s="4"/>
      <c r="AB76" s="4"/>
      <c r="AC76" s="4"/>
      <c r="AR76" s="4"/>
    </row>
    <row r="77" spans="1:44" ht="15" customHeight="1">
      <c r="A77" s="309"/>
      <c r="B77" s="316"/>
      <c r="C77" s="317"/>
      <c r="D77" s="320"/>
      <c r="E77" s="250"/>
      <c r="F77" s="251"/>
      <c r="G77" s="251"/>
      <c r="H77" s="251"/>
      <c r="I77" s="252"/>
      <c r="J77" s="250"/>
      <c r="K77" s="251"/>
      <c r="L77" s="251"/>
      <c r="M77" s="251"/>
      <c r="N77" s="252"/>
      <c r="O77" s="250"/>
      <c r="P77" s="252"/>
      <c r="Q77" s="250"/>
      <c r="R77" s="251"/>
      <c r="S77" s="280"/>
      <c r="T77" s="251"/>
      <c r="U77" s="251"/>
      <c r="V77" s="279"/>
      <c r="W77" s="252"/>
      <c r="X77" s="4"/>
      <c r="Y77" s="4"/>
      <c r="Z77" s="4"/>
      <c r="AA77" s="4"/>
      <c r="AB77" s="4"/>
      <c r="AC77" s="4"/>
      <c r="AR77" s="4"/>
    </row>
    <row r="78" spans="1:44" ht="15" customHeight="1">
      <c r="A78" s="309"/>
      <c r="B78" s="316"/>
      <c r="C78" s="317"/>
      <c r="D78" s="320"/>
      <c r="E78" s="250"/>
      <c r="F78" s="251"/>
      <c r="G78" s="251"/>
      <c r="H78" s="251"/>
      <c r="I78" s="252"/>
      <c r="J78" s="250"/>
      <c r="K78" s="251"/>
      <c r="L78" s="251"/>
      <c r="M78" s="251"/>
      <c r="N78" s="252"/>
      <c r="O78" s="250"/>
      <c r="P78" s="252"/>
      <c r="Q78" s="250"/>
      <c r="R78" s="251"/>
      <c r="S78" s="280"/>
      <c r="T78" s="251"/>
      <c r="U78" s="251"/>
      <c r="V78" s="279"/>
      <c r="W78" s="252"/>
      <c r="X78" s="4"/>
      <c r="Y78" s="4"/>
      <c r="Z78" s="4"/>
      <c r="AA78" s="4"/>
      <c r="AB78" s="4"/>
      <c r="AC78" s="4"/>
      <c r="AR78" s="4"/>
    </row>
    <row r="79" spans="1:44" ht="15" customHeight="1">
      <c r="A79" s="309"/>
      <c r="B79" s="316"/>
      <c r="C79" s="317"/>
      <c r="D79" s="320"/>
      <c r="E79" s="250"/>
      <c r="F79" s="251"/>
      <c r="G79" s="251"/>
      <c r="H79" s="251"/>
      <c r="I79" s="252"/>
      <c r="J79" s="250"/>
      <c r="K79" s="251"/>
      <c r="L79" s="251"/>
      <c r="M79" s="251"/>
      <c r="N79" s="252"/>
      <c r="O79" s="250"/>
      <c r="P79" s="252"/>
      <c r="Q79" s="250"/>
      <c r="R79" s="251"/>
      <c r="S79" s="280"/>
      <c r="T79" s="251"/>
      <c r="U79" s="251"/>
      <c r="V79" s="279"/>
      <c r="W79" s="252"/>
      <c r="X79" s="4"/>
      <c r="Y79" s="4"/>
      <c r="Z79" s="4"/>
      <c r="AA79" s="4"/>
      <c r="AB79" s="4"/>
      <c r="AC79" s="4"/>
      <c r="AR79" s="4"/>
    </row>
    <row r="80" spans="1:44" ht="15" customHeight="1">
      <c r="A80" s="309"/>
      <c r="B80" s="316"/>
      <c r="C80" s="317"/>
      <c r="D80" s="320"/>
      <c r="E80" s="250"/>
      <c r="F80" s="251"/>
      <c r="G80" s="251"/>
      <c r="H80" s="251"/>
      <c r="I80" s="252"/>
      <c r="J80" s="250"/>
      <c r="K80" s="251"/>
      <c r="L80" s="251"/>
      <c r="M80" s="251"/>
      <c r="N80" s="252"/>
      <c r="O80" s="250"/>
      <c r="P80" s="252"/>
      <c r="Q80" s="250"/>
      <c r="R80" s="251"/>
      <c r="S80" s="280"/>
      <c r="T80" s="251"/>
      <c r="U80" s="251"/>
      <c r="V80" s="279"/>
      <c r="W80" s="252"/>
      <c r="X80" s="4"/>
      <c r="Y80" s="4"/>
      <c r="Z80" s="4"/>
      <c r="AA80" s="4"/>
      <c r="AB80" s="4"/>
      <c r="AC80" s="4"/>
      <c r="AR80" s="4"/>
    </row>
    <row r="81" spans="1:44" ht="15" customHeight="1">
      <c r="A81" s="309"/>
      <c r="B81" s="316"/>
      <c r="C81" s="317"/>
      <c r="D81" s="320"/>
      <c r="E81" s="250"/>
      <c r="F81" s="251"/>
      <c r="G81" s="251"/>
      <c r="H81" s="251"/>
      <c r="I81" s="252"/>
      <c r="J81" s="250"/>
      <c r="K81" s="251"/>
      <c r="L81" s="251"/>
      <c r="M81" s="251"/>
      <c r="N81" s="252"/>
      <c r="O81" s="250"/>
      <c r="P81" s="252"/>
      <c r="Q81" s="250"/>
      <c r="R81" s="251"/>
      <c r="S81" s="280"/>
      <c r="T81" s="251"/>
      <c r="U81" s="251"/>
      <c r="V81" s="279"/>
      <c r="W81" s="252"/>
      <c r="X81" s="4"/>
      <c r="Y81" s="4"/>
      <c r="Z81" s="4"/>
      <c r="AA81" s="4"/>
      <c r="AB81" s="4"/>
      <c r="AC81" s="4"/>
      <c r="AR81" s="4"/>
    </row>
    <row r="82" spans="1:44" ht="15" customHeight="1">
      <c r="A82" s="309"/>
      <c r="B82" s="316"/>
      <c r="C82" s="317"/>
      <c r="D82" s="320"/>
      <c r="E82" s="250"/>
      <c r="F82" s="251"/>
      <c r="G82" s="251"/>
      <c r="H82" s="251"/>
      <c r="I82" s="252"/>
      <c r="J82" s="250"/>
      <c r="K82" s="251"/>
      <c r="L82" s="251"/>
      <c r="M82" s="251"/>
      <c r="N82" s="252"/>
      <c r="O82" s="250"/>
      <c r="P82" s="252"/>
      <c r="Q82" s="250"/>
      <c r="R82" s="251"/>
      <c r="S82" s="280"/>
      <c r="T82" s="251"/>
      <c r="U82" s="251"/>
      <c r="V82" s="279"/>
      <c r="W82" s="252"/>
      <c r="X82" s="4"/>
      <c r="Y82" s="4"/>
      <c r="Z82" s="4"/>
      <c r="AA82" s="4"/>
      <c r="AB82" s="4"/>
      <c r="AC82" s="4"/>
      <c r="AR82" s="4"/>
    </row>
    <row r="83" spans="1:44" ht="15" customHeight="1">
      <c r="A83" s="309"/>
      <c r="B83" s="316"/>
      <c r="C83" s="317"/>
      <c r="D83" s="320"/>
      <c r="E83" s="250"/>
      <c r="F83" s="251"/>
      <c r="G83" s="251"/>
      <c r="H83" s="251"/>
      <c r="I83" s="252"/>
      <c r="J83" s="250"/>
      <c r="K83" s="251"/>
      <c r="L83" s="251"/>
      <c r="M83" s="251"/>
      <c r="N83" s="252"/>
      <c r="O83" s="250"/>
      <c r="P83" s="252"/>
      <c r="Q83" s="250"/>
      <c r="R83" s="251"/>
      <c r="S83" s="280"/>
      <c r="T83" s="251"/>
      <c r="U83" s="251"/>
      <c r="V83" s="279"/>
      <c r="W83" s="252"/>
      <c r="X83" s="4"/>
      <c r="Y83" s="4"/>
      <c r="Z83" s="4"/>
      <c r="AA83" s="4"/>
      <c r="AB83" s="4"/>
      <c r="AC83" s="4"/>
      <c r="AR83" s="4"/>
    </row>
    <row r="84" spans="1:44" ht="15" customHeight="1">
      <c r="A84" s="309"/>
      <c r="B84" s="316"/>
      <c r="C84" s="317"/>
      <c r="D84" s="320"/>
      <c r="E84" s="250"/>
      <c r="F84" s="251"/>
      <c r="G84" s="251"/>
      <c r="H84" s="251"/>
      <c r="I84" s="252"/>
      <c r="J84" s="250"/>
      <c r="K84" s="251"/>
      <c r="L84" s="251"/>
      <c r="M84" s="251"/>
      <c r="N84" s="252"/>
      <c r="O84" s="250"/>
      <c r="P84" s="252"/>
      <c r="Q84" s="250"/>
      <c r="R84" s="251"/>
      <c r="S84" s="280"/>
      <c r="T84" s="251"/>
      <c r="U84" s="251"/>
      <c r="V84" s="279"/>
      <c r="W84" s="252"/>
      <c r="X84" s="4"/>
      <c r="Y84" s="4"/>
      <c r="Z84" s="4"/>
      <c r="AA84" s="4"/>
      <c r="AB84" s="4"/>
      <c r="AC84" s="4"/>
      <c r="AR84" s="4"/>
    </row>
    <row r="85" spans="1:44" ht="15" customHeight="1">
      <c r="A85" s="309"/>
      <c r="B85" s="316"/>
      <c r="C85" s="317"/>
      <c r="D85" s="320"/>
      <c r="E85" s="250"/>
      <c r="F85" s="251"/>
      <c r="G85" s="251"/>
      <c r="H85" s="251"/>
      <c r="I85" s="252"/>
      <c r="J85" s="250"/>
      <c r="K85" s="251"/>
      <c r="L85" s="251"/>
      <c r="M85" s="251"/>
      <c r="N85" s="252"/>
      <c r="O85" s="250"/>
      <c r="P85" s="252"/>
      <c r="Q85" s="250"/>
      <c r="R85" s="251"/>
      <c r="S85" s="280"/>
      <c r="T85" s="251"/>
      <c r="U85" s="251"/>
      <c r="V85" s="279"/>
      <c r="W85" s="252"/>
      <c r="X85" s="4"/>
      <c r="Y85" s="4"/>
      <c r="Z85" s="4"/>
      <c r="AA85" s="4"/>
      <c r="AB85" s="4"/>
      <c r="AC85" s="4"/>
      <c r="AR85" s="4"/>
    </row>
    <row r="86" spans="1:44" ht="15" customHeight="1">
      <c r="A86" s="309"/>
      <c r="B86" s="316"/>
      <c r="C86" s="317"/>
      <c r="D86" s="320"/>
      <c r="E86" s="250"/>
      <c r="F86" s="251"/>
      <c r="G86" s="251"/>
      <c r="H86" s="251"/>
      <c r="I86" s="252"/>
      <c r="J86" s="250"/>
      <c r="K86" s="251"/>
      <c r="L86" s="251"/>
      <c r="M86" s="251"/>
      <c r="N86" s="252"/>
      <c r="O86" s="250"/>
      <c r="P86" s="252"/>
      <c r="Q86" s="250"/>
      <c r="R86" s="251"/>
      <c r="S86" s="280"/>
      <c r="T86" s="251"/>
      <c r="U86" s="251"/>
      <c r="V86" s="279"/>
      <c r="W86" s="252"/>
      <c r="X86" s="4"/>
      <c r="Y86" s="4"/>
      <c r="Z86" s="4"/>
      <c r="AA86" s="4"/>
      <c r="AB86" s="4"/>
      <c r="AC86" s="4"/>
      <c r="AR86" s="4"/>
    </row>
    <row r="87" spans="1:44" ht="15" customHeight="1">
      <c r="A87" s="309"/>
      <c r="B87" s="316"/>
      <c r="C87" s="317"/>
      <c r="D87" s="320"/>
      <c r="E87" s="250"/>
      <c r="F87" s="251"/>
      <c r="G87" s="251"/>
      <c r="H87" s="251"/>
      <c r="I87" s="252"/>
      <c r="J87" s="250"/>
      <c r="K87" s="251"/>
      <c r="L87" s="251"/>
      <c r="M87" s="251"/>
      <c r="N87" s="252"/>
      <c r="O87" s="250"/>
      <c r="P87" s="252"/>
      <c r="Q87" s="250"/>
      <c r="R87" s="251"/>
      <c r="S87" s="280"/>
      <c r="T87" s="251"/>
      <c r="U87" s="251"/>
      <c r="V87" s="279"/>
      <c r="W87" s="252"/>
      <c r="X87" s="4"/>
      <c r="Y87" s="4"/>
      <c r="Z87" s="4"/>
      <c r="AA87" s="4"/>
      <c r="AB87" s="4"/>
      <c r="AC87" s="4"/>
      <c r="AR87" s="4"/>
    </row>
    <row r="88" spans="1:44" ht="15" customHeight="1">
      <c r="A88" s="309"/>
      <c r="B88" s="316"/>
      <c r="C88" s="317"/>
      <c r="D88" s="320"/>
      <c r="E88" s="250"/>
      <c r="F88" s="251"/>
      <c r="G88" s="251"/>
      <c r="H88" s="251"/>
      <c r="I88" s="252"/>
      <c r="J88" s="250"/>
      <c r="K88" s="251"/>
      <c r="L88" s="251"/>
      <c r="M88" s="251"/>
      <c r="N88" s="252"/>
      <c r="O88" s="250"/>
      <c r="P88" s="252"/>
      <c r="Q88" s="250"/>
      <c r="R88" s="251"/>
      <c r="S88" s="280"/>
      <c r="T88" s="251"/>
      <c r="U88" s="251"/>
      <c r="V88" s="279"/>
      <c r="W88" s="252"/>
      <c r="X88" s="4"/>
      <c r="Y88" s="4"/>
      <c r="Z88" s="4"/>
      <c r="AA88" s="4"/>
      <c r="AB88" s="4"/>
      <c r="AC88" s="4"/>
      <c r="AR88" s="4"/>
    </row>
    <row r="89" spans="1:44" ht="15" customHeight="1">
      <c r="A89" s="309"/>
      <c r="B89" s="321"/>
      <c r="C89" s="322"/>
      <c r="D89" s="320"/>
      <c r="E89" s="250"/>
      <c r="F89" s="251"/>
      <c r="G89" s="251"/>
      <c r="H89" s="251"/>
      <c r="I89" s="252"/>
      <c r="J89" s="250"/>
      <c r="K89" s="251"/>
      <c r="L89" s="251"/>
      <c r="M89" s="251"/>
      <c r="N89" s="252"/>
      <c r="O89" s="250"/>
      <c r="P89" s="252"/>
      <c r="Q89" s="250"/>
      <c r="R89" s="251"/>
      <c r="S89" s="280"/>
      <c r="T89" s="251"/>
      <c r="U89" s="251"/>
      <c r="V89" s="279"/>
      <c r="W89" s="252"/>
      <c r="X89" s="4"/>
      <c r="Y89" s="4"/>
      <c r="Z89" s="4"/>
      <c r="AA89" s="4"/>
      <c r="AB89" s="4"/>
      <c r="AC89" s="4"/>
      <c r="AK89" s="100"/>
      <c r="AR89" s="4"/>
    </row>
    <row r="90" spans="1:44" ht="15" customHeight="1">
      <c r="A90" s="309"/>
      <c r="B90" s="321"/>
      <c r="C90" s="322"/>
      <c r="D90" s="320"/>
      <c r="E90" s="250"/>
      <c r="F90" s="251"/>
      <c r="G90" s="323"/>
      <c r="H90" s="251"/>
      <c r="I90" s="252"/>
      <c r="J90" s="250"/>
      <c r="K90" s="251"/>
      <c r="L90" s="251"/>
      <c r="M90" s="251"/>
      <c r="N90" s="252"/>
      <c r="O90" s="250"/>
      <c r="P90" s="252"/>
      <c r="Q90" s="250"/>
      <c r="R90" s="251"/>
      <c r="S90" s="280"/>
      <c r="T90" s="251"/>
      <c r="U90" s="251"/>
      <c r="V90" s="279"/>
      <c r="W90" s="252"/>
      <c r="X90" s="4"/>
      <c r="Y90" s="4"/>
      <c r="Z90" s="4"/>
      <c r="AA90" s="4"/>
      <c r="AB90" s="4"/>
      <c r="AC90" s="4"/>
      <c r="AR90" s="4"/>
    </row>
    <row r="91" spans="1:44" ht="15" customHeight="1">
      <c r="A91" s="309"/>
      <c r="B91" s="321"/>
      <c r="C91" s="322"/>
      <c r="D91" s="320"/>
      <c r="E91" s="250"/>
      <c r="F91" s="251"/>
      <c r="G91" s="251"/>
      <c r="H91" s="251"/>
      <c r="I91" s="252"/>
      <c r="J91" s="250"/>
      <c r="K91" s="251"/>
      <c r="L91" s="251"/>
      <c r="M91" s="251"/>
      <c r="N91" s="252"/>
      <c r="O91" s="250"/>
      <c r="P91" s="252"/>
      <c r="Q91" s="250"/>
      <c r="R91" s="251"/>
      <c r="S91" s="280"/>
      <c r="T91" s="251"/>
      <c r="U91" s="251"/>
      <c r="V91" s="279"/>
      <c r="W91" s="252"/>
      <c r="X91" s="4"/>
      <c r="Y91" s="4"/>
      <c r="Z91" s="4"/>
      <c r="AA91" s="4"/>
      <c r="AB91" s="4"/>
      <c r="AC91" s="4"/>
      <c r="AR91" s="4"/>
    </row>
    <row r="92" spans="1:44" ht="15" customHeight="1">
      <c r="A92" s="309"/>
      <c r="B92" s="321"/>
      <c r="C92" s="322"/>
      <c r="D92" s="320"/>
      <c r="E92" s="250"/>
      <c r="F92" s="251"/>
      <c r="G92" s="251"/>
      <c r="H92" s="251"/>
      <c r="I92" s="252"/>
      <c r="J92" s="250"/>
      <c r="K92" s="251"/>
      <c r="L92" s="251"/>
      <c r="M92" s="251"/>
      <c r="N92" s="252"/>
      <c r="O92" s="250"/>
      <c r="P92" s="252"/>
      <c r="Q92" s="250"/>
      <c r="R92" s="251"/>
      <c r="S92" s="280"/>
      <c r="T92" s="251"/>
      <c r="U92" s="251"/>
      <c r="V92" s="279"/>
      <c r="W92" s="252"/>
      <c r="X92" s="4"/>
      <c r="Y92" s="4"/>
      <c r="Z92" s="4"/>
      <c r="AA92" s="4"/>
      <c r="AB92" s="4"/>
      <c r="AC92" s="4"/>
      <c r="AR92" s="4"/>
    </row>
    <row r="93" spans="1:44" ht="15" customHeight="1">
      <c r="A93" s="309"/>
      <c r="B93" s="321"/>
      <c r="C93" s="322"/>
      <c r="D93" s="320"/>
      <c r="E93" s="250"/>
      <c r="F93" s="251"/>
      <c r="G93" s="251"/>
      <c r="H93" s="251"/>
      <c r="I93" s="252"/>
      <c r="J93" s="250"/>
      <c r="K93" s="251"/>
      <c r="L93" s="251"/>
      <c r="M93" s="251"/>
      <c r="N93" s="252"/>
      <c r="O93" s="250"/>
      <c r="P93" s="252"/>
      <c r="Q93" s="250"/>
      <c r="R93" s="251"/>
      <c r="S93" s="280"/>
      <c r="T93" s="251"/>
      <c r="U93" s="251"/>
      <c r="V93" s="279"/>
      <c r="W93" s="252"/>
      <c r="X93" s="4"/>
      <c r="Y93" s="4"/>
      <c r="Z93" s="4"/>
      <c r="AA93" s="4"/>
      <c r="AB93" s="4"/>
      <c r="AC93" s="4"/>
      <c r="AR93" s="4"/>
    </row>
    <row r="94" spans="1:44" ht="15" customHeight="1">
      <c r="A94" s="309"/>
      <c r="B94" s="321"/>
      <c r="C94" s="322"/>
      <c r="D94" s="320"/>
      <c r="E94" s="250"/>
      <c r="F94" s="251"/>
      <c r="G94" s="251"/>
      <c r="H94" s="251"/>
      <c r="I94" s="252"/>
      <c r="J94" s="250"/>
      <c r="K94" s="251"/>
      <c r="L94" s="251"/>
      <c r="M94" s="251"/>
      <c r="N94" s="252"/>
      <c r="O94" s="250"/>
      <c r="P94" s="252"/>
      <c r="Q94" s="250"/>
      <c r="R94" s="251"/>
      <c r="S94" s="280"/>
      <c r="T94" s="251"/>
      <c r="U94" s="251"/>
      <c r="V94" s="279"/>
      <c r="W94" s="252"/>
      <c r="X94" s="4"/>
      <c r="Y94" s="4"/>
      <c r="Z94" s="4"/>
      <c r="AA94" s="4"/>
      <c r="AB94" s="4"/>
      <c r="AC94" s="4"/>
      <c r="AR94" s="4"/>
    </row>
    <row r="95" spans="1:44" ht="15" customHeight="1">
      <c r="A95" s="309"/>
      <c r="B95" s="321"/>
      <c r="C95" s="322"/>
      <c r="D95" s="320"/>
      <c r="E95" s="250"/>
      <c r="F95" s="251"/>
      <c r="G95" s="251"/>
      <c r="H95" s="251"/>
      <c r="I95" s="252"/>
      <c r="J95" s="250"/>
      <c r="K95" s="251"/>
      <c r="L95" s="251"/>
      <c r="M95" s="251"/>
      <c r="N95" s="252"/>
      <c r="O95" s="250"/>
      <c r="P95" s="252"/>
      <c r="Q95" s="250"/>
      <c r="R95" s="251"/>
      <c r="S95" s="280"/>
      <c r="T95" s="251"/>
      <c r="U95" s="251"/>
      <c r="V95" s="279"/>
      <c r="W95" s="252"/>
      <c r="X95" s="4"/>
      <c r="Y95" s="4"/>
      <c r="Z95" s="4"/>
      <c r="AA95" s="4"/>
      <c r="AB95" s="4"/>
      <c r="AC95" s="4"/>
      <c r="AR95" s="4"/>
    </row>
    <row r="96" spans="1:44" ht="15" customHeight="1">
      <c r="A96" s="324"/>
      <c r="B96" s="321"/>
      <c r="C96" s="322"/>
      <c r="D96" s="320"/>
      <c r="E96" s="250"/>
      <c r="F96" s="251"/>
      <c r="G96" s="251"/>
      <c r="H96" s="251"/>
      <c r="I96" s="252"/>
      <c r="J96" s="250"/>
      <c r="K96" s="251"/>
      <c r="L96" s="251"/>
      <c r="M96" s="251"/>
      <c r="N96" s="252"/>
      <c r="O96" s="250"/>
      <c r="P96" s="252"/>
      <c r="Q96" s="250"/>
      <c r="R96" s="251"/>
      <c r="S96" s="280"/>
      <c r="T96" s="251"/>
      <c r="U96" s="251"/>
      <c r="V96" s="279"/>
      <c r="W96" s="252"/>
      <c r="X96" s="4"/>
      <c r="Y96" s="4"/>
      <c r="Z96" s="4"/>
      <c r="AA96" s="4"/>
      <c r="AB96" s="4"/>
      <c r="AC96" s="4"/>
      <c r="AR96" s="4"/>
    </row>
    <row r="97" spans="1:46" ht="15" customHeight="1">
      <c r="A97" s="324"/>
      <c r="B97" s="321"/>
      <c r="C97" s="322"/>
      <c r="D97" s="320"/>
      <c r="E97" s="250"/>
      <c r="F97" s="251"/>
      <c r="G97" s="251"/>
      <c r="H97" s="251"/>
      <c r="I97" s="252"/>
      <c r="J97" s="250"/>
      <c r="K97" s="251"/>
      <c r="L97" s="251"/>
      <c r="M97" s="251"/>
      <c r="N97" s="252"/>
      <c r="O97" s="250"/>
      <c r="P97" s="252"/>
      <c r="Q97" s="250"/>
      <c r="R97" s="251"/>
      <c r="S97" s="280"/>
      <c r="T97" s="251"/>
      <c r="U97" s="251"/>
      <c r="V97" s="279"/>
      <c r="W97" s="252"/>
      <c r="X97" s="4"/>
      <c r="Y97" s="4"/>
      <c r="Z97" s="4"/>
      <c r="AA97" s="4"/>
      <c r="AB97" s="4"/>
      <c r="AC97" s="4"/>
      <c r="AR97" s="4"/>
    </row>
    <row r="98" spans="1:46" ht="15" customHeight="1">
      <c r="A98" s="324"/>
      <c r="B98" s="321"/>
      <c r="C98" s="322"/>
      <c r="D98" s="320"/>
      <c r="E98" s="250"/>
      <c r="F98" s="251"/>
      <c r="G98" s="251"/>
      <c r="H98" s="251"/>
      <c r="I98" s="252"/>
      <c r="J98" s="250"/>
      <c r="K98" s="251"/>
      <c r="L98" s="251"/>
      <c r="M98" s="251"/>
      <c r="N98" s="252"/>
      <c r="O98" s="250"/>
      <c r="P98" s="252"/>
      <c r="Q98" s="250"/>
      <c r="R98" s="251"/>
      <c r="S98" s="280"/>
      <c r="T98" s="251"/>
      <c r="U98" s="251"/>
      <c r="V98" s="279"/>
      <c r="W98" s="252"/>
      <c r="X98" s="4"/>
      <c r="Y98" s="4"/>
      <c r="Z98" s="4"/>
      <c r="AA98" s="4"/>
      <c r="AB98" s="4"/>
      <c r="AC98" s="4"/>
      <c r="AR98" s="4"/>
    </row>
    <row r="99" spans="1:46" ht="15" customHeight="1">
      <c r="A99" s="324"/>
      <c r="B99" s="321"/>
      <c r="C99" s="322"/>
      <c r="D99" s="320"/>
      <c r="E99" s="250"/>
      <c r="F99" s="251"/>
      <c r="G99" s="251"/>
      <c r="H99" s="251"/>
      <c r="I99" s="252"/>
      <c r="J99" s="250"/>
      <c r="K99" s="251"/>
      <c r="L99" s="251"/>
      <c r="M99" s="251"/>
      <c r="N99" s="252"/>
      <c r="O99" s="250"/>
      <c r="P99" s="252"/>
      <c r="Q99" s="250"/>
      <c r="R99" s="251"/>
      <c r="S99" s="280"/>
      <c r="T99" s="251"/>
      <c r="U99" s="251"/>
      <c r="V99" s="279"/>
      <c r="W99" s="252"/>
      <c r="X99" s="4"/>
      <c r="Y99" s="4"/>
      <c r="Z99" s="4"/>
      <c r="AA99" s="4"/>
      <c r="AB99" s="4"/>
      <c r="AC99" s="4"/>
      <c r="AR99" s="4"/>
    </row>
    <row r="100" spans="1:46" ht="15" customHeight="1">
      <c r="A100" s="324"/>
      <c r="B100" s="321"/>
      <c r="C100" s="322"/>
      <c r="D100" s="320"/>
      <c r="E100" s="250"/>
      <c r="F100" s="251"/>
      <c r="G100" s="251"/>
      <c r="H100" s="251"/>
      <c r="I100" s="252"/>
      <c r="J100" s="250"/>
      <c r="K100" s="251"/>
      <c r="L100" s="251"/>
      <c r="M100" s="251"/>
      <c r="N100" s="252"/>
      <c r="O100" s="250"/>
      <c r="P100" s="252"/>
      <c r="Q100" s="250"/>
      <c r="R100" s="251"/>
      <c r="S100" s="280"/>
      <c r="T100" s="251"/>
      <c r="U100" s="251"/>
      <c r="V100" s="279"/>
      <c r="W100" s="252"/>
      <c r="X100" s="4"/>
      <c r="Y100" s="4"/>
      <c r="Z100" s="4"/>
      <c r="AA100" s="4"/>
      <c r="AB100" s="4"/>
      <c r="AC100" s="4"/>
      <c r="AR100" s="4"/>
    </row>
    <row r="101" spans="1:46" ht="15" customHeight="1">
      <c r="A101" s="324"/>
      <c r="B101" s="321"/>
      <c r="C101" s="322"/>
      <c r="D101" s="320"/>
      <c r="E101" s="250"/>
      <c r="F101" s="251"/>
      <c r="G101" s="251"/>
      <c r="H101" s="251"/>
      <c r="I101" s="252"/>
      <c r="J101" s="250"/>
      <c r="K101" s="251"/>
      <c r="L101" s="251"/>
      <c r="M101" s="251"/>
      <c r="N101" s="252"/>
      <c r="O101" s="250"/>
      <c r="P101" s="252"/>
      <c r="Q101" s="250"/>
      <c r="R101" s="251"/>
      <c r="S101" s="280"/>
      <c r="T101" s="251"/>
      <c r="U101" s="251"/>
      <c r="V101" s="279"/>
      <c r="W101" s="252"/>
      <c r="X101" s="4"/>
      <c r="Y101" s="4"/>
      <c r="Z101" s="4"/>
      <c r="AA101" s="4"/>
      <c r="AB101" s="4"/>
      <c r="AC101" s="4"/>
      <c r="AR101" s="4"/>
    </row>
    <row r="102" spans="1:46" ht="15" customHeight="1">
      <c r="A102" s="309"/>
      <c r="B102" s="316"/>
      <c r="C102" s="317"/>
      <c r="D102" s="318"/>
      <c r="E102" s="278"/>
      <c r="F102" s="276"/>
      <c r="G102" s="276"/>
      <c r="H102" s="276"/>
      <c r="I102" s="319"/>
      <c r="J102" s="278"/>
      <c r="K102" s="276"/>
      <c r="L102" s="276"/>
      <c r="M102" s="276"/>
      <c r="N102" s="319"/>
      <c r="O102" s="278"/>
      <c r="P102" s="319"/>
      <c r="Q102" s="250"/>
      <c r="R102" s="251"/>
      <c r="S102" s="280"/>
      <c r="T102" s="251"/>
      <c r="U102" s="251"/>
      <c r="V102" s="279"/>
      <c r="W102" s="252"/>
      <c r="X102" s="4"/>
      <c r="Y102" s="4"/>
      <c r="Z102" s="4"/>
      <c r="AA102" s="4"/>
      <c r="AT102" s="4"/>
    </row>
    <row r="103" spans="1:46" ht="15" customHeight="1">
      <c r="A103" s="309"/>
      <c r="B103" s="316"/>
      <c r="C103" s="317"/>
      <c r="D103" s="318"/>
      <c r="E103" s="278"/>
      <c r="F103" s="276"/>
      <c r="G103" s="276"/>
      <c r="H103" s="276"/>
      <c r="I103" s="319"/>
      <c r="J103" s="278"/>
      <c r="K103" s="276"/>
      <c r="L103" s="276"/>
      <c r="M103" s="276"/>
      <c r="N103" s="319"/>
      <c r="O103" s="278"/>
      <c r="P103" s="319"/>
      <c r="Q103" s="250"/>
      <c r="R103" s="251"/>
      <c r="S103" s="280"/>
      <c r="T103" s="251"/>
      <c r="U103" s="251"/>
      <c r="V103" s="279"/>
      <c r="W103" s="252"/>
      <c r="X103" s="4"/>
      <c r="Y103" s="4"/>
      <c r="Z103" s="4"/>
      <c r="AA103" s="4"/>
      <c r="AT103" s="4"/>
    </row>
    <row r="104" spans="1:46" ht="15" customHeight="1">
      <c r="A104" s="309"/>
      <c r="B104" s="316"/>
      <c r="C104" s="317"/>
      <c r="D104" s="318"/>
      <c r="E104" s="278"/>
      <c r="F104" s="276"/>
      <c r="G104" s="276"/>
      <c r="H104" s="276"/>
      <c r="I104" s="319"/>
      <c r="J104" s="278"/>
      <c r="K104" s="276"/>
      <c r="L104" s="276"/>
      <c r="M104" s="276"/>
      <c r="N104" s="319"/>
      <c r="O104" s="278"/>
      <c r="P104" s="319"/>
      <c r="Q104" s="250"/>
      <c r="R104" s="251"/>
      <c r="S104" s="280"/>
      <c r="T104" s="251"/>
      <c r="U104" s="251"/>
      <c r="V104" s="279"/>
      <c r="W104" s="252"/>
      <c r="X104" s="4"/>
      <c r="Y104" s="4"/>
      <c r="Z104" s="4"/>
      <c r="AA104" s="4"/>
      <c r="AT104" s="4"/>
    </row>
    <row r="105" spans="1:46" ht="15" customHeight="1">
      <c r="A105" s="309"/>
      <c r="B105" s="316"/>
      <c r="C105" s="317"/>
      <c r="D105" s="318"/>
      <c r="E105" s="278"/>
      <c r="F105" s="276"/>
      <c r="G105" s="276"/>
      <c r="H105" s="276"/>
      <c r="I105" s="319"/>
      <c r="J105" s="278"/>
      <c r="K105" s="276"/>
      <c r="L105" s="276"/>
      <c r="M105" s="276"/>
      <c r="N105" s="319"/>
      <c r="O105" s="278"/>
      <c r="P105" s="319"/>
      <c r="Q105" s="250"/>
      <c r="R105" s="251"/>
      <c r="S105" s="280"/>
      <c r="T105" s="251"/>
      <c r="U105" s="251"/>
      <c r="V105" s="279"/>
      <c r="W105" s="252"/>
      <c r="X105" s="4"/>
      <c r="Y105" s="4"/>
      <c r="Z105" s="4"/>
      <c r="AA105" s="4"/>
      <c r="AT105" s="4"/>
    </row>
    <row r="106" spans="1:46" ht="15" customHeight="1">
      <c r="A106" s="309"/>
      <c r="B106" s="316"/>
      <c r="C106" s="317"/>
      <c r="D106" s="318"/>
      <c r="E106" s="278"/>
      <c r="F106" s="276"/>
      <c r="G106" s="276"/>
      <c r="H106" s="276"/>
      <c r="I106" s="319"/>
      <c r="J106" s="278"/>
      <c r="K106" s="276"/>
      <c r="L106" s="276"/>
      <c r="M106" s="276"/>
      <c r="N106" s="319"/>
      <c r="O106" s="278"/>
      <c r="P106" s="319"/>
      <c r="Q106" s="250"/>
      <c r="R106" s="251"/>
      <c r="S106" s="280"/>
      <c r="T106" s="251"/>
      <c r="U106" s="251"/>
      <c r="V106" s="279"/>
      <c r="W106" s="252"/>
      <c r="X106" s="4"/>
      <c r="Y106" s="4"/>
      <c r="Z106" s="4"/>
      <c r="AA106" s="4"/>
      <c r="AT106" s="4"/>
    </row>
    <row r="107" spans="1:46" ht="15" customHeight="1">
      <c r="A107" s="309"/>
      <c r="B107" s="316"/>
      <c r="C107" s="317"/>
      <c r="D107" s="318"/>
      <c r="E107" s="278"/>
      <c r="F107" s="276"/>
      <c r="G107" s="276"/>
      <c r="H107" s="276"/>
      <c r="I107" s="319"/>
      <c r="J107" s="278"/>
      <c r="K107" s="276"/>
      <c r="L107" s="276"/>
      <c r="M107" s="276"/>
      <c r="N107" s="319"/>
      <c r="O107" s="278"/>
      <c r="P107" s="319"/>
      <c r="Q107" s="250"/>
      <c r="R107" s="251"/>
      <c r="S107" s="280"/>
      <c r="T107" s="251"/>
      <c r="U107" s="251"/>
      <c r="V107" s="279"/>
      <c r="W107" s="252"/>
      <c r="X107" s="4"/>
      <c r="Y107" s="4"/>
      <c r="Z107" s="4"/>
      <c r="AA107" s="4"/>
      <c r="AT107" s="4"/>
    </row>
    <row r="108" spans="1:46" ht="15" customHeight="1">
      <c r="A108" s="309"/>
      <c r="B108" s="316"/>
      <c r="C108" s="317"/>
      <c r="D108" s="320"/>
      <c r="E108" s="250"/>
      <c r="F108" s="251"/>
      <c r="G108" s="251"/>
      <c r="H108" s="251"/>
      <c r="I108" s="252"/>
      <c r="J108" s="250"/>
      <c r="K108" s="251"/>
      <c r="L108" s="251"/>
      <c r="M108" s="251"/>
      <c r="N108" s="252"/>
      <c r="O108" s="250"/>
      <c r="P108" s="252"/>
      <c r="Q108" s="250"/>
      <c r="R108" s="251"/>
      <c r="S108" s="280"/>
      <c r="T108" s="251"/>
      <c r="U108" s="251"/>
      <c r="V108" s="279"/>
      <c r="W108" s="252"/>
      <c r="X108" s="4"/>
      <c r="Y108" s="4"/>
      <c r="Z108" s="4"/>
      <c r="AA108" s="4"/>
      <c r="AT108" s="4"/>
    </row>
    <row r="109" spans="1:46" ht="15" customHeight="1">
      <c r="A109" s="309"/>
      <c r="B109" s="316"/>
      <c r="C109" s="317"/>
      <c r="D109" s="320"/>
      <c r="E109" s="250"/>
      <c r="F109" s="251"/>
      <c r="G109" s="251"/>
      <c r="H109" s="251"/>
      <c r="I109" s="252"/>
      <c r="J109" s="250"/>
      <c r="K109" s="251"/>
      <c r="L109" s="251"/>
      <c r="M109" s="251"/>
      <c r="N109" s="252"/>
      <c r="O109" s="250"/>
      <c r="P109" s="252"/>
      <c r="Q109" s="250"/>
      <c r="R109" s="251"/>
      <c r="S109" s="280"/>
      <c r="T109" s="251"/>
      <c r="U109" s="251"/>
      <c r="V109" s="279"/>
      <c r="W109" s="252"/>
      <c r="X109" s="4"/>
      <c r="Y109" s="4"/>
      <c r="Z109" s="4"/>
      <c r="AA109" s="4"/>
      <c r="AT109" s="4"/>
    </row>
    <row r="110" spans="1:46" ht="15" customHeight="1">
      <c r="A110" s="309"/>
      <c r="B110" s="316"/>
      <c r="C110" s="317"/>
      <c r="D110" s="320"/>
      <c r="E110" s="250"/>
      <c r="F110" s="251"/>
      <c r="G110" s="251"/>
      <c r="H110" s="251"/>
      <c r="I110" s="252"/>
      <c r="J110" s="250"/>
      <c r="K110" s="251"/>
      <c r="L110" s="251"/>
      <c r="M110" s="251"/>
      <c r="N110" s="252"/>
      <c r="O110" s="250"/>
      <c r="P110" s="252"/>
      <c r="Q110" s="250"/>
      <c r="R110" s="251"/>
      <c r="S110" s="280"/>
      <c r="T110" s="251"/>
      <c r="U110" s="251"/>
      <c r="V110" s="279"/>
      <c r="W110" s="252"/>
      <c r="X110" s="4"/>
      <c r="Y110" s="4"/>
      <c r="Z110" s="4"/>
      <c r="AA110" s="4"/>
      <c r="AB110" s="4"/>
      <c r="AC110" s="4"/>
      <c r="AR110" s="4"/>
    </row>
    <row r="111" spans="1:46" ht="15" customHeight="1">
      <c r="A111" s="309"/>
      <c r="B111" s="316"/>
      <c r="C111" s="317"/>
      <c r="D111" s="320"/>
      <c r="E111" s="250"/>
      <c r="F111" s="251"/>
      <c r="G111" s="251"/>
      <c r="H111" s="251"/>
      <c r="I111" s="252"/>
      <c r="J111" s="250"/>
      <c r="K111" s="251"/>
      <c r="L111" s="251"/>
      <c r="M111" s="251"/>
      <c r="N111" s="252"/>
      <c r="O111" s="250"/>
      <c r="P111" s="252"/>
      <c r="Q111" s="250"/>
      <c r="R111" s="251"/>
      <c r="S111" s="280"/>
      <c r="T111" s="251"/>
      <c r="U111" s="251"/>
      <c r="V111" s="279"/>
      <c r="W111" s="252"/>
      <c r="X111" s="4"/>
      <c r="Y111" s="4"/>
      <c r="Z111" s="4"/>
      <c r="AA111" s="4"/>
      <c r="AB111" s="4"/>
      <c r="AC111" s="4"/>
      <c r="AR111" s="4"/>
    </row>
    <row r="112" spans="1:46" ht="15" customHeight="1">
      <c r="A112" s="309"/>
      <c r="B112" s="316"/>
      <c r="C112" s="317"/>
      <c r="D112" s="320"/>
      <c r="E112" s="250"/>
      <c r="F112" s="251"/>
      <c r="G112" s="251"/>
      <c r="H112" s="251"/>
      <c r="I112" s="252"/>
      <c r="J112" s="250"/>
      <c r="K112" s="251"/>
      <c r="L112" s="251"/>
      <c r="M112" s="251"/>
      <c r="N112" s="252"/>
      <c r="O112" s="250"/>
      <c r="P112" s="252"/>
      <c r="Q112" s="250"/>
      <c r="R112" s="251"/>
      <c r="S112" s="280"/>
      <c r="T112" s="251"/>
      <c r="U112" s="251"/>
      <c r="V112" s="279"/>
      <c r="W112" s="252"/>
      <c r="X112" s="4"/>
      <c r="Y112" s="4"/>
      <c r="Z112" s="4"/>
      <c r="AA112" s="4"/>
      <c r="AB112" s="4"/>
      <c r="AC112" s="4"/>
      <c r="AR112" s="4"/>
    </row>
    <row r="113" spans="1:44" ht="15" customHeight="1">
      <c r="A113" s="309"/>
      <c r="B113" s="316"/>
      <c r="C113" s="317"/>
      <c r="D113" s="320"/>
      <c r="E113" s="250"/>
      <c r="F113" s="251"/>
      <c r="G113" s="251"/>
      <c r="H113" s="251"/>
      <c r="I113" s="252"/>
      <c r="J113" s="250"/>
      <c r="K113" s="251"/>
      <c r="L113" s="251"/>
      <c r="M113" s="251"/>
      <c r="N113" s="252"/>
      <c r="O113" s="250"/>
      <c r="P113" s="252"/>
      <c r="Q113" s="250"/>
      <c r="R113" s="251"/>
      <c r="S113" s="280"/>
      <c r="T113" s="251"/>
      <c r="U113" s="251"/>
      <c r="V113" s="279"/>
      <c r="W113" s="252"/>
      <c r="X113" s="4"/>
      <c r="Y113" s="4"/>
      <c r="Z113" s="4"/>
      <c r="AA113" s="4"/>
      <c r="AB113" s="4"/>
      <c r="AC113" s="4"/>
      <c r="AR113" s="4"/>
    </row>
    <row r="114" spans="1:44" ht="15" customHeight="1">
      <c r="A114" s="309"/>
      <c r="B114" s="316"/>
      <c r="C114" s="317"/>
      <c r="D114" s="320"/>
      <c r="E114" s="250"/>
      <c r="F114" s="251"/>
      <c r="G114" s="251"/>
      <c r="H114" s="251"/>
      <c r="I114" s="252"/>
      <c r="J114" s="250"/>
      <c r="K114" s="251"/>
      <c r="L114" s="251"/>
      <c r="M114" s="251"/>
      <c r="N114" s="252"/>
      <c r="O114" s="250"/>
      <c r="P114" s="252"/>
      <c r="Q114" s="250"/>
      <c r="R114" s="251"/>
      <c r="S114" s="280"/>
      <c r="T114" s="251"/>
      <c r="U114" s="251"/>
      <c r="V114" s="279"/>
      <c r="W114" s="252"/>
      <c r="X114" s="4"/>
      <c r="Y114" s="4"/>
      <c r="Z114" s="4"/>
      <c r="AA114" s="4"/>
      <c r="AB114" s="4"/>
      <c r="AC114" s="4"/>
      <c r="AR114" s="4"/>
    </row>
    <row r="115" spans="1:44" ht="15" customHeight="1">
      <c r="A115" s="309"/>
      <c r="B115" s="316"/>
      <c r="C115" s="317"/>
      <c r="D115" s="320"/>
      <c r="E115" s="250"/>
      <c r="F115" s="251"/>
      <c r="G115" s="251"/>
      <c r="H115" s="251"/>
      <c r="I115" s="252"/>
      <c r="J115" s="250"/>
      <c r="K115" s="251"/>
      <c r="L115" s="251"/>
      <c r="M115" s="251"/>
      <c r="N115" s="252"/>
      <c r="O115" s="250"/>
      <c r="P115" s="252"/>
      <c r="Q115" s="250"/>
      <c r="R115" s="251"/>
      <c r="S115" s="280"/>
      <c r="T115" s="251"/>
      <c r="U115" s="251"/>
      <c r="V115" s="279"/>
      <c r="W115" s="252"/>
      <c r="X115" s="4"/>
      <c r="Y115" s="4"/>
      <c r="Z115" s="4"/>
      <c r="AA115" s="4"/>
      <c r="AB115" s="4"/>
      <c r="AC115" s="4"/>
      <c r="AR115" s="4"/>
    </row>
    <row r="116" spans="1:44" ht="15" customHeight="1">
      <c r="A116" s="309"/>
      <c r="B116" s="316"/>
      <c r="C116" s="317"/>
      <c r="D116" s="320"/>
      <c r="E116" s="250"/>
      <c r="F116" s="251"/>
      <c r="G116" s="251"/>
      <c r="H116" s="251"/>
      <c r="I116" s="252"/>
      <c r="J116" s="250"/>
      <c r="K116" s="251"/>
      <c r="L116" s="251"/>
      <c r="M116" s="251"/>
      <c r="N116" s="252"/>
      <c r="O116" s="250"/>
      <c r="P116" s="252"/>
      <c r="Q116" s="250"/>
      <c r="R116" s="251"/>
      <c r="S116" s="280"/>
      <c r="T116" s="251"/>
      <c r="U116" s="251"/>
      <c r="V116" s="279"/>
      <c r="W116" s="252"/>
      <c r="X116" s="4"/>
      <c r="Y116" s="4"/>
      <c r="Z116" s="4"/>
      <c r="AA116" s="4"/>
      <c r="AB116" s="4"/>
      <c r="AC116" s="4"/>
      <c r="AR116" s="4"/>
    </row>
    <row r="117" spans="1:44" ht="15" customHeight="1">
      <c r="A117" s="309"/>
      <c r="B117" s="316"/>
      <c r="C117" s="317"/>
      <c r="D117" s="320"/>
      <c r="E117" s="250"/>
      <c r="F117" s="251"/>
      <c r="G117" s="251"/>
      <c r="H117" s="251"/>
      <c r="I117" s="252"/>
      <c r="J117" s="250"/>
      <c r="K117" s="251"/>
      <c r="L117" s="251"/>
      <c r="M117" s="251"/>
      <c r="N117" s="252"/>
      <c r="O117" s="250"/>
      <c r="P117" s="252"/>
      <c r="Q117" s="250"/>
      <c r="R117" s="251"/>
      <c r="S117" s="280"/>
      <c r="T117" s="251"/>
      <c r="U117" s="251"/>
      <c r="V117" s="279"/>
      <c r="W117" s="252"/>
      <c r="X117" s="4"/>
      <c r="Y117" s="4"/>
      <c r="Z117" s="4"/>
      <c r="AA117" s="4"/>
      <c r="AB117" s="4"/>
      <c r="AC117" s="4"/>
      <c r="AR117" s="4"/>
    </row>
    <row r="118" spans="1:44" ht="15" customHeight="1">
      <c r="A118" s="309"/>
      <c r="B118" s="316"/>
      <c r="C118" s="317"/>
      <c r="D118" s="320"/>
      <c r="E118" s="250"/>
      <c r="F118" s="251"/>
      <c r="G118" s="251"/>
      <c r="H118" s="251"/>
      <c r="I118" s="252"/>
      <c r="J118" s="250"/>
      <c r="K118" s="251"/>
      <c r="L118" s="251"/>
      <c r="M118" s="251"/>
      <c r="N118" s="252"/>
      <c r="O118" s="250"/>
      <c r="P118" s="252"/>
      <c r="Q118" s="250"/>
      <c r="R118" s="251"/>
      <c r="S118" s="280"/>
      <c r="T118" s="251"/>
      <c r="U118" s="251"/>
      <c r="V118" s="279"/>
      <c r="W118" s="252"/>
      <c r="X118" s="4"/>
      <c r="Y118" s="4"/>
      <c r="Z118" s="4"/>
      <c r="AA118" s="4"/>
      <c r="AB118" s="4"/>
      <c r="AC118" s="4"/>
      <c r="AR118" s="4"/>
    </row>
    <row r="119" spans="1:44" ht="15" customHeight="1">
      <c r="A119" s="309"/>
      <c r="B119" s="316"/>
      <c r="C119" s="317"/>
      <c r="D119" s="320"/>
      <c r="E119" s="250"/>
      <c r="F119" s="251"/>
      <c r="G119" s="251"/>
      <c r="H119" s="251"/>
      <c r="I119" s="252"/>
      <c r="J119" s="250"/>
      <c r="K119" s="251"/>
      <c r="L119" s="251"/>
      <c r="M119" s="251"/>
      <c r="N119" s="252"/>
      <c r="O119" s="250"/>
      <c r="P119" s="252"/>
      <c r="Q119" s="250"/>
      <c r="R119" s="251"/>
      <c r="S119" s="280"/>
      <c r="T119" s="251"/>
      <c r="U119" s="251"/>
      <c r="V119" s="279"/>
      <c r="W119" s="252"/>
      <c r="X119" s="4"/>
      <c r="Y119" s="4"/>
      <c r="Z119" s="4"/>
      <c r="AA119" s="4"/>
      <c r="AB119" s="4"/>
      <c r="AC119" s="4"/>
      <c r="AR119" s="4"/>
    </row>
    <row r="120" spans="1:44" ht="15" customHeight="1">
      <c r="A120" s="309"/>
      <c r="B120" s="316"/>
      <c r="C120" s="317"/>
      <c r="D120" s="320"/>
      <c r="E120" s="250"/>
      <c r="F120" s="251"/>
      <c r="G120" s="251"/>
      <c r="H120" s="251"/>
      <c r="I120" s="252"/>
      <c r="J120" s="250"/>
      <c r="K120" s="251"/>
      <c r="L120" s="251"/>
      <c r="M120" s="251"/>
      <c r="N120" s="252"/>
      <c r="O120" s="250"/>
      <c r="P120" s="252"/>
      <c r="Q120" s="250"/>
      <c r="R120" s="251"/>
      <c r="S120" s="280"/>
      <c r="T120" s="251"/>
      <c r="U120" s="251"/>
      <c r="V120" s="279"/>
      <c r="W120" s="252"/>
      <c r="X120" s="4"/>
      <c r="Y120" s="4"/>
      <c r="Z120" s="4"/>
      <c r="AA120" s="4"/>
      <c r="AB120" s="4"/>
      <c r="AC120" s="4"/>
      <c r="AR120" s="4"/>
    </row>
    <row r="121" spans="1:44" ht="15" customHeight="1">
      <c r="A121" s="309"/>
      <c r="B121" s="316"/>
      <c r="C121" s="317"/>
      <c r="D121" s="320"/>
      <c r="E121" s="250"/>
      <c r="F121" s="251"/>
      <c r="G121" s="251"/>
      <c r="H121" s="251"/>
      <c r="I121" s="252"/>
      <c r="J121" s="250"/>
      <c r="K121" s="251"/>
      <c r="L121" s="251"/>
      <c r="M121" s="251"/>
      <c r="N121" s="252"/>
      <c r="O121" s="250"/>
      <c r="P121" s="252"/>
      <c r="Q121" s="250"/>
      <c r="R121" s="251"/>
      <c r="S121" s="280"/>
      <c r="T121" s="251"/>
      <c r="U121" s="251"/>
      <c r="V121" s="279"/>
      <c r="W121" s="252"/>
      <c r="X121" s="4"/>
      <c r="Y121" s="4"/>
      <c r="Z121" s="4"/>
      <c r="AA121" s="4"/>
      <c r="AB121" s="4"/>
      <c r="AC121" s="4"/>
      <c r="AR121" s="4"/>
    </row>
    <row r="122" spans="1:44" ht="15" customHeight="1">
      <c r="A122" s="309"/>
      <c r="B122" s="316"/>
      <c r="C122" s="317"/>
      <c r="D122" s="320"/>
      <c r="E122" s="250"/>
      <c r="F122" s="251"/>
      <c r="G122" s="251"/>
      <c r="H122" s="251"/>
      <c r="I122" s="252"/>
      <c r="J122" s="250"/>
      <c r="K122" s="251"/>
      <c r="L122" s="251"/>
      <c r="M122" s="251"/>
      <c r="N122" s="252"/>
      <c r="O122" s="250"/>
      <c r="P122" s="252"/>
      <c r="Q122" s="250"/>
      <c r="R122" s="251"/>
      <c r="S122" s="280"/>
      <c r="T122" s="251"/>
      <c r="U122" s="251"/>
      <c r="V122" s="279"/>
      <c r="W122" s="252"/>
      <c r="X122" s="4"/>
      <c r="Y122" s="4"/>
      <c r="Z122" s="4"/>
      <c r="AA122" s="4"/>
      <c r="AB122" s="4"/>
      <c r="AC122" s="4"/>
      <c r="AR122" s="4"/>
    </row>
    <row r="123" spans="1:44" ht="15" customHeight="1">
      <c r="A123" s="309"/>
      <c r="B123" s="316"/>
      <c r="C123" s="317"/>
      <c r="D123" s="320"/>
      <c r="E123" s="250"/>
      <c r="F123" s="251"/>
      <c r="G123" s="251"/>
      <c r="H123" s="251"/>
      <c r="I123" s="252"/>
      <c r="J123" s="250"/>
      <c r="K123" s="251"/>
      <c r="L123" s="251"/>
      <c r="M123" s="251"/>
      <c r="N123" s="252"/>
      <c r="O123" s="250"/>
      <c r="P123" s="252"/>
      <c r="Q123" s="250"/>
      <c r="R123" s="251"/>
      <c r="S123" s="280"/>
      <c r="T123" s="251"/>
      <c r="U123" s="251"/>
      <c r="V123" s="279"/>
      <c r="W123" s="252"/>
      <c r="X123" s="4"/>
      <c r="Y123" s="4"/>
      <c r="Z123" s="4"/>
      <c r="AA123" s="4"/>
      <c r="AB123" s="4"/>
      <c r="AC123" s="4"/>
      <c r="AR123" s="4"/>
    </row>
    <row r="124" spans="1:44" ht="15" customHeight="1">
      <c r="A124" s="309"/>
      <c r="B124" s="316"/>
      <c r="C124" s="317"/>
      <c r="D124" s="320"/>
      <c r="E124" s="250"/>
      <c r="F124" s="251"/>
      <c r="G124" s="251"/>
      <c r="H124" s="251"/>
      <c r="I124" s="252"/>
      <c r="J124" s="250"/>
      <c r="K124" s="251"/>
      <c r="L124" s="251"/>
      <c r="M124" s="251"/>
      <c r="N124" s="252"/>
      <c r="O124" s="250"/>
      <c r="P124" s="252"/>
      <c r="Q124" s="250"/>
      <c r="R124" s="251"/>
      <c r="S124" s="280"/>
      <c r="T124" s="251"/>
      <c r="U124" s="251"/>
      <c r="V124" s="279"/>
      <c r="W124" s="252"/>
      <c r="X124" s="4"/>
      <c r="Y124" s="4"/>
      <c r="Z124" s="4"/>
      <c r="AA124" s="4"/>
      <c r="AB124" s="4"/>
      <c r="AC124" s="4"/>
      <c r="AR124" s="4"/>
    </row>
    <row r="125" spans="1:44" ht="15" customHeight="1">
      <c r="A125" s="309"/>
      <c r="B125" s="316"/>
      <c r="C125" s="317"/>
      <c r="D125" s="320"/>
      <c r="E125" s="250"/>
      <c r="F125" s="251"/>
      <c r="G125" s="251"/>
      <c r="H125" s="251"/>
      <c r="I125" s="252"/>
      <c r="J125" s="250"/>
      <c r="K125" s="251"/>
      <c r="L125" s="251"/>
      <c r="M125" s="251"/>
      <c r="N125" s="252"/>
      <c r="O125" s="250"/>
      <c r="P125" s="252"/>
      <c r="Q125" s="250"/>
      <c r="R125" s="251"/>
      <c r="S125" s="280"/>
      <c r="T125" s="251"/>
      <c r="U125" s="251"/>
      <c r="V125" s="279"/>
      <c r="W125" s="252"/>
      <c r="X125" s="4"/>
      <c r="Y125" s="4"/>
      <c r="Z125" s="4"/>
      <c r="AA125" s="4"/>
      <c r="AB125" s="4"/>
      <c r="AC125" s="4"/>
      <c r="AR125" s="4"/>
    </row>
    <row r="126" spans="1:44" ht="15" customHeight="1">
      <c r="A126" s="309"/>
      <c r="B126" s="316"/>
      <c r="C126" s="317"/>
      <c r="D126" s="320"/>
      <c r="E126" s="250"/>
      <c r="F126" s="251"/>
      <c r="G126" s="251"/>
      <c r="H126" s="251"/>
      <c r="I126" s="252"/>
      <c r="J126" s="250"/>
      <c r="K126" s="251"/>
      <c r="L126" s="251"/>
      <c r="M126" s="251"/>
      <c r="N126" s="252"/>
      <c r="O126" s="250"/>
      <c r="P126" s="252"/>
      <c r="Q126" s="250"/>
      <c r="R126" s="251"/>
      <c r="S126" s="280"/>
      <c r="T126" s="251"/>
      <c r="U126" s="251"/>
      <c r="V126" s="279"/>
      <c r="W126" s="252"/>
      <c r="X126" s="4"/>
      <c r="Y126" s="4"/>
      <c r="Z126" s="4"/>
      <c r="AA126" s="4"/>
      <c r="AB126" s="4"/>
      <c r="AC126" s="4"/>
      <c r="AR126" s="4"/>
    </row>
    <row r="127" spans="1:44" ht="15" customHeight="1">
      <c r="A127" s="309"/>
      <c r="B127" s="316"/>
      <c r="C127" s="317"/>
      <c r="D127" s="320"/>
      <c r="E127" s="250"/>
      <c r="F127" s="251"/>
      <c r="G127" s="251"/>
      <c r="H127" s="251"/>
      <c r="I127" s="252"/>
      <c r="J127" s="250"/>
      <c r="K127" s="251"/>
      <c r="L127" s="251"/>
      <c r="M127" s="251"/>
      <c r="N127" s="252"/>
      <c r="O127" s="250"/>
      <c r="P127" s="252"/>
      <c r="Q127" s="250"/>
      <c r="R127" s="251"/>
      <c r="S127" s="280"/>
      <c r="T127" s="251"/>
      <c r="U127" s="251"/>
      <c r="V127" s="279"/>
      <c r="W127" s="252"/>
      <c r="X127" s="4"/>
      <c r="Y127" s="4"/>
      <c r="Z127" s="4"/>
      <c r="AA127" s="4"/>
      <c r="AB127" s="4"/>
      <c r="AC127" s="4"/>
      <c r="AR127" s="4"/>
    </row>
    <row r="128" spans="1:44" ht="15" customHeight="1">
      <c r="A128" s="309"/>
      <c r="B128" s="316"/>
      <c r="C128" s="317"/>
      <c r="D128" s="320"/>
      <c r="E128" s="250"/>
      <c r="F128" s="251"/>
      <c r="G128" s="251"/>
      <c r="H128" s="251"/>
      <c r="I128" s="252"/>
      <c r="J128" s="250"/>
      <c r="K128" s="251"/>
      <c r="L128" s="251"/>
      <c r="M128" s="251"/>
      <c r="N128" s="252"/>
      <c r="O128" s="250"/>
      <c r="P128" s="252"/>
      <c r="Q128" s="250"/>
      <c r="R128" s="251"/>
      <c r="S128" s="280"/>
      <c r="T128" s="251"/>
      <c r="U128" s="251"/>
      <c r="V128" s="279"/>
      <c r="W128" s="252"/>
      <c r="X128" s="4"/>
      <c r="Y128" s="4"/>
      <c r="Z128" s="4"/>
      <c r="AA128" s="4"/>
      <c r="AB128" s="4"/>
      <c r="AC128" s="4"/>
      <c r="AR128" s="4"/>
    </row>
    <row r="129" spans="1:46" ht="15" customHeight="1">
      <c r="A129" s="309"/>
      <c r="B129" s="316"/>
      <c r="C129" s="317"/>
      <c r="D129" s="320"/>
      <c r="E129" s="250"/>
      <c r="F129" s="251"/>
      <c r="G129" s="251"/>
      <c r="H129" s="251"/>
      <c r="I129" s="252"/>
      <c r="J129" s="250"/>
      <c r="K129" s="251"/>
      <c r="L129" s="251"/>
      <c r="M129" s="251"/>
      <c r="N129" s="252"/>
      <c r="O129" s="250"/>
      <c r="P129" s="252"/>
      <c r="Q129" s="250"/>
      <c r="R129" s="251"/>
      <c r="S129" s="280"/>
      <c r="T129" s="251"/>
      <c r="U129" s="251"/>
      <c r="V129" s="279"/>
      <c r="W129" s="252"/>
      <c r="X129" s="4"/>
      <c r="Y129" s="4"/>
      <c r="Z129" s="4"/>
      <c r="AA129" s="4"/>
      <c r="AB129" s="4"/>
      <c r="AC129" s="4"/>
      <c r="AR129" s="4"/>
    </row>
    <row r="130" spans="1:46" ht="15" customHeight="1">
      <c r="A130" s="309"/>
      <c r="B130" s="316"/>
      <c r="C130" s="317"/>
      <c r="D130" s="320"/>
      <c r="E130" s="250"/>
      <c r="F130" s="251"/>
      <c r="G130" s="251"/>
      <c r="H130" s="251"/>
      <c r="I130" s="252"/>
      <c r="J130" s="250"/>
      <c r="K130" s="251"/>
      <c r="L130" s="251"/>
      <c r="M130" s="251"/>
      <c r="N130" s="252"/>
      <c r="O130" s="250"/>
      <c r="P130" s="252"/>
      <c r="Q130" s="250"/>
      <c r="R130" s="251"/>
      <c r="S130" s="280"/>
      <c r="T130" s="251"/>
      <c r="U130" s="251"/>
      <c r="V130" s="279"/>
      <c r="W130" s="252"/>
      <c r="X130" s="4"/>
      <c r="Y130" s="4"/>
      <c r="Z130" s="4"/>
      <c r="AA130" s="4"/>
      <c r="AB130" s="4"/>
      <c r="AC130" s="4"/>
      <c r="AR130" s="4"/>
    </row>
    <row r="131" spans="1:46" ht="15" customHeight="1">
      <c r="A131" s="309"/>
      <c r="B131" s="316"/>
      <c r="C131" s="317"/>
      <c r="D131" s="320"/>
      <c r="E131" s="250"/>
      <c r="F131" s="251"/>
      <c r="G131" s="251"/>
      <c r="H131" s="251"/>
      <c r="I131" s="252"/>
      <c r="J131" s="250"/>
      <c r="K131" s="251"/>
      <c r="L131" s="251"/>
      <c r="M131" s="251"/>
      <c r="N131" s="252"/>
      <c r="O131" s="250"/>
      <c r="P131" s="252"/>
      <c r="Q131" s="250"/>
      <c r="R131" s="251"/>
      <c r="S131" s="280"/>
      <c r="T131" s="251"/>
      <c r="U131" s="251"/>
      <c r="V131" s="279"/>
      <c r="W131" s="252"/>
      <c r="X131" s="4"/>
      <c r="Y131" s="4"/>
      <c r="Z131" s="4"/>
      <c r="AA131" s="4"/>
      <c r="AB131" s="4"/>
      <c r="AC131" s="4"/>
      <c r="AR131" s="4"/>
    </row>
    <row r="132" spans="1:46" ht="15" customHeight="1">
      <c r="A132" s="309"/>
      <c r="B132" s="316"/>
      <c r="C132" s="317"/>
      <c r="D132" s="320"/>
      <c r="E132" s="250"/>
      <c r="F132" s="251"/>
      <c r="G132" s="251"/>
      <c r="H132" s="251"/>
      <c r="I132" s="252"/>
      <c r="J132" s="250"/>
      <c r="K132" s="251"/>
      <c r="L132" s="251"/>
      <c r="M132" s="251"/>
      <c r="N132" s="252"/>
      <c r="O132" s="250"/>
      <c r="P132" s="252"/>
      <c r="Q132" s="250"/>
      <c r="R132" s="251"/>
      <c r="S132" s="280"/>
      <c r="T132" s="251"/>
      <c r="U132" s="251"/>
      <c r="V132" s="279"/>
      <c r="W132" s="252"/>
      <c r="X132" s="4"/>
      <c r="Y132" s="4"/>
      <c r="Z132" s="4"/>
      <c r="AA132" s="4"/>
      <c r="AB132" s="4"/>
      <c r="AC132" s="4"/>
      <c r="AR132" s="4"/>
    </row>
    <row r="133" spans="1:46" ht="15" customHeight="1">
      <c r="A133" s="309"/>
      <c r="B133" s="316"/>
      <c r="C133" s="317"/>
      <c r="D133" s="318"/>
      <c r="E133" s="278"/>
      <c r="F133" s="276"/>
      <c r="G133" s="276"/>
      <c r="H133" s="276"/>
      <c r="I133" s="319"/>
      <c r="J133" s="278"/>
      <c r="K133" s="276"/>
      <c r="L133" s="276"/>
      <c r="M133" s="276"/>
      <c r="N133" s="319"/>
      <c r="O133" s="278"/>
      <c r="P133" s="319"/>
      <c r="Q133" s="250"/>
      <c r="R133" s="251"/>
      <c r="S133" s="280"/>
      <c r="T133" s="251"/>
      <c r="U133" s="251"/>
      <c r="V133" s="279"/>
      <c r="W133" s="252"/>
      <c r="X133" s="4"/>
      <c r="Y133" s="4"/>
      <c r="Z133" s="4"/>
      <c r="AA133" s="4"/>
      <c r="AT133" s="4"/>
    </row>
    <row r="134" spans="1:46" ht="15" customHeight="1">
      <c r="A134" s="309"/>
      <c r="B134" s="316"/>
      <c r="C134" s="317"/>
      <c r="D134" s="318"/>
      <c r="E134" s="278"/>
      <c r="F134" s="276"/>
      <c r="G134" s="276"/>
      <c r="H134" s="276"/>
      <c r="I134" s="319"/>
      <c r="J134" s="278"/>
      <c r="K134" s="276"/>
      <c r="L134" s="276"/>
      <c r="M134" s="276"/>
      <c r="N134" s="319"/>
      <c r="O134" s="278"/>
      <c r="P134" s="319"/>
      <c r="Q134" s="250"/>
      <c r="R134" s="251"/>
      <c r="S134" s="280"/>
      <c r="T134" s="251"/>
      <c r="U134" s="251"/>
      <c r="V134" s="279"/>
      <c r="W134" s="252"/>
      <c r="X134" s="4"/>
      <c r="Y134" s="4"/>
      <c r="Z134" s="4"/>
      <c r="AA134" s="4"/>
      <c r="AT134" s="4"/>
    </row>
    <row r="135" spans="1:46" ht="15" customHeight="1">
      <c r="A135" s="309"/>
      <c r="B135" s="316"/>
      <c r="C135" s="317"/>
      <c r="D135" s="318"/>
      <c r="E135" s="278"/>
      <c r="F135" s="276"/>
      <c r="G135" s="276"/>
      <c r="H135" s="276"/>
      <c r="I135" s="319"/>
      <c r="J135" s="278"/>
      <c r="K135" s="276"/>
      <c r="L135" s="276"/>
      <c r="M135" s="276"/>
      <c r="N135" s="319"/>
      <c r="O135" s="278"/>
      <c r="P135" s="319"/>
      <c r="Q135" s="250"/>
      <c r="R135" s="251"/>
      <c r="S135" s="280"/>
      <c r="T135" s="251"/>
      <c r="U135" s="251"/>
      <c r="V135" s="279"/>
      <c r="W135" s="252"/>
      <c r="X135" s="4"/>
      <c r="Y135" s="4"/>
      <c r="Z135" s="4"/>
      <c r="AA135" s="4"/>
      <c r="AT135" s="4"/>
    </row>
    <row r="136" spans="1:46" ht="15" customHeight="1">
      <c r="A136" s="309"/>
      <c r="B136" s="316"/>
      <c r="C136" s="317"/>
      <c r="D136" s="318"/>
      <c r="E136" s="278"/>
      <c r="F136" s="276"/>
      <c r="G136" s="276"/>
      <c r="H136" s="276"/>
      <c r="I136" s="319"/>
      <c r="J136" s="278"/>
      <c r="K136" s="276"/>
      <c r="L136" s="276"/>
      <c r="M136" s="276"/>
      <c r="N136" s="319"/>
      <c r="O136" s="278"/>
      <c r="P136" s="319"/>
      <c r="Q136" s="250"/>
      <c r="R136" s="251"/>
      <c r="S136" s="280"/>
      <c r="T136" s="251"/>
      <c r="U136" s="251"/>
      <c r="V136" s="279"/>
      <c r="W136" s="252"/>
      <c r="X136" s="4"/>
      <c r="Y136" s="4"/>
      <c r="Z136" s="4"/>
      <c r="AA136" s="4"/>
      <c r="AT136" s="4"/>
    </row>
    <row r="137" spans="1:46" ht="15" customHeight="1">
      <c r="A137" s="309"/>
      <c r="B137" s="316"/>
      <c r="C137" s="317"/>
      <c r="D137" s="318"/>
      <c r="E137" s="278"/>
      <c r="F137" s="276"/>
      <c r="G137" s="276"/>
      <c r="H137" s="276"/>
      <c r="I137" s="319"/>
      <c r="J137" s="278"/>
      <c r="K137" s="276"/>
      <c r="L137" s="276"/>
      <c r="M137" s="276"/>
      <c r="N137" s="319"/>
      <c r="O137" s="278"/>
      <c r="P137" s="319"/>
      <c r="Q137" s="250"/>
      <c r="R137" s="251"/>
      <c r="S137" s="280"/>
      <c r="T137" s="251"/>
      <c r="U137" s="251"/>
      <c r="V137" s="279"/>
      <c r="W137" s="252"/>
      <c r="X137" s="4"/>
      <c r="Y137" s="4"/>
      <c r="Z137" s="4"/>
      <c r="AA137" s="4"/>
      <c r="AT137" s="4"/>
    </row>
    <row r="138" spans="1:46" ht="15" customHeight="1">
      <c r="A138" s="309"/>
      <c r="B138" s="316"/>
      <c r="C138" s="317"/>
      <c r="D138" s="318"/>
      <c r="E138" s="278"/>
      <c r="F138" s="276"/>
      <c r="G138" s="276"/>
      <c r="H138" s="276"/>
      <c r="I138" s="319"/>
      <c r="J138" s="278"/>
      <c r="K138" s="276"/>
      <c r="L138" s="276"/>
      <c r="M138" s="276"/>
      <c r="N138" s="319"/>
      <c r="O138" s="278"/>
      <c r="P138" s="319"/>
      <c r="Q138" s="250"/>
      <c r="R138" s="251"/>
      <c r="S138" s="280"/>
      <c r="T138" s="251"/>
      <c r="U138" s="251"/>
      <c r="V138" s="279"/>
      <c r="W138" s="252"/>
      <c r="X138" s="4"/>
      <c r="Y138" s="4"/>
      <c r="Z138" s="4"/>
      <c r="AA138" s="4"/>
      <c r="AT138" s="4"/>
    </row>
    <row r="139" spans="1:46" ht="15" customHeight="1">
      <c r="A139" s="309"/>
      <c r="B139" s="316"/>
      <c r="C139" s="317"/>
      <c r="D139" s="320"/>
      <c r="E139" s="250"/>
      <c r="F139" s="251"/>
      <c r="G139" s="251"/>
      <c r="H139" s="251"/>
      <c r="I139" s="252"/>
      <c r="J139" s="250"/>
      <c r="K139" s="251"/>
      <c r="L139" s="251"/>
      <c r="M139" s="251"/>
      <c r="N139" s="252"/>
      <c r="O139" s="250"/>
      <c r="P139" s="252"/>
      <c r="Q139" s="250"/>
      <c r="R139" s="251"/>
      <c r="S139" s="280"/>
      <c r="T139" s="251"/>
      <c r="U139" s="251"/>
      <c r="V139" s="279"/>
      <c r="W139" s="252"/>
      <c r="X139" s="4"/>
      <c r="Y139" s="4"/>
      <c r="Z139" s="4"/>
      <c r="AA139" s="4"/>
      <c r="AT139" s="4"/>
    </row>
    <row r="140" spans="1:46" ht="15" customHeight="1">
      <c r="A140" s="309"/>
      <c r="B140" s="316"/>
      <c r="C140" s="317"/>
      <c r="D140" s="320"/>
      <c r="E140" s="250"/>
      <c r="F140" s="251"/>
      <c r="G140" s="251"/>
      <c r="H140" s="251"/>
      <c r="I140" s="252"/>
      <c r="J140" s="250"/>
      <c r="K140" s="251"/>
      <c r="L140" s="251"/>
      <c r="M140" s="251"/>
      <c r="N140" s="252"/>
      <c r="O140" s="250"/>
      <c r="P140" s="252"/>
      <c r="Q140" s="250"/>
      <c r="R140" s="251"/>
      <c r="S140" s="280"/>
      <c r="T140" s="251"/>
      <c r="U140" s="251"/>
      <c r="V140" s="279"/>
      <c r="W140" s="252"/>
      <c r="X140" s="4"/>
      <c r="Y140" s="4"/>
      <c r="Z140" s="4"/>
      <c r="AA140" s="4"/>
      <c r="AT140" s="4"/>
    </row>
    <row r="141" spans="1:46" ht="15" customHeight="1">
      <c r="A141" s="309"/>
      <c r="B141" s="316"/>
      <c r="C141" s="317"/>
      <c r="D141" s="320"/>
      <c r="E141" s="250"/>
      <c r="F141" s="251"/>
      <c r="G141" s="251"/>
      <c r="H141" s="251"/>
      <c r="I141" s="252"/>
      <c r="J141" s="250"/>
      <c r="K141" s="251"/>
      <c r="L141" s="251"/>
      <c r="M141" s="251"/>
      <c r="N141" s="252"/>
      <c r="O141" s="250"/>
      <c r="P141" s="252"/>
      <c r="Q141" s="250"/>
      <c r="R141" s="251"/>
      <c r="S141" s="280"/>
      <c r="T141" s="251"/>
      <c r="U141" s="251"/>
      <c r="V141" s="279"/>
      <c r="W141" s="252"/>
      <c r="X141" s="4"/>
      <c r="Y141" s="4"/>
      <c r="Z141" s="4"/>
      <c r="AA141" s="4"/>
      <c r="AB141" s="4"/>
      <c r="AC141" s="4"/>
      <c r="AR141" s="4"/>
    </row>
    <row r="142" spans="1:46" ht="15" customHeight="1">
      <c r="A142" s="309"/>
      <c r="B142" s="316"/>
      <c r="C142" s="317"/>
      <c r="D142" s="320"/>
      <c r="E142" s="250"/>
      <c r="F142" s="251"/>
      <c r="G142" s="251"/>
      <c r="H142" s="251"/>
      <c r="I142" s="252"/>
      <c r="J142" s="250"/>
      <c r="K142" s="251"/>
      <c r="L142" s="251"/>
      <c r="M142" s="251"/>
      <c r="N142" s="252"/>
      <c r="O142" s="250"/>
      <c r="P142" s="252"/>
      <c r="Q142" s="250"/>
      <c r="R142" s="251"/>
      <c r="S142" s="280"/>
      <c r="T142" s="251"/>
      <c r="U142" s="251"/>
      <c r="V142" s="279"/>
      <c r="W142" s="252"/>
      <c r="X142" s="4"/>
      <c r="Y142" s="4"/>
      <c r="Z142" s="4"/>
      <c r="AA142" s="4"/>
      <c r="AB142" s="4"/>
      <c r="AC142" s="4"/>
      <c r="AR142" s="4"/>
    </row>
    <row r="143" spans="1:46" ht="15" customHeight="1">
      <c r="A143" s="309"/>
      <c r="B143" s="316"/>
      <c r="C143" s="317"/>
      <c r="D143" s="320"/>
      <c r="E143" s="250"/>
      <c r="F143" s="251"/>
      <c r="G143" s="251"/>
      <c r="H143" s="251"/>
      <c r="I143" s="252"/>
      <c r="J143" s="250"/>
      <c r="K143" s="251"/>
      <c r="L143" s="251"/>
      <c r="M143" s="251"/>
      <c r="N143" s="252"/>
      <c r="O143" s="250"/>
      <c r="P143" s="252"/>
      <c r="Q143" s="250"/>
      <c r="R143" s="251"/>
      <c r="S143" s="280"/>
      <c r="T143" s="251"/>
      <c r="U143" s="251"/>
      <c r="V143" s="279"/>
      <c r="W143" s="252"/>
      <c r="X143" s="4"/>
      <c r="Y143" s="4"/>
      <c r="Z143" s="4"/>
      <c r="AA143" s="4"/>
      <c r="AB143" s="4"/>
      <c r="AC143" s="4"/>
      <c r="AR143" s="4"/>
    </row>
    <row r="144" spans="1:46" ht="15" customHeight="1">
      <c r="A144" s="309"/>
      <c r="B144" s="316"/>
      <c r="C144" s="317"/>
      <c r="D144" s="320"/>
      <c r="E144" s="250"/>
      <c r="F144" s="251"/>
      <c r="G144" s="251"/>
      <c r="H144" s="251"/>
      <c r="I144" s="252"/>
      <c r="J144" s="250"/>
      <c r="K144" s="251"/>
      <c r="L144" s="251"/>
      <c r="M144" s="251"/>
      <c r="N144" s="252"/>
      <c r="O144" s="250"/>
      <c r="P144" s="252"/>
      <c r="Q144" s="250"/>
      <c r="R144" s="251"/>
      <c r="S144" s="280"/>
      <c r="T144" s="251"/>
      <c r="U144" s="251"/>
      <c r="V144" s="279"/>
      <c r="W144" s="252"/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/>
      <c r="C145" s="317"/>
      <c r="D145" s="320"/>
      <c r="E145" s="250"/>
      <c r="F145" s="251"/>
      <c r="G145" s="251"/>
      <c r="H145" s="251"/>
      <c r="I145" s="252"/>
      <c r="J145" s="250"/>
      <c r="K145" s="251"/>
      <c r="L145" s="251"/>
      <c r="M145" s="251"/>
      <c r="N145" s="252"/>
      <c r="O145" s="250"/>
      <c r="P145" s="252"/>
      <c r="Q145" s="250"/>
      <c r="R145" s="251"/>
      <c r="S145" s="280"/>
      <c r="T145" s="251"/>
      <c r="U145" s="251"/>
      <c r="V145" s="279"/>
      <c r="W145" s="252"/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/>
      <c r="C146" s="317"/>
      <c r="D146" s="320"/>
      <c r="E146" s="250"/>
      <c r="F146" s="251"/>
      <c r="G146" s="251"/>
      <c r="H146" s="251"/>
      <c r="I146" s="252"/>
      <c r="J146" s="250"/>
      <c r="K146" s="251"/>
      <c r="L146" s="251"/>
      <c r="M146" s="251"/>
      <c r="N146" s="252"/>
      <c r="O146" s="250"/>
      <c r="P146" s="252"/>
      <c r="Q146" s="250"/>
      <c r="R146" s="251"/>
      <c r="S146" s="280"/>
      <c r="T146" s="251"/>
      <c r="U146" s="251"/>
      <c r="V146" s="279"/>
      <c r="W146" s="252"/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/>
      <c r="C147" s="317"/>
      <c r="D147" s="320"/>
      <c r="E147" s="250"/>
      <c r="F147" s="251"/>
      <c r="G147" s="251"/>
      <c r="H147" s="251"/>
      <c r="I147" s="252"/>
      <c r="J147" s="250"/>
      <c r="K147" s="251"/>
      <c r="L147" s="251"/>
      <c r="M147" s="251"/>
      <c r="N147" s="252"/>
      <c r="O147" s="250"/>
      <c r="P147" s="252"/>
      <c r="Q147" s="250"/>
      <c r="R147" s="251"/>
      <c r="S147" s="280"/>
      <c r="T147" s="251"/>
      <c r="U147" s="251"/>
      <c r="V147" s="279"/>
      <c r="W147" s="252"/>
      <c r="X147" s="4"/>
      <c r="Y147" s="4"/>
      <c r="Z147" s="4"/>
      <c r="AA147" s="4"/>
      <c r="AB147" s="4"/>
      <c r="AC147" s="4"/>
      <c r="AR147" s="4"/>
    </row>
    <row r="148" spans="1:44" ht="15" customHeight="1">
      <c r="A148" s="309"/>
      <c r="B148" s="316"/>
      <c r="C148" s="317"/>
      <c r="D148" s="320"/>
      <c r="E148" s="250"/>
      <c r="F148" s="251"/>
      <c r="G148" s="251"/>
      <c r="H148" s="251"/>
      <c r="I148" s="252"/>
      <c r="J148" s="250"/>
      <c r="K148" s="251"/>
      <c r="L148" s="251"/>
      <c r="M148" s="251"/>
      <c r="N148" s="252"/>
      <c r="O148" s="250"/>
      <c r="P148" s="252"/>
      <c r="Q148" s="250"/>
      <c r="R148" s="251"/>
      <c r="S148" s="280"/>
      <c r="T148" s="251"/>
      <c r="U148" s="251"/>
      <c r="V148" s="279"/>
      <c r="W148" s="252"/>
      <c r="X148" s="4"/>
      <c r="Y148" s="4"/>
      <c r="Z148" s="4"/>
      <c r="AA148" s="4"/>
      <c r="AB148" s="4"/>
      <c r="AC148" s="4"/>
      <c r="AR148" s="4"/>
    </row>
    <row r="149" spans="1:44" ht="15" customHeight="1">
      <c r="A149" s="309"/>
      <c r="B149" s="316"/>
      <c r="C149" s="317"/>
      <c r="D149" s="320"/>
      <c r="E149" s="250"/>
      <c r="F149" s="251"/>
      <c r="G149" s="251"/>
      <c r="H149" s="251"/>
      <c r="I149" s="252"/>
      <c r="J149" s="250"/>
      <c r="K149" s="251"/>
      <c r="L149" s="251"/>
      <c r="M149" s="251"/>
      <c r="N149" s="252"/>
      <c r="O149" s="250"/>
      <c r="P149" s="252"/>
      <c r="Q149" s="250"/>
      <c r="R149" s="251"/>
      <c r="S149" s="280"/>
      <c r="T149" s="251"/>
      <c r="U149" s="251"/>
      <c r="V149" s="279"/>
      <c r="W149" s="252"/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/>
      <c r="C150" s="317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R150" s="4"/>
    </row>
    <row r="151" spans="1:44" ht="15" customHeight="1">
      <c r="A151" s="309"/>
      <c r="B151" s="316"/>
      <c r="C151" s="317"/>
      <c r="D151" s="320"/>
      <c r="E151" s="250"/>
      <c r="F151" s="251"/>
      <c r="G151" s="251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16"/>
      <c r="C152" s="317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16"/>
      <c r="C153" s="317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16"/>
      <c r="C154" s="317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/>
      <c r="C155" s="317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/>
      <c r="C156" s="317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9"/>
      <c r="B157" s="316"/>
      <c r="C157" s="317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16"/>
      <c r="C170" s="317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R170" s="4"/>
    </row>
    <row r="171" spans="1:44" ht="15" customHeight="1">
      <c r="A171" s="309"/>
      <c r="B171" s="316"/>
      <c r="C171" s="317"/>
      <c r="D171" s="320"/>
      <c r="E171" s="250"/>
      <c r="F171" s="251"/>
      <c r="G171" s="251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16"/>
      <c r="C172" s="317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16"/>
      <c r="C173" s="317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16"/>
      <c r="C174" s="317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16"/>
      <c r="C175" s="317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16"/>
      <c r="C176" s="317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/>
      <c r="C177" s="317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4" ht="15" customHeight="1">
      <c r="A178" s="309"/>
      <c r="B178" s="321"/>
      <c r="C178" s="322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K178" s="100"/>
      <c r="AR178" s="4"/>
    </row>
    <row r="179" spans="1:44" ht="15" customHeight="1">
      <c r="A179" s="309"/>
      <c r="B179" s="321"/>
      <c r="C179" s="322"/>
      <c r="D179" s="320"/>
      <c r="E179" s="250"/>
      <c r="F179" s="251"/>
      <c r="G179" s="323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R180" s="4"/>
    </row>
    <row r="181" spans="1:44" ht="15" customHeight="1">
      <c r="A181" s="309"/>
      <c r="B181" s="321"/>
      <c r="C181" s="322"/>
      <c r="D181" s="320"/>
      <c r="E181" s="250"/>
      <c r="F181" s="251"/>
      <c r="G181" s="251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4" ht="15" customHeight="1">
      <c r="A182" s="309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4" ht="15" customHeight="1">
      <c r="A183" s="309"/>
      <c r="B183" s="321"/>
      <c r="C183" s="322"/>
      <c r="D183" s="320"/>
      <c r="E183" s="250"/>
      <c r="F183" s="251"/>
      <c r="G183" s="251"/>
      <c r="H183" s="251"/>
      <c r="I183" s="252"/>
      <c r="J183" s="250"/>
      <c r="K183" s="251"/>
      <c r="L183" s="251"/>
      <c r="M183" s="251"/>
      <c r="N183" s="252"/>
      <c r="O183" s="250"/>
      <c r="P183" s="252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21"/>
      <c r="C184" s="322"/>
      <c r="D184" s="320"/>
      <c r="E184" s="250"/>
      <c r="F184" s="251"/>
      <c r="G184" s="251"/>
      <c r="H184" s="251"/>
      <c r="I184" s="252"/>
      <c r="J184" s="250"/>
      <c r="K184" s="251"/>
      <c r="L184" s="251"/>
      <c r="M184" s="251"/>
      <c r="N184" s="252"/>
      <c r="O184" s="250"/>
      <c r="P184" s="252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B184" s="4"/>
      <c r="AC184" s="4"/>
      <c r="AR184" s="4"/>
    </row>
    <row r="185" spans="1:44" ht="15" customHeight="1">
      <c r="A185" s="324"/>
      <c r="B185" s="321"/>
      <c r="C185" s="322"/>
      <c r="D185" s="320"/>
      <c r="E185" s="250"/>
      <c r="F185" s="251"/>
      <c r="G185" s="251"/>
      <c r="H185" s="251"/>
      <c r="I185" s="252"/>
      <c r="J185" s="250"/>
      <c r="K185" s="251"/>
      <c r="L185" s="251"/>
      <c r="M185" s="251"/>
      <c r="N185" s="252"/>
      <c r="O185" s="250"/>
      <c r="P185" s="252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B185" s="4"/>
      <c r="AC185" s="4"/>
      <c r="AR185" s="4"/>
    </row>
    <row r="186" spans="1:44" ht="15" customHeight="1">
      <c r="A186" s="324"/>
      <c r="B186" s="321"/>
      <c r="C186" s="322"/>
      <c r="D186" s="320"/>
      <c r="E186" s="250"/>
      <c r="F186" s="251"/>
      <c r="G186" s="251"/>
      <c r="H186" s="251"/>
      <c r="I186" s="252"/>
      <c r="J186" s="250"/>
      <c r="K186" s="251"/>
      <c r="L186" s="251"/>
      <c r="M186" s="251"/>
      <c r="N186" s="252"/>
      <c r="O186" s="250"/>
      <c r="P186" s="252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B186" s="4"/>
      <c r="AC186" s="4"/>
      <c r="AR186" s="4"/>
    </row>
    <row r="187" spans="1:44" ht="15" customHeight="1">
      <c r="A187" s="324"/>
      <c r="B187" s="321"/>
      <c r="C187" s="322"/>
      <c r="D187" s="320"/>
      <c r="E187" s="250"/>
      <c r="F187" s="251"/>
      <c r="G187" s="251"/>
      <c r="H187" s="251"/>
      <c r="I187" s="252"/>
      <c r="J187" s="250"/>
      <c r="K187" s="251"/>
      <c r="L187" s="251"/>
      <c r="M187" s="251"/>
      <c r="N187" s="252"/>
      <c r="O187" s="250"/>
      <c r="P187" s="252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B187" s="4"/>
      <c r="AC187" s="4"/>
      <c r="AR187" s="4"/>
    </row>
    <row r="188" spans="1:44" ht="15" customHeight="1">
      <c r="A188" s="324"/>
      <c r="B188" s="321"/>
      <c r="C188" s="322"/>
      <c r="D188" s="320"/>
      <c r="E188" s="250"/>
      <c r="F188" s="251"/>
      <c r="G188" s="251"/>
      <c r="H188" s="251"/>
      <c r="I188" s="252"/>
      <c r="J188" s="250"/>
      <c r="K188" s="251"/>
      <c r="L188" s="251"/>
      <c r="M188" s="251"/>
      <c r="N188" s="252"/>
      <c r="O188" s="250"/>
      <c r="P188" s="252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B188" s="4"/>
      <c r="AC188" s="4"/>
      <c r="AR188" s="4"/>
    </row>
    <row r="189" spans="1:44" ht="15" customHeight="1">
      <c r="A189" s="324"/>
      <c r="B189" s="321"/>
      <c r="C189" s="322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B189" s="4"/>
      <c r="AC189" s="4"/>
      <c r="AR189" s="4"/>
    </row>
    <row r="190" spans="1:44" ht="15" customHeight="1">
      <c r="A190" s="324"/>
      <c r="B190" s="321"/>
      <c r="C190" s="322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B190" s="4"/>
      <c r="AC190" s="4"/>
      <c r="AR190" s="4"/>
    </row>
    <row r="191" spans="1:44" ht="14.25" customHeight="1" thickBot="1">
      <c r="A191" s="324"/>
      <c r="B191" s="325"/>
      <c r="C191" s="326"/>
      <c r="D191" s="327"/>
      <c r="E191" s="197"/>
      <c r="F191" s="253"/>
      <c r="G191" s="253"/>
      <c r="H191" s="253"/>
      <c r="I191" s="254"/>
      <c r="J191" s="197"/>
      <c r="K191" s="253"/>
      <c r="L191" s="253"/>
      <c r="M191" s="253"/>
      <c r="N191" s="254"/>
      <c r="O191" s="197"/>
      <c r="P191" s="254"/>
      <c r="Q191" s="197"/>
      <c r="R191" s="253"/>
      <c r="S191" s="272"/>
      <c r="T191" s="253"/>
      <c r="U191" s="253"/>
      <c r="V191" s="273"/>
      <c r="W191" s="254"/>
      <c r="X191" s="4"/>
      <c r="Y191" s="4"/>
      <c r="Z191" s="4"/>
      <c r="AA191" s="4"/>
      <c r="AB191" s="4"/>
      <c r="AC191" s="4"/>
      <c r="AR191" s="4"/>
    </row>
    <row r="192" spans="1:44">
      <c r="A192" s="115"/>
      <c r="B192" s="115"/>
      <c r="C192" s="115"/>
      <c r="D192" s="11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32" ht="19.5" customHeight="1">
      <c r="A193" s="115"/>
      <c r="B193" s="115"/>
      <c r="C193" s="115"/>
      <c r="D193" s="23" t="s">
        <v>74</v>
      </c>
      <c r="E193" s="42">
        <f t="shared" ref="E193:W193" si="7">SUM(E43:E191)</f>
        <v>0</v>
      </c>
      <c r="F193" s="42">
        <f t="shared" si="7"/>
        <v>0</v>
      </c>
      <c r="G193" s="42">
        <f t="shared" si="7"/>
        <v>0</v>
      </c>
      <c r="H193" s="42">
        <f t="shared" si="7"/>
        <v>0</v>
      </c>
      <c r="I193" s="42">
        <f t="shared" si="7"/>
        <v>0</v>
      </c>
      <c r="J193" s="42">
        <f t="shared" si="7"/>
        <v>74</v>
      </c>
      <c r="K193" s="42">
        <f t="shared" si="7"/>
        <v>760</v>
      </c>
      <c r="L193" s="42">
        <f t="shared" si="7"/>
        <v>761</v>
      </c>
      <c r="M193" s="42">
        <f t="shared" si="7"/>
        <v>1</v>
      </c>
      <c r="N193" s="42">
        <f t="shared" si="7"/>
        <v>0</v>
      </c>
      <c r="O193" s="42">
        <f t="shared" si="7"/>
        <v>82</v>
      </c>
      <c r="P193" s="42">
        <f t="shared" si="7"/>
        <v>678</v>
      </c>
      <c r="Q193" s="42">
        <f t="shared" si="7"/>
        <v>147</v>
      </c>
      <c r="R193" s="42">
        <f t="shared" si="7"/>
        <v>115</v>
      </c>
      <c r="S193" s="42">
        <f t="shared" si="7"/>
        <v>203</v>
      </c>
      <c r="T193" s="42">
        <f t="shared" si="7"/>
        <v>129</v>
      </c>
      <c r="U193" s="42">
        <f t="shared" si="7"/>
        <v>99</v>
      </c>
      <c r="V193" s="42">
        <f t="shared" si="7"/>
        <v>48</v>
      </c>
      <c r="W193" s="42">
        <f t="shared" si="7"/>
        <v>19</v>
      </c>
      <c r="X193" s="4"/>
      <c r="Y193" s="4"/>
    </row>
    <row r="194" spans="1:32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32" ht="29.25" customHeight="1">
      <c r="D195" s="673" t="s">
        <v>95</v>
      </c>
      <c r="E195" s="281" t="s">
        <v>98</v>
      </c>
      <c r="F195" s="281" t="s">
        <v>72</v>
      </c>
      <c r="G195" s="281" t="s">
        <v>99</v>
      </c>
      <c r="H195" s="281" t="s">
        <v>70</v>
      </c>
      <c r="I195" s="281" t="s">
        <v>71</v>
      </c>
      <c r="J195" s="282" t="s">
        <v>100</v>
      </c>
      <c r="K195" s="281" t="s">
        <v>101</v>
      </c>
      <c r="L195" s="283" t="s">
        <v>196</v>
      </c>
      <c r="M195" s="283" t="s">
        <v>197</v>
      </c>
      <c r="N195" s="283" t="s">
        <v>198</v>
      </c>
      <c r="O195" s="283" t="s">
        <v>199</v>
      </c>
      <c r="P195" s="283" t="s">
        <v>200</v>
      </c>
      <c r="Q195" s="284" t="s">
        <v>201</v>
      </c>
      <c r="R195" s="284" t="s">
        <v>202</v>
      </c>
      <c r="S195"/>
      <c r="T195" s="4"/>
      <c r="U195" s="4"/>
      <c r="V195" s="4"/>
      <c r="W195" s="4"/>
      <c r="X195" s="4"/>
      <c r="Y195" s="4"/>
    </row>
    <row r="196" spans="1:32" ht="22.5" customHeight="1">
      <c r="D196" s="674"/>
      <c r="E196" s="274">
        <f>SUM(E193+J193+E38+J38)</f>
        <v>74</v>
      </c>
      <c r="F196" s="274">
        <f>SUM(F193+K193+F38+K38+O38+S38+AG38)</f>
        <v>760</v>
      </c>
      <c r="G196" s="274">
        <f t="shared" ref="G196:I196" si="8">SUM(G193+L193+G38+L38+P38+T38+AH38)</f>
        <v>761</v>
      </c>
      <c r="H196" s="274">
        <f t="shared" si="8"/>
        <v>1</v>
      </c>
      <c r="I196" s="274">
        <f t="shared" si="8"/>
        <v>0</v>
      </c>
      <c r="J196" s="274">
        <f>SUM(O193+W38+AK38)</f>
        <v>82</v>
      </c>
      <c r="K196" s="274">
        <f t="shared" ref="K196:R196" si="9">SUM(P193+X38+AL38)</f>
        <v>678</v>
      </c>
      <c r="L196" s="274">
        <f t="shared" si="9"/>
        <v>147</v>
      </c>
      <c r="M196" s="274">
        <f t="shared" si="9"/>
        <v>115</v>
      </c>
      <c r="N196" s="274">
        <f t="shared" si="9"/>
        <v>203</v>
      </c>
      <c r="O196" s="274">
        <f t="shared" si="9"/>
        <v>129</v>
      </c>
      <c r="P196" s="274">
        <f t="shared" si="9"/>
        <v>99</v>
      </c>
      <c r="Q196" s="274">
        <f t="shared" si="9"/>
        <v>48</v>
      </c>
      <c r="R196" s="274">
        <f t="shared" si="9"/>
        <v>19</v>
      </c>
      <c r="S196"/>
      <c r="T196" s="4"/>
      <c r="U196" s="4"/>
      <c r="V196" s="4"/>
      <c r="W196" s="4"/>
      <c r="X196" s="4"/>
      <c r="Y196" s="4"/>
    </row>
    <row r="197" spans="1:32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32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32">
      <c r="A199" s="1" t="s">
        <v>103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32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32">
      <c r="A201" s="1" t="s">
        <v>104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32" ht="15.75">
      <c r="AF202" s="100"/>
    </row>
    <row r="208" spans="1:32" ht="15.75">
      <c r="AF208" s="100"/>
    </row>
    <row r="213" spans="32:32" ht="15.75">
      <c r="AF213" s="100"/>
    </row>
    <row r="220" spans="32:32" ht="15.75">
      <c r="AF220" s="100"/>
    </row>
    <row r="226" spans="32:32" ht="15.75">
      <c r="AF226" s="100"/>
    </row>
    <row r="279" spans="36:36">
      <c r="AJ279" s="4"/>
    </row>
    <row r="280" spans="36:36">
      <c r="AJ280" s="4"/>
    </row>
    <row r="281" spans="36:36">
      <c r="AJ281" s="4"/>
    </row>
    <row r="282" spans="36:36">
      <c r="AJ282" s="4"/>
    </row>
    <row r="283" spans="36:36">
      <c r="AJ283" s="4"/>
    </row>
    <row r="284" spans="36:36">
      <c r="AJ284" s="4"/>
    </row>
    <row r="285" spans="36:36">
      <c r="AJ285" s="4"/>
    </row>
    <row r="286" spans="36:36">
      <c r="AJ286" s="4"/>
    </row>
    <row r="287" spans="36:36">
      <c r="AJ287" s="4"/>
    </row>
    <row r="288" spans="36:36">
      <c r="AJ288" s="4"/>
    </row>
    <row r="289" spans="36:36">
      <c r="AJ289" s="4"/>
    </row>
    <row r="290" spans="36:36">
      <c r="AJ290" s="4"/>
    </row>
    <row r="291" spans="36:36">
      <c r="AJ291" s="4"/>
    </row>
    <row r="292" spans="36:36">
      <c r="AJ292" s="4"/>
    </row>
    <row r="293" spans="36:36">
      <c r="AJ293" s="4"/>
    </row>
    <row r="294" spans="36:36">
      <c r="AJ294" s="4"/>
    </row>
    <row r="295" spans="36:36">
      <c r="AJ295" s="4"/>
    </row>
  </sheetData>
  <sheetProtection algorithmName="SHA-512" hashValue="b4w5X86+28k+cEi5uxywzX5mfm7lAxIzzH9UaWPblk0B6diWxksdPpChH130H+qArUax1eBRI0c+lhCgBfpmYA==" saltValue="r4OaoZloFrH00/Abqedegw==" spinCount="100000" sheet="1" formatCells="0" formatRows="0" selectLockedCells="1"/>
  <mergeCells count="79">
    <mergeCell ref="D195:D196"/>
    <mergeCell ref="AP11:AP21"/>
    <mergeCell ref="AQ11:AQ21"/>
    <mergeCell ref="AR11:AR21"/>
    <mergeCell ref="AJ24:AJ28"/>
    <mergeCell ref="AK24:AK28"/>
    <mergeCell ref="AQ24:AQ28"/>
    <mergeCell ref="AR24:AR28"/>
    <mergeCell ref="AN24:AN28"/>
    <mergeCell ref="AO24:AO28"/>
    <mergeCell ref="AP24:AP28"/>
    <mergeCell ref="A29:D29"/>
    <mergeCell ref="A31:A35"/>
    <mergeCell ref="B31:B35"/>
    <mergeCell ref="C31:C35"/>
    <mergeCell ref="AM24:AM28"/>
    <mergeCell ref="E8:I8"/>
    <mergeCell ref="J8:N8"/>
    <mergeCell ref="O8:R8"/>
    <mergeCell ref="AO11:AO21"/>
    <mergeCell ref="AS11:AS21"/>
    <mergeCell ref="AJ11:AJ21"/>
    <mergeCell ref="AK11:AK21"/>
    <mergeCell ref="AL11:AL21"/>
    <mergeCell ref="AM11:AM21"/>
    <mergeCell ref="AN11:AN21"/>
    <mergeCell ref="AL24:AL28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Y8:AE8"/>
    <mergeCell ref="AM8:AS8"/>
    <mergeCell ref="S8:V8"/>
    <mergeCell ref="W8:X8"/>
    <mergeCell ref="AG8:AJ8"/>
    <mergeCell ref="AK8:AL8"/>
    <mergeCell ref="O41:P41"/>
    <mergeCell ref="AR31:AR35"/>
    <mergeCell ref="AS24:AS28"/>
    <mergeCell ref="A11:A21"/>
    <mergeCell ref="B11:B21"/>
    <mergeCell ref="C11:C21"/>
    <mergeCell ref="AG11:AG21"/>
    <mergeCell ref="AH11:AH21"/>
    <mergeCell ref="AI11:AI21"/>
    <mergeCell ref="A22:D22"/>
    <mergeCell ref="A24:A28"/>
    <mergeCell ref="B24:B28"/>
    <mergeCell ref="C24:C28"/>
    <mergeCell ref="AG24:AG28"/>
    <mergeCell ref="AH24:AH28"/>
    <mergeCell ref="AI24:AI28"/>
    <mergeCell ref="AG31:AG35"/>
    <mergeCell ref="AO31:AO35"/>
    <mergeCell ref="AP31:AP35"/>
    <mergeCell ref="AQ31:AQ35"/>
    <mergeCell ref="Q41:W41"/>
    <mergeCell ref="AS31:AS35"/>
    <mergeCell ref="B40:B42"/>
    <mergeCell ref="C40:C42"/>
    <mergeCell ref="AL31:AL35"/>
    <mergeCell ref="AM31:AM35"/>
    <mergeCell ref="AN31:AN35"/>
    <mergeCell ref="AH31:AH35"/>
    <mergeCell ref="AI31:AI35"/>
    <mergeCell ref="AJ31:AJ35"/>
    <mergeCell ref="AK31:AK35"/>
    <mergeCell ref="A36:D36"/>
    <mergeCell ref="A40:A42"/>
    <mergeCell ref="D40:D42"/>
    <mergeCell ref="E40:W40"/>
    <mergeCell ref="E41:I41"/>
    <mergeCell ref="J41:N4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33"/>
  </sheetPr>
  <dimension ref="A1:B80"/>
  <sheetViews>
    <sheetView view="pageBreakPreview" zoomScale="85" zoomScaleNormal="100" zoomScaleSheetLayoutView="85" workbookViewId="0">
      <selection sqref="A1:XFD1048576"/>
    </sheetView>
  </sheetViews>
  <sheetFormatPr baseColWidth="10" defaultColWidth="11.42578125" defaultRowHeight="15"/>
  <cols>
    <col min="1" max="1" width="34.85546875" customWidth="1"/>
    <col min="2" max="2" width="95" customWidth="1"/>
    <col min="3" max="3" width="11.42578125" customWidth="1"/>
  </cols>
  <sheetData>
    <row r="1" spans="1:2" ht="15.75">
      <c r="A1" s="404" t="s">
        <v>334</v>
      </c>
      <c r="B1" s="405"/>
    </row>
    <row r="2" spans="1:2" ht="15.75">
      <c r="A2" s="404" t="s">
        <v>335</v>
      </c>
      <c r="B2" s="405"/>
    </row>
    <row r="3" spans="1:2" ht="15.75">
      <c r="A3" s="404"/>
      <c r="B3" s="406"/>
    </row>
    <row r="4" spans="1:2" ht="15.75">
      <c r="A4" s="404" t="s">
        <v>336</v>
      </c>
      <c r="B4" s="404"/>
    </row>
    <row r="5" spans="1:2" ht="15.75">
      <c r="A5" s="404" t="s">
        <v>337</v>
      </c>
      <c r="B5" s="404"/>
    </row>
    <row r="6" spans="1:2" ht="15.75">
      <c r="A6" s="404" t="s">
        <v>338</v>
      </c>
      <c r="B6" s="404"/>
    </row>
    <row r="7" spans="1:2" ht="15.75" thickBot="1">
      <c r="A7" s="407"/>
      <c r="B7" s="407"/>
    </row>
    <row r="8" spans="1:2" ht="30.75" thickBot="1">
      <c r="A8" s="297" t="s">
        <v>45</v>
      </c>
      <c r="B8" s="297" t="s">
        <v>151</v>
      </c>
    </row>
    <row r="9" spans="1:2" ht="15" customHeight="1" thickBot="1">
      <c r="A9" s="298" t="s">
        <v>339</v>
      </c>
      <c r="B9" s="299" t="s">
        <v>340</v>
      </c>
    </row>
    <row r="10" spans="1:2" ht="15" customHeight="1" thickBot="1">
      <c r="A10" s="343" t="s">
        <v>341</v>
      </c>
      <c r="B10" s="344" t="s">
        <v>342</v>
      </c>
    </row>
    <row r="11" spans="1:2" ht="15" customHeight="1" thickBot="1">
      <c r="A11" s="298" t="s">
        <v>343</v>
      </c>
      <c r="B11" s="299" t="s">
        <v>239</v>
      </c>
    </row>
    <row r="12" spans="1:2" ht="15" customHeight="1" thickBot="1">
      <c r="A12" s="345" t="s">
        <v>344</v>
      </c>
      <c r="B12" s="346" t="s">
        <v>345</v>
      </c>
    </row>
    <row r="13" spans="1:2" ht="15" customHeight="1" thickBot="1">
      <c r="A13" s="300" t="s">
        <v>346</v>
      </c>
      <c r="B13" s="301" t="s">
        <v>347</v>
      </c>
    </row>
    <row r="14" spans="1:2" ht="15" customHeight="1">
      <c r="A14" s="401" t="s">
        <v>346</v>
      </c>
      <c r="B14" s="347" t="s">
        <v>348</v>
      </c>
    </row>
    <row r="15" spans="1:2" ht="15" customHeight="1" thickBot="1">
      <c r="A15" s="403"/>
      <c r="B15" s="348" t="s">
        <v>349</v>
      </c>
    </row>
    <row r="16" spans="1:2" ht="15" customHeight="1">
      <c r="A16" s="408" t="s">
        <v>350</v>
      </c>
      <c r="B16" s="302" t="s">
        <v>351</v>
      </c>
    </row>
    <row r="17" spans="1:2" ht="15" customHeight="1">
      <c r="A17" s="409"/>
      <c r="B17" s="303" t="s">
        <v>352</v>
      </c>
    </row>
    <row r="18" spans="1:2" ht="15" customHeight="1">
      <c r="A18" s="409"/>
      <c r="B18" s="303" t="s">
        <v>353</v>
      </c>
    </row>
    <row r="19" spans="1:2" ht="15" customHeight="1">
      <c r="A19" s="409"/>
      <c r="B19" s="303" t="s">
        <v>139</v>
      </c>
    </row>
    <row r="20" spans="1:2" ht="15" customHeight="1">
      <c r="A20" s="409"/>
      <c r="B20" s="303" t="s">
        <v>354</v>
      </c>
    </row>
    <row r="21" spans="1:2" ht="15" customHeight="1" thickBot="1">
      <c r="A21" s="410"/>
      <c r="B21" s="304" t="s">
        <v>355</v>
      </c>
    </row>
    <row r="22" spans="1:2" ht="15" customHeight="1" thickBot="1">
      <c r="A22" s="350" t="s">
        <v>356</v>
      </c>
      <c r="B22" s="351" t="s">
        <v>357</v>
      </c>
    </row>
    <row r="23" spans="1:2" ht="15" customHeight="1">
      <c r="A23" s="401" t="s">
        <v>358</v>
      </c>
      <c r="B23" s="347" t="s">
        <v>359</v>
      </c>
    </row>
    <row r="24" spans="1:2" ht="15" customHeight="1">
      <c r="A24" s="402"/>
      <c r="B24" s="353" t="s">
        <v>360</v>
      </c>
    </row>
    <row r="25" spans="1:2" ht="15" customHeight="1">
      <c r="A25" s="402"/>
      <c r="B25" s="354" t="s">
        <v>361</v>
      </c>
    </row>
    <row r="26" spans="1:2" ht="15" customHeight="1">
      <c r="A26" s="402"/>
      <c r="B26" s="355" t="s">
        <v>362</v>
      </c>
    </row>
    <row r="27" spans="1:2" ht="15" customHeight="1" thickBot="1">
      <c r="A27" s="403"/>
      <c r="B27" s="348" t="s">
        <v>363</v>
      </c>
    </row>
    <row r="28" spans="1:2" ht="15" customHeight="1">
      <c r="A28" s="408" t="s">
        <v>364</v>
      </c>
      <c r="B28" s="302" t="s">
        <v>365</v>
      </c>
    </row>
    <row r="29" spans="1:2" ht="15" customHeight="1">
      <c r="A29" s="409"/>
      <c r="B29" s="303" t="s">
        <v>53</v>
      </c>
    </row>
    <row r="30" spans="1:2" ht="15" customHeight="1" thickBot="1">
      <c r="A30" s="410"/>
      <c r="B30" s="304" t="s">
        <v>58</v>
      </c>
    </row>
    <row r="31" spans="1:2" ht="15" customHeight="1">
      <c r="A31" s="401" t="s">
        <v>366</v>
      </c>
      <c r="B31" s="356" t="s">
        <v>367</v>
      </c>
    </row>
    <row r="32" spans="1:2" ht="15" customHeight="1">
      <c r="A32" s="402"/>
      <c r="B32" s="356" t="s">
        <v>164</v>
      </c>
    </row>
    <row r="33" spans="1:2" ht="15" customHeight="1">
      <c r="A33" s="402"/>
      <c r="B33" s="356" t="s">
        <v>165</v>
      </c>
    </row>
    <row r="34" spans="1:2" ht="15" customHeight="1">
      <c r="A34" s="402"/>
      <c r="B34" s="356" t="s">
        <v>368</v>
      </c>
    </row>
    <row r="35" spans="1:2" ht="15" customHeight="1">
      <c r="A35" s="402"/>
      <c r="B35" s="356" t="s">
        <v>369</v>
      </c>
    </row>
    <row r="36" spans="1:2" ht="15" customHeight="1" thickBot="1">
      <c r="A36" s="403"/>
      <c r="B36" s="356" t="s">
        <v>370</v>
      </c>
    </row>
    <row r="37" spans="1:2" ht="15" customHeight="1">
      <c r="A37" s="408" t="s">
        <v>366</v>
      </c>
      <c r="B37" s="302" t="s">
        <v>371</v>
      </c>
    </row>
    <row r="38" spans="1:2" ht="15" customHeight="1" thickBot="1">
      <c r="A38" s="410"/>
      <c r="B38" s="303" t="s">
        <v>372</v>
      </c>
    </row>
    <row r="39" spans="1:2" ht="15" customHeight="1">
      <c r="A39" s="401" t="s">
        <v>373</v>
      </c>
      <c r="B39" s="347" t="s">
        <v>168</v>
      </c>
    </row>
    <row r="40" spans="1:2" ht="15" customHeight="1" thickBot="1">
      <c r="A40" s="403"/>
      <c r="B40" s="357" t="s">
        <v>374</v>
      </c>
    </row>
    <row r="41" spans="1:2" ht="15" customHeight="1" thickBot="1">
      <c r="A41" s="298" t="s">
        <v>375</v>
      </c>
      <c r="B41" s="358" t="s">
        <v>376</v>
      </c>
    </row>
    <row r="42" spans="1:2" ht="15" customHeight="1" thickBot="1">
      <c r="A42" s="352" t="s">
        <v>377</v>
      </c>
      <c r="B42" s="359" t="s">
        <v>378</v>
      </c>
    </row>
    <row r="43" spans="1:2" ht="15" customHeight="1">
      <c r="A43" s="408" t="s">
        <v>377</v>
      </c>
      <c r="B43" s="360" t="s">
        <v>379</v>
      </c>
    </row>
    <row r="44" spans="1:2" ht="15" customHeight="1" thickBot="1">
      <c r="A44" s="410"/>
      <c r="B44" s="304" t="s">
        <v>380</v>
      </c>
    </row>
    <row r="45" spans="1:2" ht="15" customHeight="1" thickBot="1">
      <c r="A45" s="352" t="s">
        <v>381</v>
      </c>
      <c r="B45" s="359" t="s">
        <v>382</v>
      </c>
    </row>
    <row r="46" spans="1:2" ht="15" customHeight="1">
      <c r="A46" s="408" t="s">
        <v>381</v>
      </c>
      <c r="B46" s="302" t="s">
        <v>383</v>
      </c>
    </row>
    <row r="47" spans="1:2" ht="15" customHeight="1">
      <c r="A47" s="409"/>
      <c r="B47" s="305" t="s">
        <v>169</v>
      </c>
    </row>
    <row r="48" spans="1:2" ht="15" customHeight="1" thickBot="1">
      <c r="A48" s="410"/>
      <c r="B48" s="304" t="s">
        <v>384</v>
      </c>
    </row>
    <row r="49" spans="1:2" ht="15" customHeight="1">
      <c r="A49" s="401" t="s">
        <v>385</v>
      </c>
      <c r="B49" s="356" t="s">
        <v>386</v>
      </c>
    </row>
    <row r="50" spans="1:2" ht="15" customHeight="1">
      <c r="A50" s="411"/>
      <c r="B50" s="356" t="s">
        <v>387</v>
      </c>
    </row>
    <row r="51" spans="1:2" ht="15" customHeight="1" thickBot="1">
      <c r="A51" s="412"/>
      <c r="B51" s="356" t="s">
        <v>388</v>
      </c>
    </row>
    <row r="52" spans="1:2" ht="15" customHeight="1" thickBot="1">
      <c r="A52" s="408" t="s">
        <v>389</v>
      </c>
      <c r="B52" s="358" t="s">
        <v>390</v>
      </c>
    </row>
    <row r="53" spans="1:2" ht="15" customHeight="1" thickBot="1">
      <c r="A53" s="409"/>
      <c r="B53" s="361" t="s">
        <v>391</v>
      </c>
    </row>
    <row r="54" spans="1:2" ht="15" customHeight="1" thickBot="1">
      <c r="A54" s="409"/>
      <c r="B54" s="361" t="s">
        <v>392</v>
      </c>
    </row>
    <row r="55" spans="1:2" ht="15" customHeight="1" thickBot="1">
      <c r="A55" s="409"/>
      <c r="B55" s="361" t="s">
        <v>393</v>
      </c>
    </row>
    <row r="56" spans="1:2" ht="15" customHeight="1" thickBot="1">
      <c r="A56" s="410"/>
      <c r="B56" s="361" t="s">
        <v>394</v>
      </c>
    </row>
    <row r="57" spans="1:2" ht="15" customHeight="1">
      <c r="A57" s="401" t="s">
        <v>389</v>
      </c>
      <c r="B57" s="347" t="s">
        <v>223</v>
      </c>
    </row>
    <row r="58" spans="1:2" ht="15" customHeight="1">
      <c r="A58" s="402"/>
      <c r="B58" s="354" t="s">
        <v>395</v>
      </c>
    </row>
    <row r="59" spans="1:2" ht="15" customHeight="1" thickBot="1">
      <c r="A59" s="402"/>
      <c r="B59" s="354" t="s">
        <v>396</v>
      </c>
    </row>
    <row r="60" spans="1:2" ht="15" customHeight="1" thickBot="1">
      <c r="A60" s="298" t="s">
        <v>397</v>
      </c>
      <c r="B60" s="299" t="s">
        <v>398</v>
      </c>
    </row>
    <row r="61" spans="1:2" ht="15" customHeight="1" thickBot="1">
      <c r="A61" s="350" t="s">
        <v>399</v>
      </c>
      <c r="B61" s="351" t="s">
        <v>400</v>
      </c>
    </row>
    <row r="62" spans="1:2" ht="15" customHeight="1">
      <c r="A62" s="408" t="s">
        <v>219</v>
      </c>
      <c r="B62" s="302" t="s">
        <v>219</v>
      </c>
    </row>
    <row r="63" spans="1:2" ht="15" customHeight="1">
      <c r="A63" s="409"/>
      <c r="B63" s="303" t="s">
        <v>256</v>
      </c>
    </row>
    <row r="64" spans="1:2" ht="15.75" customHeight="1" thickBot="1">
      <c r="A64" s="410"/>
      <c r="B64" s="304" t="s">
        <v>401</v>
      </c>
    </row>
    <row r="65" spans="1:2" ht="15" customHeight="1" thickBot="1">
      <c r="A65" s="350" t="s">
        <v>402</v>
      </c>
      <c r="B65" s="351" t="s">
        <v>403</v>
      </c>
    </row>
    <row r="66" spans="1:2" ht="15" customHeight="1">
      <c r="A66" s="408" t="s">
        <v>404</v>
      </c>
      <c r="B66" s="362" t="s">
        <v>405</v>
      </c>
    </row>
    <row r="67" spans="1:2" ht="15" customHeight="1">
      <c r="A67" s="409"/>
      <c r="B67" s="363" t="s">
        <v>406</v>
      </c>
    </row>
    <row r="68" spans="1:2" ht="15" customHeight="1" thickBot="1">
      <c r="A68" s="410"/>
      <c r="B68" s="364" t="s">
        <v>407</v>
      </c>
    </row>
    <row r="69" spans="1:2" ht="15" customHeight="1">
      <c r="A69" s="401" t="s">
        <v>408</v>
      </c>
      <c r="B69" s="365" t="s">
        <v>409</v>
      </c>
    </row>
    <row r="70" spans="1:2" ht="15" customHeight="1">
      <c r="A70" s="402"/>
      <c r="B70" s="366" t="s">
        <v>410</v>
      </c>
    </row>
    <row r="71" spans="1:2" ht="15" customHeight="1">
      <c r="A71" s="402"/>
      <c r="B71" s="366" t="s">
        <v>411</v>
      </c>
    </row>
    <row r="72" spans="1:2" ht="15" customHeight="1" thickBot="1">
      <c r="A72" s="403"/>
      <c r="B72" s="367" t="s">
        <v>412</v>
      </c>
    </row>
    <row r="73" spans="1:2" ht="15" customHeight="1">
      <c r="A73" s="408" t="s">
        <v>413</v>
      </c>
      <c r="B73" s="306" t="s">
        <v>263</v>
      </c>
    </row>
    <row r="74" spans="1:2" ht="15" customHeight="1">
      <c r="A74" s="409"/>
      <c r="B74" s="307" t="s">
        <v>261</v>
      </c>
    </row>
    <row r="75" spans="1:2" ht="15" customHeight="1" thickBot="1">
      <c r="A75" s="410"/>
      <c r="B75" s="308" t="s">
        <v>414</v>
      </c>
    </row>
    <row r="76" spans="1:2" ht="15" customHeight="1">
      <c r="A76" s="401" t="s">
        <v>415</v>
      </c>
      <c r="B76" s="347" t="s">
        <v>120</v>
      </c>
    </row>
    <row r="77" spans="1:2" ht="15" customHeight="1">
      <c r="A77" s="402"/>
      <c r="B77" s="354" t="s">
        <v>128</v>
      </c>
    </row>
    <row r="78" spans="1:2" ht="15" customHeight="1" thickBot="1">
      <c r="A78" s="402"/>
      <c r="B78" s="355" t="s">
        <v>416</v>
      </c>
    </row>
    <row r="79" spans="1:2" ht="15" customHeight="1">
      <c r="A79" s="349" t="s">
        <v>417</v>
      </c>
      <c r="B79" s="360" t="s">
        <v>418</v>
      </c>
    </row>
    <row r="80" spans="1:2" ht="15" customHeight="1" thickBot="1">
      <c r="A80" s="342"/>
      <c r="B80" s="368" t="s">
        <v>419</v>
      </c>
    </row>
  </sheetData>
  <sheetProtection algorithmName="SHA-512" hashValue="sca869HG/kCkcMzebExcKqkfcCeVLbZ8UTcY4LqNiCSPcAd/kS2SI6njWIfJliSECG47NX7tjpcT1q9AKsgwFw==" saltValue="e3PShJiWLlmYKte+mKIhow==" spinCount="100000" sheet="1" objects="1" scenarios="1"/>
  <mergeCells count="24">
    <mergeCell ref="A76:A78"/>
    <mergeCell ref="A37:A38"/>
    <mergeCell ref="A39:A40"/>
    <mergeCell ref="A43:A44"/>
    <mergeCell ref="A46:A48"/>
    <mergeCell ref="A49:A51"/>
    <mergeCell ref="A52:A56"/>
    <mergeCell ref="A57:A59"/>
    <mergeCell ref="A62:A64"/>
    <mergeCell ref="A66:A68"/>
    <mergeCell ref="A69:A72"/>
    <mergeCell ref="A73:A75"/>
    <mergeCell ref="A31:A36"/>
    <mergeCell ref="A1:B1"/>
    <mergeCell ref="A2:B2"/>
    <mergeCell ref="A3:B3"/>
    <mergeCell ref="A4:B4"/>
    <mergeCell ref="A5:B5"/>
    <mergeCell ref="A6:B6"/>
    <mergeCell ref="A7:B7"/>
    <mergeCell ref="A14:A15"/>
    <mergeCell ref="A16:A21"/>
    <mergeCell ref="A23:A27"/>
    <mergeCell ref="A28:A30"/>
  </mergeCells>
  <printOptions horizontalCentered="1" verticalCentered="1"/>
  <pageMargins left="0" right="0" top="0.19685039370078741" bottom="0.19685039370078741" header="0.31496062992125984" footer="0.31496062992125984"/>
  <pageSetup scale="51" orientation="portrait" r:id="rId1"/>
  <headerFooter>
    <oddHeader>&amp;L&amp;G&amp;R&amp;G</oddHeader>
    <oddFooter>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4">
    <tabColor theme="3" tint="0.59999389629810485"/>
  </sheetPr>
  <dimension ref="A2:AC39"/>
  <sheetViews>
    <sheetView view="pageBreakPreview" topLeftCell="H1" zoomScale="70" zoomScaleNormal="55" zoomScaleSheetLayoutView="70" zoomScalePageLayoutView="55" workbookViewId="0">
      <selection activeCell="M15" sqref="M15:M16"/>
    </sheetView>
  </sheetViews>
  <sheetFormatPr baseColWidth="10" defaultColWidth="10.85546875" defaultRowHeight="15"/>
  <cols>
    <col min="1" max="1" width="4" style="167" bestFit="1" customWidth="1"/>
    <col min="2" max="2" width="38.42578125" style="167" bestFit="1" customWidth="1"/>
    <col min="3" max="4" width="7.42578125" style="167" customWidth="1"/>
    <col min="5" max="5" width="64.85546875" style="167" bestFit="1" customWidth="1"/>
    <col min="6" max="13" width="15.7109375" style="167" customWidth="1"/>
    <col min="14" max="14" width="22" style="167" customWidth="1"/>
    <col min="15" max="29" width="15.7109375" style="167" customWidth="1"/>
    <col min="30" max="16384" width="10.85546875" style="167"/>
  </cols>
  <sheetData>
    <row r="2" spans="1:29" ht="15.75" thickBot="1"/>
    <row r="3" spans="1:29" ht="17.25" customHeight="1" thickTop="1">
      <c r="A3" s="444" t="s">
        <v>82</v>
      </c>
      <c r="B3" s="72" t="s">
        <v>195</v>
      </c>
      <c r="C3" s="446" t="str">
        <f>Encabezados!A6</f>
        <v>MATRÍCULA 2023 2° Trimestre (Abril, Mayo y Junio)</v>
      </c>
      <c r="D3" s="447"/>
      <c r="E3" s="452" t="s">
        <v>192</v>
      </c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4"/>
      <c r="Z3" s="454"/>
      <c r="AA3" s="454"/>
      <c r="AB3" s="454"/>
      <c r="AC3" s="455"/>
    </row>
    <row r="4" spans="1:29" ht="15.75" thickBot="1">
      <c r="A4" s="445"/>
      <c r="B4" s="458"/>
      <c r="C4" s="448"/>
      <c r="D4" s="449"/>
      <c r="E4" s="456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42"/>
      <c r="Z4" s="442"/>
      <c r="AA4" s="442"/>
      <c r="AB4" s="442"/>
      <c r="AC4" s="443"/>
    </row>
    <row r="5" spans="1:29" ht="16.5" thickTop="1" thickBot="1">
      <c r="A5" s="445"/>
      <c r="B5" s="458"/>
      <c r="C5" s="448"/>
      <c r="D5" s="449"/>
      <c r="E5" s="459" t="s">
        <v>204</v>
      </c>
      <c r="F5" s="460"/>
      <c r="G5" s="460"/>
      <c r="H5" s="460"/>
      <c r="I5" s="460"/>
      <c r="J5" s="460"/>
      <c r="K5" s="460"/>
      <c r="L5" s="460"/>
      <c r="M5" s="461"/>
      <c r="N5" s="462" t="s">
        <v>205</v>
      </c>
      <c r="O5" s="463"/>
      <c r="P5" s="463"/>
      <c r="Q5" s="463"/>
      <c r="R5" s="463"/>
      <c r="S5" s="463"/>
      <c r="T5" s="463"/>
      <c r="U5" s="463"/>
      <c r="V5" s="464"/>
      <c r="W5" s="465" t="s">
        <v>13</v>
      </c>
      <c r="X5" s="466"/>
      <c r="Y5" s="466"/>
      <c r="Z5" s="466"/>
      <c r="AA5" s="466"/>
      <c r="AB5" s="466"/>
      <c r="AC5" s="467"/>
    </row>
    <row r="6" spans="1:29" ht="59.25" customHeight="1" thickTop="1" thickBot="1">
      <c r="A6" s="445"/>
      <c r="B6" s="458"/>
      <c r="C6" s="450"/>
      <c r="D6" s="451"/>
      <c r="E6" s="468" t="s">
        <v>206</v>
      </c>
      <c r="F6" s="468" t="s">
        <v>207</v>
      </c>
      <c r="G6" s="468" t="s">
        <v>208</v>
      </c>
      <c r="H6" s="470" t="s">
        <v>209</v>
      </c>
      <c r="I6" s="460"/>
      <c r="J6" s="460"/>
      <c r="K6" s="460"/>
      <c r="L6" s="460"/>
      <c r="M6" s="461"/>
      <c r="N6" s="471" t="s">
        <v>206</v>
      </c>
      <c r="O6" s="471" t="s">
        <v>207</v>
      </c>
      <c r="P6" s="471" t="s">
        <v>208</v>
      </c>
      <c r="Q6" s="472" t="s">
        <v>209</v>
      </c>
      <c r="R6" s="473"/>
      <c r="S6" s="473"/>
      <c r="T6" s="473"/>
      <c r="U6" s="473"/>
      <c r="V6" s="461"/>
      <c r="W6" s="441" t="s">
        <v>210</v>
      </c>
      <c r="X6" s="442"/>
      <c r="Y6" s="442"/>
      <c r="Z6" s="442"/>
      <c r="AA6" s="442"/>
      <c r="AB6" s="442"/>
      <c r="AC6" s="443"/>
    </row>
    <row r="7" spans="1:29" ht="59.25" customHeight="1" thickTop="1" thickBot="1">
      <c r="A7" s="445"/>
      <c r="B7" s="458"/>
      <c r="C7" s="113" t="s">
        <v>26</v>
      </c>
      <c r="D7" s="113" t="s">
        <v>27</v>
      </c>
      <c r="E7" s="469"/>
      <c r="F7" s="469"/>
      <c r="G7" s="469"/>
      <c r="H7" s="200" t="s">
        <v>98</v>
      </c>
      <c r="I7" s="200" t="s">
        <v>72</v>
      </c>
      <c r="J7" s="200" t="s">
        <v>99</v>
      </c>
      <c r="K7" s="168" t="s">
        <v>211</v>
      </c>
      <c r="L7" s="168" t="s">
        <v>71</v>
      </c>
      <c r="M7" s="168" t="s">
        <v>212</v>
      </c>
      <c r="N7" s="471"/>
      <c r="O7" s="471"/>
      <c r="P7" s="471"/>
      <c r="Q7" s="201" t="s">
        <v>98</v>
      </c>
      <c r="R7" s="201" t="s">
        <v>72</v>
      </c>
      <c r="S7" s="201" t="s">
        <v>99</v>
      </c>
      <c r="T7" s="169" t="s">
        <v>211</v>
      </c>
      <c r="U7" s="169" t="s">
        <v>71</v>
      </c>
      <c r="V7" s="169" t="s">
        <v>212</v>
      </c>
      <c r="W7" s="170" t="s">
        <v>213</v>
      </c>
      <c r="X7" s="171" t="s">
        <v>98</v>
      </c>
      <c r="Y7" s="171" t="s">
        <v>72</v>
      </c>
      <c r="Z7" s="171" t="s">
        <v>99</v>
      </c>
      <c r="AA7" s="170" t="s">
        <v>211</v>
      </c>
      <c r="AB7" s="170" t="s">
        <v>71</v>
      </c>
      <c r="AC7" s="170" t="s">
        <v>212</v>
      </c>
    </row>
    <row r="8" spans="1:29" ht="16.5" thickTop="1" thickBot="1">
      <c r="A8" s="13"/>
      <c r="B8" s="58"/>
      <c r="C8" s="58"/>
      <c r="D8" s="58"/>
    </row>
    <row r="9" spans="1:29" ht="16.5" thickTop="1" thickBot="1">
      <c r="A9" s="477"/>
      <c r="B9" s="480" t="s">
        <v>105</v>
      </c>
      <c r="C9" s="483"/>
      <c r="D9" s="484"/>
      <c r="E9" s="242" t="s">
        <v>664</v>
      </c>
      <c r="F9" s="225">
        <v>1</v>
      </c>
      <c r="G9" s="243">
        <v>45065</v>
      </c>
      <c r="H9" s="225"/>
      <c r="I9" s="225"/>
      <c r="J9" s="225"/>
      <c r="K9" s="225"/>
      <c r="L9" s="225"/>
      <c r="M9" s="474">
        <f>SUM(I9:I14)</f>
        <v>328</v>
      </c>
      <c r="N9" s="239"/>
      <c r="O9" s="213"/>
      <c r="P9" s="213"/>
      <c r="Q9" s="213"/>
      <c r="R9" s="213"/>
      <c r="S9" s="213"/>
      <c r="T9" s="213"/>
      <c r="U9" s="213"/>
      <c r="V9" s="474">
        <f>SUM(R9:R14)</f>
        <v>0</v>
      </c>
      <c r="W9" s="236">
        <f>SUM(O9+F9)</f>
        <v>1</v>
      </c>
      <c r="X9" s="206">
        <f>SUM(H9:H9,Q9:Q9)</f>
        <v>0</v>
      </c>
      <c r="Y9" s="206">
        <f>SUM(I9:I9,R9:R9)</f>
        <v>0</v>
      </c>
      <c r="Z9" s="206">
        <f>SUM(J9:J9,S9:S9)</f>
        <v>0</v>
      </c>
      <c r="AA9" s="206">
        <f>SUM(K9:K9,T9:T9)</f>
        <v>0</v>
      </c>
      <c r="AB9" s="206">
        <f>SUM(L9:L9,U9:U9)</f>
        <v>0</v>
      </c>
      <c r="AC9" s="474">
        <f>SUM(M9,V9)</f>
        <v>328</v>
      </c>
    </row>
    <row r="10" spans="1:29" ht="15.75" thickBot="1">
      <c r="A10" s="478"/>
      <c r="B10" s="481"/>
      <c r="C10" s="485"/>
      <c r="D10" s="486"/>
      <c r="E10" s="288" t="s">
        <v>665</v>
      </c>
      <c r="F10" s="289">
        <v>1</v>
      </c>
      <c r="G10" s="290">
        <v>45065</v>
      </c>
      <c r="H10" s="289"/>
      <c r="I10" s="289"/>
      <c r="J10" s="289"/>
      <c r="K10" s="289"/>
      <c r="L10" s="289"/>
      <c r="M10" s="475"/>
      <c r="N10" s="291"/>
      <c r="O10" s="292"/>
      <c r="P10" s="292"/>
      <c r="Q10" s="292"/>
      <c r="R10" s="292"/>
      <c r="S10" s="292"/>
      <c r="T10" s="292"/>
      <c r="U10" s="292"/>
      <c r="V10" s="475"/>
      <c r="W10" s="237">
        <f t="shared" ref="W10:W13" si="0">SUM(O10+F10)</f>
        <v>1</v>
      </c>
      <c r="X10" s="232">
        <f t="shared" ref="X10:X13" si="1">SUM(H10:H10,Q10:Q10)</f>
        <v>0</v>
      </c>
      <c r="Y10" s="232">
        <f t="shared" ref="Y10:Y13" si="2">SUM(I10:I10,R10:R10)</f>
        <v>0</v>
      </c>
      <c r="Z10" s="232">
        <f t="shared" ref="Z10:Z13" si="3">SUM(J10:J10,S10:S10)</f>
        <v>0</v>
      </c>
      <c r="AA10" s="232">
        <f t="shared" ref="AA10:AA13" si="4">SUM(K10:K10,T10:T10)</f>
        <v>0</v>
      </c>
      <c r="AB10" s="232">
        <f t="shared" ref="AB10:AB13" si="5">SUM(L10:L10,U10:U10)</f>
        <v>0</v>
      </c>
      <c r="AC10" s="475"/>
    </row>
    <row r="11" spans="1:29" ht="15.75" thickBot="1">
      <c r="A11" s="478"/>
      <c r="B11" s="481"/>
      <c r="C11" s="485"/>
      <c r="D11" s="486"/>
      <c r="E11" s="288" t="s">
        <v>666</v>
      </c>
      <c r="F11" s="289">
        <v>1</v>
      </c>
      <c r="G11" s="290">
        <v>44628</v>
      </c>
      <c r="H11" s="289">
        <v>10</v>
      </c>
      <c r="I11" s="289">
        <v>183</v>
      </c>
      <c r="J11" s="289">
        <v>183</v>
      </c>
      <c r="K11" s="289">
        <v>0</v>
      </c>
      <c r="L11" s="289">
        <v>0</v>
      </c>
      <c r="M11" s="475"/>
      <c r="N11" s="291"/>
      <c r="O11" s="292"/>
      <c r="P11" s="292"/>
      <c r="Q11" s="292"/>
      <c r="R11" s="292"/>
      <c r="S11" s="292"/>
      <c r="T11" s="292"/>
      <c r="U11" s="292"/>
      <c r="V11" s="475"/>
      <c r="W11" s="237">
        <f t="shared" si="0"/>
        <v>1</v>
      </c>
      <c r="X11" s="232">
        <f t="shared" si="1"/>
        <v>10</v>
      </c>
      <c r="Y11" s="232">
        <f t="shared" si="2"/>
        <v>183</v>
      </c>
      <c r="Z11" s="232">
        <f t="shared" si="3"/>
        <v>183</v>
      </c>
      <c r="AA11" s="232">
        <f t="shared" si="4"/>
        <v>0</v>
      </c>
      <c r="AB11" s="232">
        <f t="shared" si="5"/>
        <v>0</v>
      </c>
      <c r="AC11" s="475"/>
    </row>
    <row r="12" spans="1:29" ht="15.75" thickBot="1">
      <c r="A12" s="478"/>
      <c r="B12" s="481"/>
      <c r="C12" s="485"/>
      <c r="D12" s="486"/>
      <c r="E12" s="288" t="s">
        <v>667</v>
      </c>
      <c r="F12" s="289">
        <v>1</v>
      </c>
      <c r="G12" s="290">
        <v>45006</v>
      </c>
      <c r="H12" s="289">
        <v>8</v>
      </c>
      <c r="I12" s="289">
        <v>130</v>
      </c>
      <c r="J12" s="289">
        <v>130</v>
      </c>
      <c r="K12" s="289">
        <v>0</v>
      </c>
      <c r="L12" s="289">
        <v>0</v>
      </c>
      <c r="M12" s="475"/>
      <c r="N12" s="291"/>
      <c r="O12" s="292"/>
      <c r="P12" s="292"/>
      <c r="Q12" s="292"/>
      <c r="R12" s="292"/>
      <c r="S12" s="292"/>
      <c r="T12" s="292"/>
      <c r="U12" s="292"/>
      <c r="V12" s="475"/>
      <c r="W12" s="237">
        <f t="shared" si="0"/>
        <v>1</v>
      </c>
      <c r="X12" s="232">
        <f t="shared" si="1"/>
        <v>8</v>
      </c>
      <c r="Y12" s="232">
        <f t="shared" si="2"/>
        <v>130</v>
      </c>
      <c r="Z12" s="232">
        <f t="shared" si="3"/>
        <v>130</v>
      </c>
      <c r="AA12" s="232">
        <f t="shared" si="4"/>
        <v>0</v>
      </c>
      <c r="AB12" s="232">
        <f t="shared" si="5"/>
        <v>0</v>
      </c>
      <c r="AC12" s="475"/>
    </row>
    <row r="13" spans="1:29" ht="15.75" thickBot="1">
      <c r="A13" s="478"/>
      <c r="B13" s="481"/>
      <c r="C13" s="485"/>
      <c r="D13" s="486"/>
      <c r="E13" s="288" t="s">
        <v>668</v>
      </c>
      <c r="F13" s="289">
        <v>1</v>
      </c>
      <c r="G13" s="290">
        <v>44942</v>
      </c>
      <c r="H13" s="289">
        <v>1</v>
      </c>
      <c r="I13" s="289">
        <v>15</v>
      </c>
      <c r="J13" s="289">
        <v>15</v>
      </c>
      <c r="K13" s="289">
        <v>0</v>
      </c>
      <c r="L13" s="289">
        <v>0</v>
      </c>
      <c r="M13" s="475"/>
      <c r="N13" s="291"/>
      <c r="O13" s="292"/>
      <c r="P13" s="292"/>
      <c r="Q13" s="292"/>
      <c r="R13" s="292"/>
      <c r="S13" s="292"/>
      <c r="T13" s="292"/>
      <c r="U13" s="292"/>
      <c r="V13" s="475"/>
      <c r="W13" s="237">
        <f t="shared" si="0"/>
        <v>1</v>
      </c>
      <c r="X13" s="232">
        <f t="shared" si="1"/>
        <v>1</v>
      </c>
      <c r="Y13" s="232">
        <f t="shared" si="2"/>
        <v>15</v>
      </c>
      <c r="Z13" s="232">
        <f t="shared" si="3"/>
        <v>15</v>
      </c>
      <c r="AA13" s="232">
        <f t="shared" si="4"/>
        <v>0</v>
      </c>
      <c r="AB13" s="232">
        <f t="shared" si="5"/>
        <v>0</v>
      </c>
      <c r="AC13" s="475"/>
    </row>
    <row r="14" spans="1:29" ht="15.75" thickBot="1">
      <c r="A14" s="479"/>
      <c r="B14" s="482"/>
      <c r="C14" s="487"/>
      <c r="D14" s="488"/>
      <c r="E14" s="241"/>
      <c r="F14" s="233"/>
      <c r="G14" s="233"/>
      <c r="H14" s="233"/>
      <c r="I14" s="233"/>
      <c r="J14" s="233"/>
      <c r="K14" s="233"/>
      <c r="L14" s="233"/>
      <c r="M14" s="476"/>
      <c r="N14" s="240"/>
      <c r="O14" s="234"/>
      <c r="P14" s="234"/>
      <c r="Q14" s="234"/>
      <c r="R14" s="234"/>
      <c r="S14" s="234"/>
      <c r="T14" s="234"/>
      <c r="U14" s="234"/>
      <c r="V14" s="476"/>
      <c r="W14" s="238">
        <f t="shared" ref="W14:W20" si="6">SUM(O14+F14)</f>
        <v>0</v>
      </c>
      <c r="X14" s="235">
        <f>SUM(H14:H14,Q14:Q14)</f>
        <v>0</v>
      </c>
      <c r="Y14" s="235">
        <f>SUM(I14:I14,R14:R14)</f>
        <v>0</v>
      </c>
      <c r="Z14" s="235">
        <f>SUM(J14:J14,S14:S14)</f>
        <v>0</v>
      </c>
      <c r="AA14" s="235">
        <f>SUM(K14:K14,T14:T14)</f>
        <v>0</v>
      </c>
      <c r="AB14" s="235">
        <f>SUM(L14:L14,U14:U14)</f>
        <v>0</v>
      </c>
      <c r="AC14" s="476"/>
    </row>
    <row r="15" spans="1:29" ht="16.5" thickTop="1" thickBot="1">
      <c r="A15" s="437">
        <v>1</v>
      </c>
      <c r="B15" s="438" t="s">
        <v>37</v>
      </c>
      <c r="C15" s="439">
        <v>1</v>
      </c>
      <c r="D15" s="440"/>
      <c r="E15" s="227"/>
      <c r="F15" s="203"/>
      <c r="G15" s="204"/>
      <c r="H15" s="202"/>
      <c r="I15" s="202"/>
      <c r="J15" s="202"/>
      <c r="K15" s="202"/>
      <c r="L15" s="202"/>
      <c r="M15" s="422">
        <f>SUM(I15:I16)</f>
        <v>0</v>
      </c>
      <c r="N15" s="227"/>
      <c r="O15" s="203"/>
      <c r="P15" s="204"/>
      <c r="Q15" s="202"/>
      <c r="R15" s="202"/>
      <c r="S15" s="202"/>
      <c r="T15" s="202"/>
      <c r="U15" s="202"/>
      <c r="V15" s="422">
        <f>SUM(R15:R16)</f>
        <v>0</v>
      </c>
      <c r="W15" s="228">
        <f t="shared" si="6"/>
        <v>0</v>
      </c>
      <c r="X15" s="180">
        <f t="shared" ref="X15:AB19" si="7">SUM(H15:H15,Q15:Q15)</f>
        <v>0</v>
      </c>
      <c r="Y15" s="180">
        <f t="shared" si="7"/>
        <v>0</v>
      </c>
      <c r="Z15" s="180">
        <f t="shared" si="7"/>
        <v>0</v>
      </c>
      <c r="AA15" s="180">
        <f t="shared" si="7"/>
        <v>0</v>
      </c>
      <c r="AB15" s="180">
        <f t="shared" si="7"/>
        <v>0</v>
      </c>
      <c r="AC15" s="417">
        <f>SUM(V15+M15)</f>
        <v>0</v>
      </c>
    </row>
    <row r="16" spans="1:29" ht="15.75" thickBot="1">
      <c r="A16" s="430"/>
      <c r="B16" s="432"/>
      <c r="C16" s="432"/>
      <c r="D16" s="433"/>
      <c r="E16" s="214"/>
      <c r="F16" s="215"/>
      <c r="G16" s="204"/>
      <c r="H16" s="217"/>
      <c r="I16" s="217"/>
      <c r="J16" s="217"/>
      <c r="K16" s="217"/>
      <c r="L16" s="217"/>
      <c r="M16" s="421"/>
      <c r="N16" s="214"/>
      <c r="O16" s="215"/>
      <c r="P16" s="216"/>
      <c r="Q16" s="217"/>
      <c r="R16" s="217"/>
      <c r="S16" s="217"/>
      <c r="T16" s="217"/>
      <c r="U16" s="217"/>
      <c r="V16" s="421"/>
      <c r="W16" s="209">
        <f t="shared" si="6"/>
        <v>0</v>
      </c>
      <c r="X16" s="210">
        <f>SUM(H16:H16,Q16:Q16)</f>
        <v>0</v>
      </c>
      <c r="Y16" s="210">
        <f>SUM(I16:I16,R16:R16)</f>
        <v>0</v>
      </c>
      <c r="Z16" s="210">
        <f>SUM(J16:J16,S16:S16)</f>
        <v>0</v>
      </c>
      <c r="AA16" s="210">
        <f>SUM(K16:K16,T16:T16)</f>
        <v>0</v>
      </c>
      <c r="AB16" s="210">
        <f>SUM(L16:L16,U16:U16)</f>
        <v>0</v>
      </c>
      <c r="AC16" s="416"/>
    </row>
    <row r="17" spans="1:29" ht="15.75" thickBot="1">
      <c r="A17" s="431">
        <v>2</v>
      </c>
      <c r="B17" s="434" t="s">
        <v>69</v>
      </c>
      <c r="C17" s="435">
        <v>1</v>
      </c>
      <c r="D17" s="436"/>
      <c r="E17" s="218"/>
      <c r="F17" s="219"/>
      <c r="G17" s="220"/>
      <c r="H17" s="220"/>
      <c r="I17" s="220"/>
      <c r="J17" s="220"/>
      <c r="K17" s="220"/>
      <c r="L17" s="220"/>
      <c r="M17" s="420">
        <f>SUM(I17:I18)</f>
        <v>0</v>
      </c>
      <c r="N17" s="218"/>
      <c r="O17" s="219"/>
      <c r="P17" s="220"/>
      <c r="Q17" s="220"/>
      <c r="R17" s="220"/>
      <c r="S17" s="220"/>
      <c r="T17" s="220"/>
      <c r="U17" s="220"/>
      <c r="V17" s="420">
        <f>SUM(R17:R18)</f>
        <v>0</v>
      </c>
      <c r="W17" s="207">
        <f t="shared" si="6"/>
        <v>0</v>
      </c>
      <c r="X17" s="208">
        <f t="shared" si="7"/>
        <v>0</v>
      </c>
      <c r="Y17" s="208">
        <f t="shared" si="7"/>
        <v>0</v>
      </c>
      <c r="Z17" s="208">
        <f t="shared" si="7"/>
        <v>0</v>
      </c>
      <c r="AA17" s="208">
        <f t="shared" si="7"/>
        <v>0</v>
      </c>
      <c r="AB17" s="208">
        <f t="shared" si="7"/>
        <v>0</v>
      </c>
      <c r="AC17" s="415">
        <f t="shared" ref="AC17:AC35" si="8">SUM(V17+M17)</f>
        <v>0</v>
      </c>
    </row>
    <row r="18" spans="1:29" ht="15.75" thickBot="1">
      <c r="A18" s="430"/>
      <c r="B18" s="432"/>
      <c r="C18" s="432"/>
      <c r="D18" s="433"/>
      <c r="E18" s="218"/>
      <c r="F18" s="219"/>
      <c r="G18" s="220"/>
      <c r="H18" s="220"/>
      <c r="I18" s="220"/>
      <c r="J18" s="220"/>
      <c r="K18" s="220"/>
      <c r="L18" s="220"/>
      <c r="M18" s="421"/>
      <c r="N18" s="218"/>
      <c r="O18" s="219"/>
      <c r="P18" s="220"/>
      <c r="Q18" s="220"/>
      <c r="R18" s="220"/>
      <c r="S18" s="220"/>
      <c r="T18" s="220"/>
      <c r="U18" s="220"/>
      <c r="V18" s="421"/>
      <c r="W18" s="207">
        <f t="shared" si="6"/>
        <v>0</v>
      </c>
      <c r="X18" s="208">
        <f>SUM(H18:H18,Q18:Q18)</f>
        <v>0</v>
      </c>
      <c r="Y18" s="208">
        <f>SUM(I18:I18,R18:R18)</f>
        <v>0</v>
      </c>
      <c r="Z18" s="208">
        <f>SUM(J18:J18,S18:S18)</f>
        <v>0</v>
      </c>
      <c r="AA18" s="208">
        <f>SUM(K18:K18,T18:T18)</f>
        <v>0</v>
      </c>
      <c r="AB18" s="208">
        <f>SUM(L18:L18,U18:U18)</f>
        <v>0</v>
      </c>
      <c r="AC18" s="416"/>
    </row>
    <row r="19" spans="1:29" ht="15.75" thickBot="1">
      <c r="A19" s="423">
        <v>3</v>
      </c>
      <c r="B19" s="425" t="s">
        <v>38</v>
      </c>
      <c r="C19" s="427">
        <v>1</v>
      </c>
      <c r="D19" s="428"/>
      <c r="E19" s="214"/>
      <c r="F19" s="215"/>
      <c r="G19" s="221"/>
      <c r="H19" s="217"/>
      <c r="I19" s="217"/>
      <c r="J19" s="217"/>
      <c r="K19" s="217"/>
      <c r="L19" s="217"/>
      <c r="M19" s="418">
        <f>SUM(I19:I20)</f>
        <v>0</v>
      </c>
      <c r="N19" s="214"/>
      <c r="O19" s="215"/>
      <c r="P19" s="221"/>
      <c r="Q19" s="217"/>
      <c r="R19" s="217"/>
      <c r="S19" s="217"/>
      <c r="T19" s="217"/>
      <c r="U19" s="217"/>
      <c r="V19" s="418">
        <f>SUM(R19:R20)</f>
        <v>0</v>
      </c>
      <c r="W19" s="209">
        <f t="shared" si="6"/>
        <v>0</v>
      </c>
      <c r="X19" s="210">
        <f t="shared" si="7"/>
        <v>0</v>
      </c>
      <c r="Y19" s="210">
        <f t="shared" si="7"/>
        <v>0</v>
      </c>
      <c r="Z19" s="210">
        <f t="shared" si="7"/>
        <v>0</v>
      </c>
      <c r="AA19" s="210">
        <f t="shared" si="7"/>
        <v>0</v>
      </c>
      <c r="AB19" s="210">
        <f t="shared" si="7"/>
        <v>0</v>
      </c>
      <c r="AC19" s="413">
        <f t="shared" si="8"/>
        <v>0</v>
      </c>
    </row>
    <row r="20" spans="1:29" ht="15.75" thickBot="1">
      <c r="A20" s="430"/>
      <c r="B20" s="432"/>
      <c r="C20" s="432"/>
      <c r="D20" s="433"/>
      <c r="E20" s="214"/>
      <c r="F20" s="215"/>
      <c r="G20" s="221"/>
      <c r="H20" s="217"/>
      <c r="I20" s="217"/>
      <c r="J20" s="217"/>
      <c r="K20" s="217"/>
      <c r="L20" s="217"/>
      <c r="M20" s="421"/>
      <c r="N20" s="214"/>
      <c r="O20" s="215"/>
      <c r="P20" s="221"/>
      <c r="Q20" s="217"/>
      <c r="R20" s="217"/>
      <c r="S20" s="217"/>
      <c r="T20" s="217"/>
      <c r="U20" s="217"/>
      <c r="V20" s="421"/>
      <c r="W20" s="209">
        <f t="shared" si="6"/>
        <v>0</v>
      </c>
      <c r="X20" s="210">
        <f>SUM(H20:H20,Q20:Q20)</f>
        <v>0</v>
      </c>
      <c r="Y20" s="210">
        <f>SUM(I20:I20,R20:R20)</f>
        <v>0</v>
      </c>
      <c r="Z20" s="210">
        <f>SUM(J20:J20,S20:S20)</f>
        <v>0</v>
      </c>
      <c r="AA20" s="210">
        <f>SUM(K20:K20,T20:T20)</f>
        <v>0</v>
      </c>
      <c r="AB20" s="210">
        <f>SUM(L20:L20,U20:U20)</f>
        <v>0</v>
      </c>
      <c r="AC20" s="416"/>
    </row>
    <row r="21" spans="1:29" ht="15.75" thickBot="1">
      <c r="A21" s="431">
        <v>4</v>
      </c>
      <c r="B21" s="434" t="s">
        <v>39</v>
      </c>
      <c r="C21" s="435">
        <v>1</v>
      </c>
      <c r="D21" s="436"/>
      <c r="E21" s="218"/>
      <c r="F21" s="219"/>
      <c r="G21" s="220"/>
      <c r="H21" s="220"/>
      <c r="I21" s="220"/>
      <c r="J21" s="220"/>
      <c r="K21" s="220"/>
      <c r="L21" s="220"/>
      <c r="M21" s="420">
        <f>SUM(I21:I22)</f>
        <v>0</v>
      </c>
      <c r="N21" s="218"/>
      <c r="O21" s="219"/>
      <c r="P21" s="220"/>
      <c r="Q21" s="220"/>
      <c r="R21" s="220"/>
      <c r="S21" s="220"/>
      <c r="T21" s="220"/>
      <c r="U21" s="220"/>
      <c r="V21" s="420">
        <f>SUM(R21:R22)</f>
        <v>0</v>
      </c>
      <c r="W21" s="207">
        <f t="shared" ref="W21:W36" si="9">SUM(O21+F21)</f>
        <v>0</v>
      </c>
      <c r="X21" s="208">
        <f t="shared" ref="X21:X36" si="10">SUM(H21:H21,Q21:Q21)</f>
        <v>0</v>
      </c>
      <c r="Y21" s="208">
        <f t="shared" ref="Y21:Y36" si="11">SUM(I21:I21,R21:R21)</f>
        <v>0</v>
      </c>
      <c r="Z21" s="208">
        <f t="shared" ref="Z21:Z36" si="12">SUM(J21:J21,S21:S21)</f>
        <v>0</v>
      </c>
      <c r="AA21" s="208">
        <f t="shared" ref="AA21:AA36" si="13">SUM(K21:K21,T21:T21)</f>
        <v>0</v>
      </c>
      <c r="AB21" s="208">
        <f t="shared" ref="AB21:AB36" si="14">SUM(L21:L21,U21:U21)</f>
        <v>0</v>
      </c>
      <c r="AC21" s="415">
        <f t="shared" si="8"/>
        <v>0</v>
      </c>
    </row>
    <row r="22" spans="1:29" ht="15.75" thickBot="1">
      <c r="A22" s="430"/>
      <c r="B22" s="432"/>
      <c r="C22" s="432"/>
      <c r="D22" s="433"/>
      <c r="E22" s="218"/>
      <c r="F22" s="219"/>
      <c r="G22" s="226"/>
      <c r="H22" s="220"/>
      <c r="I22" s="220"/>
      <c r="J22" s="220"/>
      <c r="K22" s="220"/>
      <c r="L22" s="220"/>
      <c r="M22" s="421"/>
      <c r="N22" s="218"/>
      <c r="O22" s="219"/>
      <c r="P22" s="220"/>
      <c r="Q22" s="220"/>
      <c r="R22" s="220"/>
      <c r="S22" s="220"/>
      <c r="T22" s="220"/>
      <c r="U22" s="220"/>
      <c r="V22" s="421"/>
      <c r="W22" s="207">
        <f t="shared" si="9"/>
        <v>0</v>
      </c>
      <c r="X22" s="208">
        <f t="shared" si="10"/>
        <v>0</v>
      </c>
      <c r="Y22" s="208">
        <f t="shared" si="11"/>
        <v>0</v>
      </c>
      <c r="Z22" s="208">
        <f t="shared" si="12"/>
        <v>0</v>
      </c>
      <c r="AA22" s="208">
        <f t="shared" si="13"/>
        <v>0</v>
      </c>
      <c r="AB22" s="208">
        <f t="shared" si="14"/>
        <v>0</v>
      </c>
      <c r="AC22" s="416"/>
    </row>
    <row r="23" spans="1:29" ht="15.75" thickBot="1">
      <c r="A23" s="423">
        <v>5</v>
      </c>
      <c r="B23" s="425" t="s">
        <v>68</v>
      </c>
      <c r="C23" s="427">
        <v>1</v>
      </c>
      <c r="D23" s="428"/>
      <c r="E23" s="214"/>
      <c r="F23" s="215"/>
      <c r="G23" s="217"/>
      <c r="H23" s="217"/>
      <c r="I23" s="217"/>
      <c r="J23" s="217"/>
      <c r="K23" s="217"/>
      <c r="L23" s="217"/>
      <c r="M23" s="418">
        <f>SUM(I23:I24)</f>
        <v>0</v>
      </c>
      <c r="N23" s="214"/>
      <c r="O23" s="215"/>
      <c r="P23" s="217"/>
      <c r="Q23" s="217"/>
      <c r="R23" s="217"/>
      <c r="S23" s="217"/>
      <c r="T23" s="217"/>
      <c r="U23" s="217"/>
      <c r="V23" s="418">
        <f>SUM(R23:R24)</f>
        <v>0</v>
      </c>
      <c r="W23" s="209">
        <f t="shared" si="9"/>
        <v>0</v>
      </c>
      <c r="X23" s="210">
        <f t="shared" si="10"/>
        <v>0</v>
      </c>
      <c r="Y23" s="210">
        <f t="shared" si="11"/>
        <v>0</v>
      </c>
      <c r="Z23" s="210">
        <f t="shared" si="12"/>
        <v>0</v>
      </c>
      <c r="AA23" s="210">
        <f t="shared" si="13"/>
        <v>0</v>
      </c>
      <c r="AB23" s="210">
        <f t="shared" si="14"/>
        <v>0</v>
      </c>
      <c r="AC23" s="413">
        <f t="shared" si="8"/>
        <v>0</v>
      </c>
    </row>
    <row r="24" spans="1:29" ht="15.75" thickBot="1">
      <c r="A24" s="430"/>
      <c r="B24" s="432"/>
      <c r="C24" s="432"/>
      <c r="D24" s="433"/>
      <c r="E24" s="214"/>
      <c r="F24" s="215"/>
      <c r="G24" s="217"/>
      <c r="H24" s="217"/>
      <c r="I24" s="217"/>
      <c r="J24" s="217"/>
      <c r="K24" s="217"/>
      <c r="L24" s="217"/>
      <c r="M24" s="421"/>
      <c r="N24" s="214"/>
      <c r="O24" s="215"/>
      <c r="P24" s="217"/>
      <c r="Q24" s="217"/>
      <c r="R24" s="217"/>
      <c r="S24" s="217"/>
      <c r="T24" s="217"/>
      <c r="U24" s="217"/>
      <c r="V24" s="421"/>
      <c r="W24" s="209">
        <f t="shared" si="9"/>
        <v>0</v>
      </c>
      <c r="X24" s="210">
        <f t="shared" si="10"/>
        <v>0</v>
      </c>
      <c r="Y24" s="210">
        <f t="shared" si="11"/>
        <v>0</v>
      </c>
      <c r="Z24" s="210">
        <f t="shared" si="12"/>
        <v>0</v>
      </c>
      <c r="AA24" s="210">
        <f t="shared" si="13"/>
        <v>0</v>
      </c>
      <c r="AB24" s="210">
        <f t="shared" si="14"/>
        <v>0</v>
      </c>
      <c r="AC24" s="416"/>
    </row>
    <row r="25" spans="1:29" ht="15.75" thickBot="1">
      <c r="A25" s="431">
        <v>6</v>
      </c>
      <c r="B25" s="434" t="s">
        <v>40</v>
      </c>
      <c r="C25" s="435">
        <v>1</v>
      </c>
      <c r="D25" s="436"/>
      <c r="E25" s="218"/>
      <c r="F25" s="219"/>
      <c r="G25" s="220"/>
      <c r="H25" s="220"/>
      <c r="I25" s="220"/>
      <c r="J25" s="220"/>
      <c r="K25" s="220"/>
      <c r="L25" s="220"/>
      <c r="M25" s="420">
        <f>SUM(I25:I26)</f>
        <v>0</v>
      </c>
      <c r="N25" s="218"/>
      <c r="O25" s="219"/>
      <c r="P25" s="220"/>
      <c r="Q25" s="220"/>
      <c r="R25" s="220"/>
      <c r="S25" s="220"/>
      <c r="T25" s="220"/>
      <c r="U25" s="220"/>
      <c r="V25" s="420">
        <f>SUM(R25:R26)</f>
        <v>0</v>
      </c>
      <c r="W25" s="207">
        <f t="shared" si="9"/>
        <v>0</v>
      </c>
      <c r="X25" s="208">
        <f t="shared" si="10"/>
        <v>0</v>
      </c>
      <c r="Y25" s="208">
        <f t="shared" si="11"/>
        <v>0</v>
      </c>
      <c r="Z25" s="208">
        <f t="shared" si="12"/>
        <v>0</v>
      </c>
      <c r="AA25" s="208">
        <f t="shared" si="13"/>
        <v>0</v>
      </c>
      <c r="AB25" s="208">
        <f t="shared" si="14"/>
        <v>0</v>
      </c>
      <c r="AC25" s="415">
        <f t="shared" si="8"/>
        <v>0</v>
      </c>
    </row>
    <row r="26" spans="1:29" ht="15.75" thickBot="1">
      <c r="A26" s="430"/>
      <c r="B26" s="432"/>
      <c r="C26" s="432"/>
      <c r="D26" s="433"/>
      <c r="E26" s="218"/>
      <c r="F26" s="219"/>
      <c r="G26" s="226"/>
      <c r="H26" s="220"/>
      <c r="I26" s="220"/>
      <c r="J26" s="220"/>
      <c r="K26" s="220"/>
      <c r="L26" s="220"/>
      <c r="M26" s="421"/>
      <c r="N26" s="218"/>
      <c r="O26" s="219"/>
      <c r="P26" s="220"/>
      <c r="Q26" s="220"/>
      <c r="R26" s="220"/>
      <c r="S26" s="220"/>
      <c r="T26" s="220"/>
      <c r="U26" s="220"/>
      <c r="V26" s="421"/>
      <c r="W26" s="207">
        <f t="shared" si="9"/>
        <v>0</v>
      </c>
      <c r="X26" s="208">
        <f t="shared" si="10"/>
        <v>0</v>
      </c>
      <c r="Y26" s="208">
        <f t="shared" si="11"/>
        <v>0</v>
      </c>
      <c r="Z26" s="208">
        <f t="shared" si="12"/>
        <v>0</v>
      </c>
      <c r="AA26" s="208">
        <f t="shared" si="13"/>
        <v>0</v>
      </c>
      <c r="AB26" s="208">
        <f t="shared" si="14"/>
        <v>0</v>
      </c>
      <c r="AC26" s="416"/>
    </row>
    <row r="27" spans="1:29" ht="15.75" thickBot="1">
      <c r="A27" s="423">
        <v>7</v>
      </c>
      <c r="B27" s="425" t="s">
        <v>188</v>
      </c>
      <c r="C27" s="427"/>
      <c r="D27" s="428">
        <v>1</v>
      </c>
      <c r="E27" s="214"/>
      <c r="F27" s="215"/>
      <c r="G27" s="221"/>
      <c r="H27" s="217"/>
      <c r="I27" s="217"/>
      <c r="J27" s="217"/>
      <c r="K27" s="217"/>
      <c r="L27" s="217"/>
      <c r="M27" s="418">
        <f>SUM(I27:I28)</f>
        <v>0</v>
      </c>
      <c r="N27" s="214"/>
      <c r="O27" s="215"/>
      <c r="P27" s="221"/>
      <c r="Q27" s="217"/>
      <c r="R27" s="217"/>
      <c r="S27" s="217"/>
      <c r="T27" s="217"/>
      <c r="U27" s="217"/>
      <c r="V27" s="418">
        <f>SUM(R27:R28)</f>
        <v>0</v>
      </c>
      <c r="W27" s="209">
        <f t="shared" si="9"/>
        <v>0</v>
      </c>
      <c r="X27" s="210">
        <f t="shared" si="10"/>
        <v>0</v>
      </c>
      <c r="Y27" s="210">
        <f t="shared" si="11"/>
        <v>0</v>
      </c>
      <c r="Z27" s="210">
        <f t="shared" si="12"/>
        <v>0</v>
      </c>
      <c r="AA27" s="210">
        <f t="shared" si="13"/>
        <v>0</v>
      </c>
      <c r="AB27" s="210">
        <f t="shared" si="14"/>
        <v>0</v>
      </c>
      <c r="AC27" s="413">
        <f t="shared" si="8"/>
        <v>0</v>
      </c>
    </row>
    <row r="28" spans="1:29" ht="15.75" thickBot="1">
      <c r="A28" s="430"/>
      <c r="B28" s="432"/>
      <c r="C28" s="432"/>
      <c r="D28" s="433"/>
      <c r="E28" s="214"/>
      <c r="F28" s="215"/>
      <c r="G28" s="221"/>
      <c r="H28" s="217"/>
      <c r="I28" s="217"/>
      <c r="J28" s="217"/>
      <c r="K28" s="217"/>
      <c r="L28" s="217"/>
      <c r="M28" s="421"/>
      <c r="N28" s="214"/>
      <c r="O28" s="215"/>
      <c r="P28" s="221"/>
      <c r="Q28" s="217"/>
      <c r="R28" s="217"/>
      <c r="S28" s="217"/>
      <c r="T28" s="217"/>
      <c r="U28" s="217"/>
      <c r="V28" s="421"/>
      <c r="W28" s="209">
        <f t="shared" si="9"/>
        <v>0</v>
      </c>
      <c r="X28" s="210">
        <f t="shared" si="10"/>
        <v>0</v>
      </c>
      <c r="Y28" s="210">
        <f t="shared" si="11"/>
        <v>0</v>
      </c>
      <c r="Z28" s="210">
        <f t="shared" si="12"/>
        <v>0</v>
      </c>
      <c r="AA28" s="210">
        <f t="shared" si="13"/>
        <v>0</v>
      </c>
      <c r="AB28" s="210">
        <f t="shared" si="14"/>
        <v>0</v>
      </c>
      <c r="AC28" s="416"/>
    </row>
    <row r="29" spans="1:29" ht="15.75" thickBot="1">
      <c r="A29" s="431">
        <v>8</v>
      </c>
      <c r="B29" s="434" t="s">
        <v>170</v>
      </c>
      <c r="C29" s="435"/>
      <c r="D29" s="436">
        <v>1</v>
      </c>
      <c r="E29" s="218"/>
      <c r="F29" s="219"/>
      <c r="G29" s="220"/>
      <c r="H29" s="220"/>
      <c r="I29" s="220"/>
      <c r="J29" s="220"/>
      <c r="K29" s="220"/>
      <c r="L29" s="220"/>
      <c r="M29" s="420">
        <f>SUM(I29:I30)</f>
        <v>0</v>
      </c>
      <c r="N29" s="218"/>
      <c r="O29" s="219"/>
      <c r="P29" s="220"/>
      <c r="Q29" s="220"/>
      <c r="R29" s="220"/>
      <c r="S29" s="220"/>
      <c r="T29" s="220"/>
      <c r="U29" s="220"/>
      <c r="V29" s="420">
        <f>SUM(R29:R30)</f>
        <v>0</v>
      </c>
      <c r="W29" s="207">
        <f t="shared" si="9"/>
        <v>0</v>
      </c>
      <c r="X29" s="208">
        <f t="shared" si="10"/>
        <v>0</v>
      </c>
      <c r="Y29" s="208">
        <f t="shared" si="11"/>
        <v>0</v>
      </c>
      <c r="Z29" s="208">
        <f t="shared" si="12"/>
        <v>0</v>
      </c>
      <c r="AA29" s="208">
        <f t="shared" si="13"/>
        <v>0</v>
      </c>
      <c r="AB29" s="208">
        <f t="shared" si="14"/>
        <v>0</v>
      </c>
      <c r="AC29" s="415">
        <f t="shared" si="8"/>
        <v>0</v>
      </c>
    </row>
    <row r="30" spans="1:29" ht="15.75" thickBot="1">
      <c r="A30" s="430"/>
      <c r="B30" s="432"/>
      <c r="C30" s="432"/>
      <c r="D30" s="433"/>
      <c r="E30" s="218"/>
      <c r="F30" s="219"/>
      <c r="G30" s="220"/>
      <c r="H30" s="220"/>
      <c r="I30" s="220"/>
      <c r="J30" s="220"/>
      <c r="K30" s="220"/>
      <c r="L30" s="220"/>
      <c r="M30" s="421"/>
      <c r="N30" s="218"/>
      <c r="O30" s="219"/>
      <c r="P30" s="220"/>
      <c r="Q30" s="220"/>
      <c r="R30" s="220"/>
      <c r="S30" s="220"/>
      <c r="T30" s="220"/>
      <c r="U30" s="220"/>
      <c r="V30" s="421"/>
      <c r="W30" s="207">
        <f t="shared" si="9"/>
        <v>0</v>
      </c>
      <c r="X30" s="208">
        <f t="shared" si="10"/>
        <v>0</v>
      </c>
      <c r="Y30" s="208">
        <f t="shared" si="11"/>
        <v>0</v>
      </c>
      <c r="Z30" s="208">
        <f t="shared" si="12"/>
        <v>0</v>
      </c>
      <c r="AA30" s="208">
        <f t="shared" si="13"/>
        <v>0</v>
      </c>
      <c r="AB30" s="208">
        <f t="shared" si="14"/>
        <v>0</v>
      </c>
      <c r="AC30" s="416"/>
    </row>
    <row r="31" spans="1:29" ht="15.75" thickBot="1">
      <c r="A31" s="423">
        <v>9</v>
      </c>
      <c r="B31" s="425" t="s">
        <v>171</v>
      </c>
      <c r="C31" s="427"/>
      <c r="D31" s="428">
        <v>1</v>
      </c>
      <c r="E31" s="214"/>
      <c r="F31" s="215"/>
      <c r="G31" s="221"/>
      <c r="H31" s="217"/>
      <c r="I31" s="217"/>
      <c r="J31" s="217"/>
      <c r="K31" s="217"/>
      <c r="L31" s="217"/>
      <c r="M31" s="418">
        <f>SUM(I31:I32)</f>
        <v>0</v>
      </c>
      <c r="N31" s="214"/>
      <c r="O31" s="215"/>
      <c r="P31" s="221"/>
      <c r="Q31" s="217"/>
      <c r="R31" s="217"/>
      <c r="S31" s="217"/>
      <c r="T31" s="217"/>
      <c r="U31" s="217"/>
      <c r="V31" s="418">
        <f>SUM(R31:R32)</f>
        <v>0</v>
      </c>
      <c r="W31" s="209">
        <f t="shared" si="9"/>
        <v>0</v>
      </c>
      <c r="X31" s="210">
        <f t="shared" si="10"/>
        <v>0</v>
      </c>
      <c r="Y31" s="210">
        <f t="shared" si="11"/>
        <v>0</v>
      </c>
      <c r="Z31" s="210">
        <f t="shared" si="12"/>
        <v>0</v>
      </c>
      <c r="AA31" s="210">
        <f t="shared" si="13"/>
        <v>0</v>
      </c>
      <c r="AB31" s="210">
        <f t="shared" si="14"/>
        <v>0</v>
      </c>
      <c r="AC31" s="413">
        <f t="shared" si="8"/>
        <v>0</v>
      </c>
    </row>
    <row r="32" spans="1:29" ht="15.75" thickBot="1">
      <c r="A32" s="430"/>
      <c r="B32" s="432"/>
      <c r="C32" s="432"/>
      <c r="D32" s="433"/>
      <c r="E32" s="214"/>
      <c r="F32" s="215"/>
      <c r="G32" s="221"/>
      <c r="H32" s="217"/>
      <c r="I32" s="217"/>
      <c r="J32" s="217"/>
      <c r="K32" s="217"/>
      <c r="L32" s="217"/>
      <c r="M32" s="421"/>
      <c r="N32" s="214"/>
      <c r="O32" s="215"/>
      <c r="P32" s="221"/>
      <c r="Q32" s="217"/>
      <c r="R32" s="217"/>
      <c r="S32" s="217"/>
      <c r="T32" s="217"/>
      <c r="U32" s="217"/>
      <c r="V32" s="421"/>
      <c r="W32" s="209">
        <f t="shared" si="9"/>
        <v>0</v>
      </c>
      <c r="X32" s="210">
        <f t="shared" si="10"/>
        <v>0</v>
      </c>
      <c r="Y32" s="210">
        <f t="shared" si="11"/>
        <v>0</v>
      </c>
      <c r="Z32" s="210">
        <f t="shared" si="12"/>
        <v>0</v>
      </c>
      <c r="AA32" s="210">
        <f t="shared" si="13"/>
        <v>0</v>
      </c>
      <c r="AB32" s="210">
        <f t="shared" si="14"/>
        <v>0</v>
      </c>
      <c r="AC32" s="416"/>
    </row>
    <row r="33" spans="1:29" ht="15.75" thickBot="1">
      <c r="A33" s="431">
        <v>10</v>
      </c>
      <c r="B33" s="434" t="s">
        <v>189</v>
      </c>
      <c r="C33" s="435"/>
      <c r="D33" s="436">
        <v>1</v>
      </c>
      <c r="E33" s="218"/>
      <c r="F33" s="219"/>
      <c r="G33" s="220"/>
      <c r="H33" s="220"/>
      <c r="I33" s="220"/>
      <c r="J33" s="220"/>
      <c r="K33" s="220"/>
      <c r="L33" s="220"/>
      <c r="M33" s="420">
        <f>SUM(I33:I34)</f>
        <v>0</v>
      </c>
      <c r="N33" s="218"/>
      <c r="O33" s="219"/>
      <c r="P33" s="220"/>
      <c r="Q33" s="220"/>
      <c r="R33" s="220"/>
      <c r="S33" s="220"/>
      <c r="T33" s="220"/>
      <c r="U33" s="220"/>
      <c r="V33" s="420">
        <f>SUM(R33:R34)</f>
        <v>0</v>
      </c>
      <c r="W33" s="207">
        <f t="shared" si="9"/>
        <v>0</v>
      </c>
      <c r="X33" s="208">
        <f t="shared" si="10"/>
        <v>0</v>
      </c>
      <c r="Y33" s="208">
        <f t="shared" si="11"/>
        <v>0</v>
      </c>
      <c r="Z33" s="208">
        <f t="shared" si="12"/>
        <v>0</v>
      </c>
      <c r="AA33" s="208">
        <f t="shared" si="13"/>
        <v>0</v>
      </c>
      <c r="AB33" s="208">
        <f t="shared" si="14"/>
        <v>0</v>
      </c>
      <c r="AC33" s="415">
        <f t="shared" si="8"/>
        <v>0</v>
      </c>
    </row>
    <row r="34" spans="1:29" ht="15.75" thickBot="1">
      <c r="A34" s="430"/>
      <c r="B34" s="432"/>
      <c r="C34" s="432"/>
      <c r="D34" s="433"/>
      <c r="E34" s="218"/>
      <c r="F34" s="219"/>
      <c r="G34" s="220"/>
      <c r="H34" s="220"/>
      <c r="I34" s="220"/>
      <c r="J34" s="220"/>
      <c r="K34" s="220"/>
      <c r="L34" s="220"/>
      <c r="M34" s="421"/>
      <c r="N34" s="218"/>
      <c r="O34" s="219"/>
      <c r="P34" s="220"/>
      <c r="Q34" s="220"/>
      <c r="R34" s="220"/>
      <c r="S34" s="220"/>
      <c r="T34" s="220"/>
      <c r="U34" s="220"/>
      <c r="V34" s="421"/>
      <c r="W34" s="207">
        <f t="shared" si="9"/>
        <v>0</v>
      </c>
      <c r="X34" s="208">
        <f t="shared" si="10"/>
        <v>0</v>
      </c>
      <c r="Y34" s="208">
        <f t="shared" si="11"/>
        <v>0</v>
      </c>
      <c r="Z34" s="208">
        <f t="shared" si="12"/>
        <v>0</v>
      </c>
      <c r="AA34" s="208">
        <f t="shared" si="13"/>
        <v>0</v>
      </c>
      <c r="AB34" s="208">
        <f t="shared" si="14"/>
        <v>0</v>
      </c>
      <c r="AC34" s="416"/>
    </row>
    <row r="35" spans="1:29" ht="15.75" thickBot="1">
      <c r="A35" s="423">
        <v>11</v>
      </c>
      <c r="B35" s="425" t="s">
        <v>150</v>
      </c>
      <c r="C35" s="427"/>
      <c r="D35" s="428">
        <v>1</v>
      </c>
      <c r="E35" s="214"/>
      <c r="F35" s="215"/>
      <c r="G35" s="217"/>
      <c r="H35" s="217"/>
      <c r="I35" s="217"/>
      <c r="J35" s="217"/>
      <c r="K35" s="217"/>
      <c r="L35" s="217"/>
      <c r="M35" s="418">
        <f>SUM(I35:I36)</f>
        <v>0</v>
      </c>
      <c r="N35" s="214"/>
      <c r="O35" s="215"/>
      <c r="P35" s="217"/>
      <c r="Q35" s="217"/>
      <c r="R35" s="217"/>
      <c r="S35" s="217"/>
      <c r="T35" s="217"/>
      <c r="U35" s="217"/>
      <c r="V35" s="418">
        <f>SUM(R35:R36)</f>
        <v>0</v>
      </c>
      <c r="W35" s="209">
        <f t="shared" si="9"/>
        <v>0</v>
      </c>
      <c r="X35" s="210">
        <f t="shared" si="10"/>
        <v>0</v>
      </c>
      <c r="Y35" s="210">
        <f t="shared" si="11"/>
        <v>0</v>
      </c>
      <c r="Z35" s="210">
        <f t="shared" si="12"/>
        <v>0</v>
      </c>
      <c r="AA35" s="210">
        <f t="shared" si="13"/>
        <v>0</v>
      </c>
      <c r="AB35" s="210">
        <f t="shared" si="14"/>
        <v>0</v>
      </c>
      <c r="AC35" s="413">
        <f t="shared" si="8"/>
        <v>0</v>
      </c>
    </row>
    <row r="36" spans="1:29" ht="15.75" thickBot="1">
      <c r="A36" s="424"/>
      <c r="B36" s="426"/>
      <c r="C36" s="426"/>
      <c r="D36" s="429"/>
      <c r="E36" s="222"/>
      <c r="F36" s="223"/>
      <c r="G36" s="224"/>
      <c r="H36" s="224"/>
      <c r="I36" s="224"/>
      <c r="J36" s="224"/>
      <c r="K36" s="224"/>
      <c r="L36" s="224"/>
      <c r="M36" s="419"/>
      <c r="N36" s="222"/>
      <c r="O36" s="223"/>
      <c r="P36" s="224"/>
      <c r="Q36" s="224"/>
      <c r="R36" s="224"/>
      <c r="S36" s="224"/>
      <c r="T36" s="224"/>
      <c r="U36" s="224"/>
      <c r="V36" s="419"/>
      <c r="W36" s="211">
        <f t="shared" si="9"/>
        <v>0</v>
      </c>
      <c r="X36" s="212">
        <f t="shared" si="10"/>
        <v>0</v>
      </c>
      <c r="Y36" s="212">
        <f t="shared" si="11"/>
        <v>0</v>
      </c>
      <c r="Z36" s="212">
        <f t="shared" si="12"/>
        <v>0</v>
      </c>
      <c r="AA36" s="212">
        <f t="shared" si="13"/>
        <v>0</v>
      </c>
      <c r="AB36" s="212">
        <f t="shared" si="14"/>
        <v>0</v>
      </c>
      <c r="AC36" s="414"/>
    </row>
    <row r="37" spans="1:29" ht="16.5" thickTop="1" thickBot="1">
      <c r="A37" s="172"/>
      <c r="B37" s="172"/>
      <c r="C37" s="172"/>
      <c r="D37" s="172"/>
    </row>
    <row r="38" spans="1:29" ht="16.5" thickTop="1" thickBot="1">
      <c r="A38" s="173"/>
      <c r="B38" s="174" t="s">
        <v>13</v>
      </c>
      <c r="C38" s="175">
        <f>SUM(C15:C36)</f>
        <v>6</v>
      </c>
      <c r="D38" s="176">
        <f>SUM(D15:D36)</f>
        <v>5</v>
      </c>
      <c r="E38" s="177"/>
      <c r="F38" s="178">
        <f>SUM(F9:F36)</f>
        <v>5</v>
      </c>
      <c r="G38" s="179"/>
      <c r="H38" s="178">
        <f t="shared" ref="H38:M38" si="15">SUM(H9:H36)</f>
        <v>19</v>
      </c>
      <c r="I38" s="178">
        <f t="shared" si="15"/>
        <v>328</v>
      </c>
      <c r="J38" s="178">
        <f t="shared" si="15"/>
        <v>328</v>
      </c>
      <c r="K38" s="178">
        <f t="shared" si="15"/>
        <v>0</v>
      </c>
      <c r="L38" s="178">
        <f t="shared" si="15"/>
        <v>0</v>
      </c>
      <c r="M38" s="178">
        <f t="shared" si="15"/>
        <v>328</v>
      </c>
      <c r="N38" s="179"/>
      <c r="O38" s="178">
        <f>SUM(O9:O36)</f>
        <v>0</v>
      </c>
      <c r="P38" s="179"/>
      <c r="Q38" s="178">
        <f t="shared" ref="Q38:AC38" si="16">SUM(Q9:Q36)</f>
        <v>0</v>
      </c>
      <c r="R38" s="178">
        <f t="shared" si="16"/>
        <v>0</v>
      </c>
      <c r="S38" s="178">
        <f t="shared" si="16"/>
        <v>0</v>
      </c>
      <c r="T38" s="178">
        <f t="shared" si="16"/>
        <v>0</v>
      </c>
      <c r="U38" s="178">
        <f t="shared" si="16"/>
        <v>0</v>
      </c>
      <c r="V38" s="178">
        <f t="shared" si="16"/>
        <v>0</v>
      </c>
      <c r="W38" s="178">
        <f t="shared" si="16"/>
        <v>5</v>
      </c>
      <c r="X38" s="178">
        <f t="shared" si="16"/>
        <v>19</v>
      </c>
      <c r="Y38" s="178">
        <f t="shared" si="16"/>
        <v>328</v>
      </c>
      <c r="Z38" s="178">
        <f t="shared" si="16"/>
        <v>328</v>
      </c>
      <c r="AA38" s="178">
        <f t="shared" si="16"/>
        <v>0</v>
      </c>
      <c r="AB38" s="178">
        <f t="shared" si="16"/>
        <v>0</v>
      </c>
      <c r="AC38" s="178">
        <f t="shared" si="16"/>
        <v>328</v>
      </c>
    </row>
    <row r="39" spans="1:29" ht="15.75" thickTop="1"/>
  </sheetData>
  <sheetProtection algorithmName="SHA-512" hashValue="J1D8qznWSdvfSzTe4xkNO0dlrCL14oLPb3lh8Qe4kkx6ZLJpXLzhIGOhCaIgco679kY4FxBEczvyPnuQpuj23g==" saltValue="FodbHgA9+d9YTA+22CmCDg==" spinCount="100000" sheet="1" objects="1" scenarios="1" insertRows="0"/>
  <mergeCells count="99">
    <mergeCell ref="AC9:AC14"/>
    <mergeCell ref="A9:A14"/>
    <mergeCell ref="B9:B14"/>
    <mergeCell ref="C9:D14"/>
    <mergeCell ref="M9:M14"/>
    <mergeCell ref="V9:V14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33:A34"/>
    <mergeCell ref="A27:A28"/>
    <mergeCell ref="B27:B28"/>
    <mergeCell ref="C27:C28"/>
    <mergeCell ref="D27:D28"/>
    <mergeCell ref="A29:A30"/>
    <mergeCell ref="B29:B30"/>
    <mergeCell ref="C29:C30"/>
    <mergeCell ref="D29:D30"/>
    <mergeCell ref="B31:B32"/>
    <mergeCell ref="C31:C32"/>
    <mergeCell ref="D31:D32"/>
    <mergeCell ref="D33:D34"/>
    <mergeCell ref="C33:C34"/>
    <mergeCell ref="B33:B34"/>
    <mergeCell ref="A35:A36"/>
    <mergeCell ref="B35:B36"/>
    <mergeCell ref="C35:C36"/>
    <mergeCell ref="D35:D36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A31:A32"/>
    <mergeCell ref="V15:V16"/>
    <mergeCell ref="V17:V18"/>
    <mergeCell ref="V19:V20"/>
    <mergeCell ref="V21:V22"/>
    <mergeCell ref="V23:V24"/>
    <mergeCell ref="V35:V36"/>
    <mergeCell ref="V25:V26"/>
    <mergeCell ref="V27:V28"/>
    <mergeCell ref="V29:V30"/>
    <mergeCell ref="V31:V32"/>
    <mergeCell ref="V33:V34"/>
    <mergeCell ref="AC15:AC16"/>
    <mergeCell ref="AC17:AC18"/>
    <mergeCell ref="AC19:AC20"/>
    <mergeCell ref="AC21:AC22"/>
    <mergeCell ref="AC23:AC24"/>
    <mergeCell ref="AC35:AC36"/>
    <mergeCell ref="AC25:AC26"/>
    <mergeCell ref="AC27:AC28"/>
    <mergeCell ref="AC29:AC30"/>
    <mergeCell ref="AC31:AC32"/>
    <mergeCell ref="AC33:AC34"/>
  </mergeCells>
  <pageMargins left="0.7" right="0.7" top="0.75" bottom="0.75" header="0.3" footer="0.3"/>
  <pageSetup paperSize="9" scale="1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theme="3" tint="0.59999389629810485"/>
  </sheetPr>
  <dimension ref="A1:ED70"/>
  <sheetViews>
    <sheetView showGridLines="0" tabSelected="1" zoomScale="70" zoomScaleNormal="70" zoomScaleSheetLayoutView="20" workbookViewId="0">
      <pane xSplit="5" ySplit="11" topLeftCell="BE12" activePane="bottomRight" state="frozen"/>
      <selection activeCell="G23" sqref="G23"/>
      <selection pane="topRight" activeCell="G23" sqref="G23"/>
      <selection pane="bottomLeft" activeCell="G23" sqref="G23"/>
      <selection pane="bottomRight" activeCell="BN12" sqref="BN12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383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8.5703125" style="9" bestFit="1" customWidth="1"/>
    <col min="12" max="12" width="9.7109375" style="9" bestFit="1" customWidth="1"/>
    <col min="13" max="14" width="13" style="9" bestFit="1" customWidth="1"/>
    <col min="15" max="15" width="12.42578125" style="9" bestFit="1" customWidth="1"/>
    <col min="16" max="16" width="9.7109375" style="9" bestFit="1" customWidth="1"/>
    <col min="17" max="17" width="13" style="9" bestFit="1" customWidth="1"/>
    <col min="18" max="18" width="13" style="7" bestFit="1" customWidth="1"/>
    <col min="19" max="19" width="12.42578125" style="7" bestFit="1" customWidth="1"/>
    <col min="20" max="20" width="9.7109375" style="7" bestFit="1" customWidth="1"/>
    <col min="21" max="22" width="13" style="7" bestFit="1" customWidth="1"/>
    <col min="23" max="23" width="13" style="7" customWidth="1"/>
    <col min="24" max="32" width="10.140625" style="7" customWidth="1"/>
    <col min="33" max="33" width="1.140625" style="7" customWidth="1"/>
    <col min="34" max="34" width="8.5703125" style="7" bestFit="1" customWidth="1"/>
    <col min="35" max="35" width="9.7109375" style="7" bestFit="1" customWidth="1"/>
    <col min="36" max="37" width="13" style="7" bestFit="1" customWidth="1"/>
    <col min="38" max="38" width="12.42578125" style="7" bestFit="1" customWidth="1"/>
    <col min="39" max="39" width="10.7109375" style="7" bestFit="1" customWidth="1"/>
    <col min="40" max="40" width="9.7109375" style="7" bestFit="1" customWidth="1"/>
    <col min="41" max="42" width="13" style="7" bestFit="1" customWidth="1"/>
    <col min="43" max="43" width="12.42578125" style="7" bestFit="1" customWidth="1"/>
    <col min="44" max="44" width="10.7109375" style="7" bestFit="1" customWidth="1"/>
    <col min="45" max="45" width="9.28515625" style="7" bestFit="1" customWidth="1"/>
    <col min="46" max="47" width="9.28515625" style="7" customWidth="1"/>
    <col min="48" max="48" width="10.5703125" style="7" customWidth="1"/>
    <col min="49" max="52" width="9.28515625" style="7" customWidth="1"/>
    <col min="53" max="53" width="1.140625" style="12" customWidth="1"/>
    <col min="54" max="54" width="10.7109375" style="12" customWidth="1"/>
    <col min="55" max="55" width="13" style="12" customWidth="1"/>
    <col min="56" max="56" width="14.42578125" style="12" customWidth="1"/>
    <col min="57" max="57" width="12.28515625" style="12" customWidth="1"/>
    <col min="58" max="58" width="12.7109375" style="12" customWidth="1"/>
    <col min="59" max="66" width="9.28515625" style="12" customWidth="1"/>
    <col min="67" max="67" width="1.140625" style="12" customWidth="1"/>
    <col min="68" max="71" width="12.42578125" style="7" customWidth="1"/>
    <col min="72" max="72" width="13" style="7" bestFit="1" customWidth="1"/>
    <col min="73" max="73" width="13" style="7" customWidth="1"/>
    <col min="74" max="83" width="12.42578125" style="7" customWidth="1"/>
    <col min="84" max="84" width="1.140625" style="12" customWidth="1"/>
    <col min="85" max="85" width="7.85546875" style="7" bestFit="1" customWidth="1"/>
    <col min="86" max="86" width="9.140625" style="7" customWidth="1"/>
    <col min="87" max="87" width="8.28515625" style="7" bestFit="1" customWidth="1"/>
    <col min="88" max="90" width="6.42578125" style="7" customWidth="1"/>
    <col min="91" max="91" width="9" style="7" customWidth="1"/>
    <col min="92" max="93" width="10" style="7" customWidth="1"/>
    <col min="94" max="94" width="6.42578125" style="7" customWidth="1"/>
    <col min="95" max="103" width="9.5703125" style="7" customWidth="1"/>
    <col min="104" max="104" width="6.5703125" style="7" customWidth="1"/>
    <col min="105" max="105" width="9" style="7" bestFit="1" customWidth="1"/>
    <col min="106" max="106" width="12.85546875" style="7" bestFit="1" customWidth="1"/>
    <col min="107" max="107" width="11.85546875" style="7" customWidth="1"/>
    <col min="108" max="109" width="10" style="7" customWidth="1"/>
    <col min="110" max="110" width="11.28515625" style="7" customWidth="1"/>
    <col min="111" max="111" width="8" style="7" customWidth="1"/>
    <col min="112" max="112" width="14.140625" style="7" customWidth="1"/>
    <col min="113" max="113" width="9.140625" style="7" customWidth="1"/>
    <col min="114" max="114" width="10.85546875" style="7" bestFit="1" customWidth="1"/>
    <col min="115" max="115" width="9" style="7" bestFit="1" customWidth="1"/>
    <col min="116" max="116" width="11.140625" style="7" bestFit="1" customWidth="1"/>
    <col min="117" max="118" width="9.5703125" style="7" bestFit="1" customWidth="1"/>
    <col min="119" max="119" width="9" style="7" customWidth="1"/>
    <col min="120" max="120" width="7.5703125" style="7" bestFit="1" customWidth="1"/>
    <col min="121" max="121" width="9.85546875" style="7" bestFit="1" customWidth="1"/>
    <col min="122" max="122" width="10.28515625" style="7" bestFit="1" customWidth="1"/>
    <col min="123" max="131" width="6.85546875" style="7" customWidth="1"/>
    <col min="132" max="132" width="65.7109375" style="7" customWidth="1"/>
    <col min="133" max="134" width="21.7109375" style="7" customWidth="1"/>
    <col min="135" max="16384" width="11.42578125" style="7"/>
  </cols>
  <sheetData>
    <row r="1" spans="1:134" s="12" customFormat="1" ht="20.25">
      <c r="A1" s="566" t="s">
        <v>44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566"/>
      <c r="AF1" s="566"/>
      <c r="AG1" s="566"/>
      <c r="AH1" s="566"/>
      <c r="AI1" s="566"/>
      <c r="AJ1" s="566"/>
      <c r="AK1" s="566"/>
    </row>
    <row r="2" spans="1:134" s="12" customFormat="1" ht="20.25" customHeight="1">
      <c r="A2" s="566" t="s">
        <v>116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</row>
    <row r="3" spans="1:134" s="12" customFormat="1" ht="15" customHeight="1">
      <c r="A3" s="567"/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567"/>
      <c r="Z3" s="140"/>
      <c r="AA3" s="140"/>
      <c r="AB3" s="140"/>
      <c r="AC3" s="140"/>
      <c r="AD3" s="140"/>
      <c r="AE3" s="140"/>
      <c r="AF3" s="140"/>
      <c r="AG3" s="66"/>
      <c r="AH3" s="66"/>
      <c r="AI3" s="66"/>
      <c r="AJ3" s="66"/>
      <c r="AK3" s="66"/>
    </row>
    <row r="4" spans="1:134" s="12" customFormat="1" ht="20.25" customHeight="1">
      <c r="A4" s="566" t="str">
        <f>Encabezados!A2</f>
        <v>INFORMACIÓN ESTADÍSTICA DE ICAT 2023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</row>
    <row r="5" spans="1:134" s="12" customFormat="1" ht="15" customHeight="1" thickBot="1">
      <c r="A5" s="50"/>
      <c r="B5" s="50"/>
      <c r="C5" s="374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</row>
    <row r="6" spans="1:134" s="12" customFormat="1" ht="24" customHeight="1" thickTop="1" thickBot="1">
      <c r="A6" s="444" t="s">
        <v>82</v>
      </c>
      <c r="B6" s="72" t="s">
        <v>195</v>
      </c>
      <c r="C6" s="616" t="s">
        <v>420</v>
      </c>
      <c r="D6" s="617"/>
      <c r="E6" s="617"/>
      <c r="F6" s="609" t="str">
        <f>Encabezados!A6</f>
        <v>MATRÍCULA 2023 2° Trimestre (Abril, Mayo y Junio)</v>
      </c>
      <c r="G6" s="610"/>
      <c r="H6" s="610"/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0"/>
      <c r="U6" s="610"/>
      <c r="V6" s="610"/>
      <c r="W6" s="610"/>
      <c r="X6" s="610"/>
      <c r="Y6" s="610"/>
      <c r="Z6" s="156"/>
      <c r="AA6" s="156"/>
      <c r="AB6" s="156"/>
      <c r="AC6" s="156"/>
      <c r="AD6" s="156"/>
      <c r="AE6" s="156"/>
      <c r="AF6" s="156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3"/>
      <c r="CF6" s="109"/>
      <c r="CG6" s="557" t="s">
        <v>8</v>
      </c>
      <c r="CH6" s="558"/>
      <c r="CI6" s="559"/>
      <c r="CJ6" s="563" t="s">
        <v>9</v>
      </c>
      <c r="CK6" s="563" t="s">
        <v>10</v>
      </c>
      <c r="CL6" s="452" t="s">
        <v>192</v>
      </c>
      <c r="CM6" s="489"/>
      <c r="CN6" s="489"/>
      <c r="CO6" s="489"/>
      <c r="CP6" s="464"/>
      <c r="CQ6" s="506" t="s">
        <v>75</v>
      </c>
      <c r="CR6" s="506"/>
      <c r="CS6" s="506"/>
      <c r="CT6" s="506"/>
      <c r="CU6" s="506"/>
      <c r="CV6" s="506"/>
      <c r="CW6" s="506"/>
      <c r="CX6" s="506"/>
      <c r="CY6" s="506"/>
      <c r="CZ6" s="508" t="s">
        <v>174</v>
      </c>
      <c r="DA6" s="493" t="s">
        <v>175</v>
      </c>
      <c r="DB6" s="494"/>
      <c r="DC6" s="495"/>
      <c r="DD6" s="499" t="s">
        <v>176</v>
      </c>
      <c r="DE6" s="500"/>
      <c r="DF6" s="502" t="s">
        <v>76</v>
      </c>
      <c r="DG6" s="503"/>
      <c r="DH6" s="494" t="s">
        <v>180</v>
      </c>
      <c r="DI6" s="659"/>
      <c r="DJ6" s="659"/>
      <c r="DK6" s="659"/>
      <c r="DL6" s="659"/>
      <c r="DM6" s="659"/>
      <c r="DN6" s="659"/>
      <c r="DO6" s="659"/>
      <c r="DP6" s="659"/>
      <c r="DQ6" s="659"/>
      <c r="DR6" s="659"/>
      <c r="DS6" s="643" t="s">
        <v>11</v>
      </c>
      <c r="DT6" s="499"/>
      <c r="DU6" s="499"/>
      <c r="DV6" s="499"/>
      <c r="DW6" s="499"/>
      <c r="DX6" s="499"/>
      <c r="DY6" s="644"/>
      <c r="DZ6" s="661" t="s">
        <v>77</v>
      </c>
      <c r="EA6" s="664" t="s">
        <v>181</v>
      </c>
      <c r="EB6" s="665"/>
      <c r="EC6" s="640" t="s">
        <v>182</v>
      </c>
      <c r="ED6" s="640" t="s">
        <v>78</v>
      </c>
    </row>
    <row r="7" spans="1:134" s="12" customFormat="1" ht="24" customHeight="1" thickBot="1">
      <c r="A7" s="445"/>
      <c r="B7" s="458"/>
      <c r="C7" s="617"/>
      <c r="D7" s="617"/>
      <c r="E7" s="617"/>
      <c r="F7" s="600" t="s">
        <v>92</v>
      </c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  <c r="W7" s="601"/>
      <c r="X7" s="601"/>
      <c r="Y7" s="601"/>
      <c r="Z7" s="575"/>
      <c r="AA7" s="575"/>
      <c r="AB7" s="575"/>
      <c r="AC7" s="575"/>
      <c r="AD7" s="575"/>
      <c r="AE7" s="575"/>
      <c r="AF7" s="602"/>
      <c r="AG7" s="47"/>
      <c r="AH7" s="603" t="s">
        <v>94</v>
      </c>
      <c r="AI7" s="604"/>
      <c r="AJ7" s="604"/>
      <c r="AK7" s="604"/>
      <c r="AL7" s="604"/>
      <c r="AM7" s="604"/>
      <c r="AN7" s="604"/>
      <c r="AO7" s="604"/>
      <c r="AP7" s="604"/>
      <c r="AQ7" s="604"/>
      <c r="AR7" s="604"/>
      <c r="AS7" s="604"/>
      <c r="AT7" s="605"/>
      <c r="AU7" s="605"/>
      <c r="AV7" s="605"/>
      <c r="AW7" s="605"/>
      <c r="AX7" s="605"/>
      <c r="AY7" s="605"/>
      <c r="AZ7" s="606"/>
      <c r="BA7" s="91"/>
      <c r="BB7" s="580" t="s">
        <v>151</v>
      </c>
      <c r="BC7" s="581"/>
      <c r="BD7" s="581"/>
      <c r="BE7" s="581"/>
      <c r="BF7" s="581"/>
      <c r="BG7" s="582"/>
      <c r="BH7" s="143"/>
      <c r="BI7" s="143"/>
      <c r="BJ7" s="143"/>
      <c r="BK7" s="143"/>
      <c r="BL7" s="143"/>
      <c r="BM7" s="143"/>
      <c r="BN7" s="143"/>
      <c r="BO7" s="91"/>
      <c r="BP7" s="574" t="s">
        <v>154</v>
      </c>
      <c r="BQ7" s="575"/>
      <c r="BR7" s="575"/>
      <c r="BS7" s="575"/>
      <c r="BT7" s="575"/>
      <c r="BU7" s="575"/>
      <c r="BV7" s="575"/>
      <c r="BW7" s="575"/>
      <c r="BX7" s="575"/>
      <c r="BY7" s="620" t="s">
        <v>193</v>
      </c>
      <c r="BZ7" s="621"/>
      <c r="CA7" s="621"/>
      <c r="CB7" s="621"/>
      <c r="CC7" s="575"/>
      <c r="CD7" s="575"/>
      <c r="CE7" s="602"/>
      <c r="CF7" s="110"/>
      <c r="CG7" s="560"/>
      <c r="CH7" s="561"/>
      <c r="CI7" s="562"/>
      <c r="CJ7" s="564"/>
      <c r="CK7" s="564"/>
      <c r="CL7" s="490"/>
      <c r="CM7" s="491"/>
      <c r="CN7" s="491"/>
      <c r="CO7" s="491"/>
      <c r="CP7" s="492"/>
      <c r="CQ7" s="507"/>
      <c r="CR7" s="507"/>
      <c r="CS7" s="507"/>
      <c r="CT7" s="507"/>
      <c r="CU7" s="507"/>
      <c r="CV7" s="507"/>
      <c r="CW7" s="507"/>
      <c r="CX7" s="507"/>
      <c r="CY7" s="507"/>
      <c r="CZ7" s="509"/>
      <c r="DA7" s="496"/>
      <c r="DB7" s="497"/>
      <c r="DC7" s="498"/>
      <c r="DD7" s="501"/>
      <c r="DE7" s="501"/>
      <c r="DF7" s="504"/>
      <c r="DG7" s="505"/>
      <c r="DH7" s="660"/>
      <c r="DI7" s="660"/>
      <c r="DJ7" s="660"/>
      <c r="DK7" s="660"/>
      <c r="DL7" s="660"/>
      <c r="DM7" s="660"/>
      <c r="DN7" s="660"/>
      <c r="DO7" s="660"/>
      <c r="DP7" s="660"/>
      <c r="DQ7" s="660"/>
      <c r="DR7" s="660"/>
      <c r="DS7" s="645"/>
      <c r="DT7" s="646"/>
      <c r="DU7" s="646"/>
      <c r="DV7" s="646"/>
      <c r="DW7" s="646"/>
      <c r="DX7" s="646"/>
      <c r="DY7" s="647"/>
      <c r="DZ7" s="662"/>
      <c r="EA7" s="666"/>
      <c r="EB7" s="667"/>
      <c r="EC7" s="641"/>
      <c r="ED7" s="648"/>
    </row>
    <row r="8" spans="1:134" s="13" customFormat="1" ht="48" customHeight="1" thickTop="1" thickBot="1">
      <c r="A8" s="445"/>
      <c r="B8" s="458"/>
      <c r="C8" s="617"/>
      <c r="D8" s="617"/>
      <c r="E8" s="617"/>
      <c r="F8" s="568" t="s">
        <v>102</v>
      </c>
      <c r="G8" s="569"/>
      <c r="H8" s="569"/>
      <c r="I8" s="569"/>
      <c r="J8" s="570"/>
      <c r="K8" s="568" t="s">
        <v>42</v>
      </c>
      <c r="L8" s="569"/>
      <c r="M8" s="569"/>
      <c r="N8" s="569"/>
      <c r="O8" s="570"/>
      <c r="P8" s="568" t="s">
        <v>96</v>
      </c>
      <c r="Q8" s="569"/>
      <c r="R8" s="569"/>
      <c r="S8" s="570"/>
      <c r="T8" s="568" t="s">
        <v>97</v>
      </c>
      <c r="U8" s="569"/>
      <c r="V8" s="569"/>
      <c r="W8" s="570"/>
      <c r="X8" s="568" t="s">
        <v>43</v>
      </c>
      <c r="Y8" s="570"/>
      <c r="Z8" s="607" t="s">
        <v>193</v>
      </c>
      <c r="AA8" s="607"/>
      <c r="AB8" s="607"/>
      <c r="AC8" s="607"/>
      <c r="AD8" s="608"/>
      <c r="AE8" s="608"/>
      <c r="AF8" s="608"/>
      <c r="AG8" s="32"/>
      <c r="AH8" s="594" t="s">
        <v>0</v>
      </c>
      <c r="AI8" s="595"/>
      <c r="AJ8" s="595"/>
      <c r="AK8" s="595"/>
      <c r="AL8" s="596"/>
      <c r="AM8" s="594" t="s">
        <v>1</v>
      </c>
      <c r="AN8" s="595"/>
      <c r="AO8" s="595"/>
      <c r="AP8" s="595"/>
      <c r="AQ8" s="596"/>
      <c r="AR8" s="594" t="s">
        <v>43</v>
      </c>
      <c r="AS8" s="596"/>
      <c r="AT8" s="611" t="s">
        <v>193</v>
      </c>
      <c r="AU8" s="612"/>
      <c r="AV8" s="612"/>
      <c r="AW8" s="612"/>
      <c r="AX8" s="575"/>
      <c r="AY8" s="575"/>
      <c r="AZ8" s="602"/>
      <c r="BA8" s="92"/>
      <c r="BB8" s="583" t="s">
        <v>152</v>
      </c>
      <c r="BC8" s="584"/>
      <c r="BD8" s="584"/>
      <c r="BE8" s="585"/>
      <c r="BF8" s="583" t="s">
        <v>43</v>
      </c>
      <c r="BG8" s="585"/>
      <c r="BH8" s="618" t="s">
        <v>193</v>
      </c>
      <c r="BI8" s="618"/>
      <c r="BJ8" s="618"/>
      <c r="BK8" s="618"/>
      <c r="BL8" s="619"/>
      <c r="BM8" s="619"/>
      <c r="BN8" s="619"/>
      <c r="BO8" s="92"/>
      <c r="BP8" s="576"/>
      <c r="BQ8" s="577"/>
      <c r="BR8" s="577"/>
      <c r="BS8" s="577"/>
      <c r="BT8" s="577"/>
      <c r="BU8" s="577"/>
      <c r="BV8" s="577"/>
      <c r="BW8" s="577"/>
      <c r="BX8" s="577"/>
      <c r="BY8" s="576"/>
      <c r="BZ8" s="577"/>
      <c r="CA8" s="577"/>
      <c r="CB8" s="577"/>
      <c r="CC8" s="577"/>
      <c r="CD8" s="577"/>
      <c r="CE8" s="622"/>
      <c r="CF8" s="110"/>
      <c r="CG8" s="536" t="s">
        <v>14</v>
      </c>
      <c r="CH8" s="540" t="s">
        <v>15</v>
      </c>
      <c r="CI8" s="538" t="s">
        <v>16</v>
      </c>
      <c r="CJ8" s="564"/>
      <c r="CK8" s="564"/>
      <c r="CL8" s="459" t="s">
        <v>204</v>
      </c>
      <c r="CM8" s="556"/>
      <c r="CN8" s="548" t="s">
        <v>205</v>
      </c>
      <c r="CO8" s="461"/>
      <c r="CP8" s="623" t="s">
        <v>194</v>
      </c>
      <c r="CQ8" s="542" t="s">
        <v>105</v>
      </c>
      <c r="CR8" s="534"/>
      <c r="CS8" s="534"/>
      <c r="CT8" s="543"/>
      <c r="CU8" s="533" t="s">
        <v>83</v>
      </c>
      <c r="CV8" s="534"/>
      <c r="CW8" s="534"/>
      <c r="CX8" s="534"/>
      <c r="CY8" s="535"/>
      <c r="CZ8" s="509"/>
      <c r="DA8" s="511" t="s">
        <v>17</v>
      </c>
      <c r="DB8" s="516" t="s">
        <v>79</v>
      </c>
      <c r="DC8" s="519" t="s">
        <v>106</v>
      </c>
      <c r="DD8" s="511" t="s">
        <v>107</v>
      </c>
      <c r="DE8" s="526" t="s">
        <v>12</v>
      </c>
      <c r="DF8" s="632" t="s">
        <v>80</v>
      </c>
      <c r="DG8" s="634" t="s">
        <v>81</v>
      </c>
      <c r="DH8" s="511" t="s">
        <v>177</v>
      </c>
      <c r="DI8" s="516" t="s">
        <v>18</v>
      </c>
      <c r="DJ8" s="516" t="s">
        <v>41</v>
      </c>
      <c r="DK8" s="516" t="s">
        <v>19</v>
      </c>
      <c r="DL8" s="516" t="s">
        <v>20</v>
      </c>
      <c r="DM8" s="526" t="s">
        <v>21</v>
      </c>
      <c r="DN8" s="511" t="s">
        <v>178</v>
      </c>
      <c r="DO8" s="516"/>
      <c r="DP8" s="516"/>
      <c r="DQ8" s="516"/>
      <c r="DR8" s="526"/>
      <c r="DS8" s="511" t="s">
        <v>23</v>
      </c>
      <c r="DT8" s="516"/>
      <c r="DU8" s="526"/>
      <c r="DV8" s="636" t="s">
        <v>22</v>
      </c>
      <c r="DW8" s="650" t="s">
        <v>183</v>
      </c>
      <c r="DX8" s="636" t="s">
        <v>25</v>
      </c>
      <c r="DY8" s="653" t="s">
        <v>24</v>
      </c>
      <c r="DZ8" s="662"/>
      <c r="EA8" s="637" t="s">
        <v>184</v>
      </c>
      <c r="EB8" s="656" t="s">
        <v>185</v>
      </c>
      <c r="EC8" s="641"/>
      <c r="ED8" s="648"/>
    </row>
    <row r="9" spans="1:134" s="13" customFormat="1" ht="25.5" customHeight="1" thickBot="1">
      <c r="A9" s="445"/>
      <c r="B9" s="458"/>
      <c r="C9" s="617"/>
      <c r="D9" s="617"/>
      <c r="E9" s="617"/>
      <c r="F9" s="571"/>
      <c r="G9" s="572"/>
      <c r="H9" s="572"/>
      <c r="I9" s="572"/>
      <c r="J9" s="573"/>
      <c r="K9" s="571"/>
      <c r="L9" s="572"/>
      <c r="M9" s="572"/>
      <c r="N9" s="572"/>
      <c r="O9" s="573"/>
      <c r="P9" s="571"/>
      <c r="Q9" s="572"/>
      <c r="R9" s="572"/>
      <c r="S9" s="573"/>
      <c r="T9" s="571"/>
      <c r="U9" s="572"/>
      <c r="V9" s="572"/>
      <c r="W9" s="573"/>
      <c r="X9" s="571"/>
      <c r="Y9" s="573"/>
      <c r="Z9" s="608"/>
      <c r="AA9" s="608"/>
      <c r="AB9" s="608"/>
      <c r="AC9" s="608"/>
      <c r="AD9" s="608"/>
      <c r="AE9" s="608"/>
      <c r="AF9" s="608"/>
      <c r="AG9" s="32"/>
      <c r="AH9" s="597"/>
      <c r="AI9" s="598"/>
      <c r="AJ9" s="598"/>
      <c r="AK9" s="598"/>
      <c r="AL9" s="599"/>
      <c r="AM9" s="597"/>
      <c r="AN9" s="598"/>
      <c r="AO9" s="598"/>
      <c r="AP9" s="598"/>
      <c r="AQ9" s="599"/>
      <c r="AR9" s="597"/>
      <c r="AS9" s="599"/>
      <c r="AT9" s="613"/>
      <c r="AU9" s="614"/>
      <c r="AV9" s="614"/>
      <c r="AW9" s="614"/>
      <c r="AX9" s="614"/>
      <c r="AY9" s="614"/>
      <c r="AZ9" s="615"/>
      <c r="BA9" s="92"/>
      <c r="BB9" s="586"/>
      <c r="BC9" s="587"/>
      <c r="BD9" s="587"/>
      <c r="BE9" s="588"/>
      <c r="BF9" s="586"/>
      <c r="BG9" s="588"/>
      <c r="BH9" s="619"/>
      <c r="BI9" s="619"/>
      <c r="BJ9" s="619"/>
      <c r="BK9" s="619"/>
      <c r="BL9" s="619"/>
      <c r="BM9" s="619"/>
      <c r="BN9" s="619"/>
      <c r="BO9" s="92"/>
      <c r="BP9" s="578"/>
      <c r="BQ9" s="579"/>
      <c r="BR9" s="579"/>
      <c r="BS9" s="579"/>
      <c r="BT9" s="579"/>
      <c r="BU9" s="579"/>
      <c r="BV9" s="579"/>
      <c r="BW9" s="579"/>
      <c r="BX9" s="579"/>
      <c r="BY9" s="613"/>
      <c r="BZ9" s="614"/>
      <c r="CA9" s="614"/>
      <c r="CB9" s="614"/>
      <c r="CC9" s="614"/>
      <c r="CD9" s="614"/>
      <c r="CE9" s="615"/>
      <c r="CF9" s="110"/>
      <c r="CG9" s="536"/>
      <c r="CH9" s="540"/>
      <c r="CI9" s="538"/>
      <c r="CJ9" s="564"/>
      <c r="CK9" s="564"/>
      <c r="CL9" s="555" t="s">
        <v>214</v>
      </c>
      <c r="CM9" s="549" t="s">
        <v>215</v>
      </c>
      <c r="CN9" s="551" t="s">
        <v>214</v>
      </c>
      <c r="CO9" s="553" t="s">
        <v>215</v>
      </c>
      <c r="CP9" s="624"/>
      <c r="CQ9" s="522" t="s">
        <v>108</v>
      </c>
      <c r="CR9" s="544" t="s">
        <v>109</v>
      </c>
      <c r="CS9" s="546" t="s">
        <v>110</v>
      </c>
      <c r="CT9" s="522" t="s">
        <v>111</v>
      </c>
      <c r="CU9" s="531" t="s">
        <v>112</v>
      </c>
      <c r="CV9" s="514" t="s">
        <v>113</v>
      </c>
      <c r="CW9" s="529" t="s">
        <v>114</v>
      </c>
      <c r="CX9" s="514" t="s">
        <v>111</v>
      </c>
      <c r="CY9" s="524" t="s">
        <v>179</v>
      </c>
      <c r="CZ9" s="509"/>
      <c r="DA9" s="512"/>
      <c r="DB9" s="517"/>
      <c r="DC9" s="520"/>
      <c r="DD9" s="512"/>
      <c r="DE9" s="527"/>
      <c r="DF9" s="632"/>
      <c r="DG9" s="634"/>
      <c r="DH9" s="512"/>
      <c r="DI9" s="517"/>
      <c r="DJ9" s="517"/>
      <c r="DK9" s="517"/>
      <c r="DL9" s="517"/>
      <c r="DM9" s="527"/>
      <c r="DN9" s="512"/>
      <c r="DO9" s="517"/>
      <c r="DP9" s="517"/>
      <c r="DQ9" s="517"/>
      <c r="DR9" s="527"/>
      <c r="DS9" s="512"/>
      <c r="DT9" s="517"/>
      <c r="DU9" s="527"/>
      <c r="DV9" s="544"/>
      <c r="DW9" s="651"/>
      <c r="DX9" s="544"/>
      <c r="DY9" s="654"/>
      <c r="DZ9" s="662"/>
      <c r="EA9" s="638"/>
      <c r="EB9" s="657"/>
      <c r="EC9" s="641"/>
      <c r="ED9" s="648"/>
    </row>
    <row r="10" spans="1:134" s="13" customFormat="1" ht="51" customHeight="1" thickBot="1">
      <c r="A10" s="445"/>
      <c r="B10" s="458"/>
      <c r="C10" s="369" t="s">
        <v>474</v>
      </c>
      <c r="D10" s="113" t="s">
        <v>26</v>
      </c>
      <c r="E10" s="113" t="s">
        <v>27</v>
      </c>
      <c r="F10" s="51" t="s">
        <v>98</v>
      </c>
      <c r="G10" s="52" t="s">
        <v>72</v>
      </c>
      <c r="H10" s="52" t="s">
        <v>99</v>
      </c>
      <c r="I10" s="52" t="s">
        <v>70</v>
      </c>
      <c r="J10" s="52" t="s">
        <v>71</v>
      </c>
      <c r="K10" s="52" t="s">
        <v>98</v>
      </c>
      <c r="L10" s="52" t="s">
        <v>72</v>
      </c>
      <c r="M10" s="31" t="s">
        <v>99</v>
      </c>
      <c r="N10" s="31" t="s">
        <v>70</v>
      </c>
      <c r="O10" s="31" t="s">
        <v>71</v>
      </c>
      <c r="P10" s="52" t="s">
        <v>72</v>
      </c>
      <c r="Q10" s="52" t="s">
        <v>99</v>
      </c>
      <c r="R10" s="52" t="s">
        <v>70</v>
      </c>
      <c r="S10" s="52" t="s">
        <v>71</v>
      </c>
      <c r="T10" s="31" t="s">
        <v>72</v>
      </c>
      <c r="U10" s="52" t="s">
        <v>99</v>
      </c>
      <c r="V10" s="52" t="s">
        <v>70</v>
      </c>
      <c r="W10" s="52" t="s">
        <v>71</v>
      </c>
      <c r="X10" s="52" t="s">
        <v>100</v>
      </c>
      <c r="Y10" s="52" t="s">
        <v>101</v>
      </c>
      <c r="Z10" s="144" t="s">
        <v>196</v>
      </c>
      <c r="AA10" s="144" t="s">
        <v>197</v>
      </c>
      <c r="AB10" s="144" t="s">
        <v>198</v>
      </c>
      <c r="AC10" s="144" t="s">
        <v>199</v>
      </c>
      <c r="AD10" s="144" t="s">
        <v>200</v>
      </c>
      <c r="AE10" s="144" t="s">
        <v>201</v>
      </c>
      <c r="AF10" s="144" t="s">
        <v>202</v>
      </c>
      <c r="AG10" s="59"/>
      <c r="AH10" s="53" t="s">
        <v>98</v>
      </c>
      <c r="AI10" s="53" t="s">
        <v>72</v>
      </c>
      <c r="AJ10" s="34" t="s">
        <v>99</v>
      </c>
      <c r="AK10" s="34" t="s">
        <v>70</v>
      </c>
      <c r="AL10" s="34" t="s">
        <v>71</v>
      </c>
      <c r="AM10" s="54" t="s">
        <v>98</v>
      </c>
      <c r="AN10" s="53" t="s">
        <v>72</v>
      </c>
      <c r="AO10" s="34" t="s">
        <v>99</v>
      </c>
      <c r="AP10" s="34" t="s">
        <v>70</v>
      </c>
      <c r="AQ10" s="34" t="s">
        <v>71</v>
      </c>
      <c r="AR10" s="34" t="s">
        <v>100</v>
      </c>
      <c r="AS10" s="34" t="s">
        <v>101</v>
      </c>
      <c r="AT10" s="34" t="s">
        <v>196</v>
      </c>
      <c r="AU10" s="34" t="s">
        <v>197</v>
      </c>
      <c r="AV10" s="34" t="s">
        <v>198</v>
      </c>
      <c r="AW10" s="34" t="s">
        <v>199</v>
      </c>
      <c r="AX10" s="34" t="s">
        <v>200</v>
      </c>
      <c r="AY10" s="34" t="s">
        <v>201</v>
      </c>
      <c r="AZ10" s="34" t="s">
        <v>202</v>
      </c>
      <c r="BA10" s="33"/>
      <c r="BB10" s="93" t="s">
        <v>72</v>
      </c>
      <c r="BC10" s="93" t="s">
        <v>99</v>
      </c>
      <c r="BD10" s="93" t="s">
        <v>70</v>
      </c>
      <c r="BE10" s="93" t="s">
        <v>71</v>
      </c>
      <c r="BF10" s="94" t="s">
        <v>100</v>
      </c>
      <c r="BG10" s="94" t="s">
        <v>101</v>
      </c>
      <c r="BH10" s="93" t="s">
        <v>196</v>
      </c>
      <c r="BI10" s="93" t="s">
        <v>197</v>
      </c>
      <c r="BJ10" s="93" t="s">
        <v>198</v>
      </c>
      <c r="BK10" s="93" t="s">
        <v>199</v>
      </c>
      <c r="BL10" s="93" t="s">
        <v>200</v>
      </c>
      <c r="BM10" s="93" t="s">
        <v>201</v>
      </c>
      <c r="BN10" s="93" t="s">
        <v>202</v>
      </c>
      <c r="BO10" s="59"/>
      <c r="BP10" s="104" t="s">
        <v>98</v>
      </c>
      <c r="BQ10" s="105" t="s">
        <v>72</v>
      </c>
      <c r="BR10" s="747" t="s">
        <v>216</v>
      </c>
      <c r="BS10" s="747" t="s">
        <v>217</v>
      </c>
      <c r="BT10" s="106" t="s">
        <v>99</v>
      </c>
      <c r="BU10" s="105" t="s">
        <v>70</v>
      </c>
      <c r="BV10" s="107" t="s">
        <v>71</v>
      </c>
      <c r="BW10" s="105" t="s">
        <v>155</v>
      </c>
      <c r="BX10" s="108" t="s">
        <v>101</v>
      </c>
      <c r="BY10" s="145" t="s">
        <v>196</v>
      </c>
      <c r="BZ10" s="145" t="s">
        <v>197</v>
      </c>
      <c r="CA10" s="145" t="s">
        <v>198</v>
      </c>
      <c r="CB10" s="145" t="s">
        <v>199</v>
      </c>
      <c r="CC10" s="145" t="s">
        <v>200</v>
      </c>
      <c r="CD10" s="145" t="s">
        <v>201</v>
      </c>
      <c r="CE10" s="145" t="s">
        <v>202</v>
      </c>
      <c r="CF10" s="58"/>
      <c r="CG10" s="537"/>
      <c r="CH10" s="541"/>
      <c r="CI10" s="539"/>
      <c r="CJ10" s="565"/>
      <c r="CK10" s="565"/>
      <c r="CL10" s="552"/>
      <c r="CM10" s="550"/>
      <c r="CN10" s="552"/>
      <c r="CO10" s="554"/>
      <c r="CP10" s="625"/>
      <c r="CQ10" s="523"/>
      <c r="CR10" s="545"/>
      <c r="CS10" s="547"/>
      <c r="CT10" s="523"/>
      <c r="CU10" s="532"/>
      <c r="CV10" s="515"/>
      <c r="CW10" s="530"/>
      <c r="CX10" s="515"/>
      <c r="CY10" s="525"/>
      <c r="CZ10" s="510"/>
      <c r="DA10" s="513"/>
      <c r="DB10" s="518"/>
      <c r="DC10" s="521"/>
      <c r="DD10" s="513"/>
      <c r="DE10" s="528"/>
      <c r="DF10" s="633"/>
      <c r="DG10" s="635"/>
      <c r="DH10" s="513"/>
      <c r="DI10" s="518"/>
      <c r="DJ10" s="518"/>
      <c r="DK10" s="518"/>
      <c r="DL10" s="518"/>
      <c r="DM10" s="528"/>
      <c r="DN10" s="160" t="s">
        <v>29</v>
      </c>
      <c r="DO10" s="161" t="s">
        <v>30</v>
      </c>
      <c r="DP10" s="161" t="s">
        <v>31</v>
      </c>
      <c r="DQ10" s="161" t="s">
        <v>32</v>
      </c>
      <c r="DR10" s="162" t="s">
        <v>33</v>
      </c>
      <c r="DS10" s="163" t="s">
        <v>34</v>
      </c>
      <c r="DT10" s="164" t="s">
        <v>35</v>
      </c>
      <c r="DU10" s="165" t="s">
        <v>36</v>
      </c>
      <c r="DV10" s="545"/>
      <c r="DW10" s="652"/>
      <c r="DX10" s="545"/>
      <c r="DY10" s="655"/>
      <c r="DZ10" s="663"/>
      <c r="EA10" s="639"/>
      <c r="EB10" s="658"/>
      <c r="EC10" s="642"/>
      <c r="ED10" s="649"/>
    </row>
    <row r="11" spans="1:134" s="13" customFormat="1" ht="7.5" customHeight="1" thickBot="1">
      <c r="A11" s="55"/>
      <c r="B11" s="56"/>
      <c r="C11" s="370"/>
      <c r="D11" s="56"/>
      <c r="E11" s="56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9"/>
      <c r="AA11" s="59"/>
      <c r="AB11" s="59"/>
      <c r="AC11" s="59"/>
      <c r="AD11" s="59"/>
      <c r="AE11" s="59"/>
      <c r="AF11" s="59"/>
      <c r="AG11" s="59"/>
      <c r="AH11" s="286"/>
      <c r="AI11" s="286"/>
      <c r="AJ11" s="255"/>
      <c r="AK11" s="255"/>
      <c r="AL11" s="255"/>
      <c r="AM11" s="255"/>
      <c r="AN11" s="286"/>
      <c r="AO11" s="255"/>
      <c r="AP11" s="255"/>
      <c r="AQ11" s="255"/>
      <c r="AR11" s="255"/>
      <c r="AS11" s="255"/>
      <c r="AT11" s="59"/>
      <c r="AU11" s="59"/>
      <c r="AV11" s="59"/>
      <c r="AW11" s="59"/>
      <c r="AX11" s="59"/>
      <c r="AY11" s="59"/>
      <c r="AZ11" s="59"/>
      <c r="BA11" s="59"/>
      <c r="BB11" s="95"/>
      <c r="BC11" s="95"/>
      <c r="BD11" s="95"/>
      <c r="BE11" s="95"/>
      <c r="BF11" s="95"/>
      <c r="BG11" s="95"/>
      <c r="BH11" s="59"/>
      <c r="BI11" s="59"/>
      <c r="BJ11" s="59"/>
      <c r="BK11" s="59"/>
      <c r="BL11" s="59"/>
      <c r="BM11" s="59"/>
      <c r="BN11" s="59"/>
      <c r="BO11" s="59"/>
      <c r="BP11" s="56"/>
      <c r="BQ11" s="56"/>
      <c r="BR11" s="56"/>
      <c r="BS11" s="56"/>
      <c r="BT11" s="56"/>
      <c r="BU11" s="56"/>
      <c r="BV11" s="56"/>
      <c r="BW11" s="56"/>
      <c r="BX11" s="56"/>
      <c r="BY11" s="58"/>
      <c r="BZ11" s="58"/>
      <c r="CA11" s="58"/>
      <c r="CB11" s="58"/>
      <c r="CC11" s="58"/>
      <c r="CD11" s="58"/>
      <c r="CE11" s="58"/>
      <c r="CF11" s="58"/>
      <c r="CG11" s="56"/>
      <c r="CH11" s="114"/>
      <c r="CI11" s="56"/>
      <c r="CJ11" s="60"/>
      <c r="CK11" s="60"/>
      <c r="CL11" s="60"/>
      <c r="CM11" s="60"/>
      <c r="CN11" s="60"/>
      <c r="CO11" s="60"/>
      <c r="CP11" s="60"/>
      <c r="CQ11" s="56"/>
      <c r="CR11" s="56"/>
      <c r="CS11" s="56"/>
      <c r="CT11" s="56"/>
      <c r="CU11" s="56"/>
      <c r="CV11" s="56"/>
      <c r="CW11" s="56"/>
      <c r="CX11" s="56"/>
      <c r="CY11" s="56"/>
      <c r="CZ11" s="61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60"/>
      <c r="DT11" s="62"/>
      <c r="DU11" s="62"/>
      <c r="DV11" s="62"/>
      <c r="DW11" s="60"/>
      <c r="DX11" s="60"/>
      <c r="DY11" s="60"/>
      <c r="DZ11" s="63"/>
      <c r="EA11" s="55"/>
      <c r="EB11" s="56"/>
    </row>
    <row r="12" spans="1:134" s="13" customFormat="1" ht="21" customHeight="1" thickBot="1">
      <c r="A12" s="590" t="s">
        <v>115</v>
      </c>
      <c r="B12" s="591"/>
      <c r="C12" s="592"/>
      <c r="D12" s="591"/>
      <c r="E12" s="593"/>
      <c r="F12" s="64"/>
      <c r="G12" s="65"/>
      <c r="H12" s="65"/>
      <c r="I12" s="65"/>
      <c r="J12" s="65"/>
      <c r="K12" s="65"/>
      <c r="L12" s="65"/>
      <c r="M12" s="64"/>
      <c r="N12" s="64"/>
      <c r="O12" s="64"/>
      <c r="P12" s="65"/>
      <c r="Q12" s="65"/>
      <c r="R12" s="65"/>
      <c r="S12" s="65"/>
      <c r="T12" s="64"/>
      <c r="U12" s="65"/>
      <c r="V12" s="65"/>
      <c r="W12" s="65"/>
      <c r="X12" s="65"/>
      <c r="Y12" s="65"/>
      <c r="Z12" s="147"/>
      <c r="AA12" s="147"/>
      <c r="AB12" s="147"/>
      <c r="AC12" s="147"/>
      <c r="AD12" s="147"/>
      <c r="AE12" s="147"/>
      <c r="AF12" s="147"/>
      <c r="AG12" s="65"/>
      <c r="AH12" s="256">
        <f>'DIRECCIÓN GENERAL'!E165</f>
        <v>11</v>
      </c>
      <c r="AI12" s="256">
        <f>'DIRECCIÓN GENERAL'!F165</f>
        <v>177</v>
      </c>
      <c r="AJ12" s="256">
        <f>'DIRECCIÓN GENERAL'!G165</f>
        <v>316</v>
      </c>
      <c r="AK12" s="256">
        <f>'DIRECCIÓN GENERAL'!H165</f>
        <v>29</v>
      </c>
      <c r="AL12" s="256">
        <f>'DIRECCIÓN GENERAL'!I165</f>
        <v>45</v>
      </c>
      <c r="AM12" s="256">
        <f>'DIRECCIÓN GENERAL'!J165</f>
        <v>28</v>
      </c>
      <c r="AN12" s="256">
        <f>'DIRECCIÓN GENERAL'!K165</f>
        <v>249</v>
      </c>
      <c r="AO12" s="256">
        <f>'DIRECCIÓN GENERAL'!L165</f>
        <v>233</v>
      </c>
      <c r="AP12" s="256">
        <f>'DIRECCIÓN GENERAL'!M165</f>
        <v>0</v>
      </c>
      <c r="AQ12" s="256">
        <f>'DIRECCIÓN GENERAL'!N165</f>
        <v>16</v>
      </c>
      <c r="AR12" s="256">
        <f>'DIRECCIÓN GENERAL'!O165</f>
        <v>221</v>
      </c>
      <c r="AS12" s="256">
        <f>'DIRECCIÓN GENERAL'!P165</f>
        <v>205</v>
      </c>
      <c r="AT12" s="256">
        <f>'DIRECCIÓN GENERAL'!Q165</f>
        <v>40</v>
      </c>
      <c r="AU12" s="256">
        <f>'DIRECCIÓN GENERAL'!R165</f>
        <v>73</v>
      </c>
      <c r="AV12" s="256">
        <f>'DIRECCIÓN GENERAL'!S165</f>
        <v>94</v>
      </c>
      <c r="AW12" s="256">
        <f>'DIRECCIÓN GENERAL'!T165</f>
        <v>108</v>
      </c>
      <c r="AX12" s="256">
        <f>'DIRECCIÓN GENERAL'!U165</f>
        <v>64</v>
      </c>
      <c r="AY12" s="256">
        <f>'DIRECCIÓN GENERAL'!V165</f>
        <v>37</v>
      </c>
      <c r="AZ12" s="256">
        <f>'DIRECCIÓN GENERAL'!W165</f>
        <v>10</v>
      </c>
      <c r="BA12" s="148"/>
      <c r="BB12" s="65"/>
      <c r="BC12" s="65"/>
      <c r="BD12" s="65"/>
      <c r="BE12" s="65"/>
      <c r="BF12" s="65"/>
      <c r="BG12" s="65"/>
      <c r="BH12" s="147"/>
      <c r="BI12" s="147"/>
      <c r="BJ12" s="147"/>
      <c r="BK12" s="147"/>
      <c r="BL12" s="147"/>
      <c r="BM12" s="147"/>
      <c r="BN12" s="147"/>
      <c r="BO12" s="148"/>
      <c r="BP12" s="398">
        <f>SUM(F12,K12,AH12,AM12,)</f>
        <v>39</v>
      </c>
      <c r="BQ12" s="398">
        <f>SUM(G12+L12+P12+T12+AI12+AN12+BB12)</f>
        <v>426</v>
      </c>
      <c r="BR12" s="748">
        <f>SUM(BY12:CE12)</f>
        <v>426</v>
      </c>
      <c r="BS12" s="748">
        <f>SUM(BW12:BX12)</f>
        <v>426</v>
      </c>
      <c r="BT12" s="398">
        <f>SUM(H12+M12+Q12+U12+AJ12+AO12+BC12)</f>
        <v>549</v>
      </c>
      <c r="BU12" s="398">
        <f>SUM(I12+N12+R12+V12+AK12+AP12+BD12)</f>
        <v>29</v>
      </c>
      <c r="BV12" s="398">
        <f>SUM(J12+O12+S12+W12+AL12+AQ12+BE12)</f>
        <v>61</v>
      </c>
      <c r="BW12" s="399">
        <f>SUM(X12,AR12,BF12)</f>
        <v>221</v>
      </c>
      <c r="BX12" s="399">
        <f>SUM(Y12,AS12,BG12)</f>
        <v>205</v>
      </c>
      <c r="BY12" s="398">
        <f t="shared" ref="BY12:CE12" si="0">SUM(Z12,BH12,AT12)</f>
        <v>40</v>
      </c>
      <c r="BZ12" s="398">
        <f t="shared" si="0"/>
        <v>73</v>
      </c>
      <c r="CA12" s="398">
        <f t="shared" si="0"/>
        <v>94</v>
      </c>
      <c r="CB12" s="398">
        <f t="shared" si="0"/>
        <v>108</v>
      </c>
      <c r="CC12" s="398">
        <f t="shared" si="0"/>
        <v>64</v>
      </c>
      <c r="CD12" s="398">
        <f t="shared" si="0"/>
        <v>37</v>
      </c>
      <c r="CE12" s="398">
        <f t="shared" si="0"/>
        <v>10</v>
      </c>
      <c r="CF12" s="35"/>
      <c r="CG12" s="77"/>
      <c r="CH12" s="79"/>
      <c r="CI12" s="77"/>
      <c r="CJ12" s="77"/>
      <c r="CK12" s="77"/>
      <c r="CL12" s="126">
        <f>SUM(CONVENIOS!F9:F14)</f>
        <v>5</v>
      </c>
      <c r="CM12" s="126">
        <f>SUM(CONVENIOS!I9:I14)</f>
        <v>328</v>
      </c>
      <c r="CN12" s="126">
        <f>SUM(CONVENIOS!O9:O14)</f>
        <v>0</v>
      </c>
      <c r="CO12" s="126">
        <f>SUM(CONVENIOS!V9:V14)</f>
        <v>0</v>
      </c>
      <c r="CP12" s="126">
        <f>SUM(CM12,CO12)</f>
        <v>328</v>
      </c>
      <c r="CQ12" s="77">
        <v>1</v>
      </c>
      <c r="CR12" s="77">
        <v>4</v>
      </c>
      <c r="CS12" s="77">
        <v>6</v>
      </c>
      <c r="CT12" s="77">
        <v>46</v>
      </c>
      <c r="CU12" s="77">
        <v>0</v>
      </c>
      <c r="CV12" s="77">
        <v>0</v>
      </c>
      <c r="CW12" s="77">
        <v>0</v>
      </c>
      <c r="CX12" s="77">
        <v>0</v>
      </c>
      <c r="CY12" s="77">
        <v>87</v>
      </c>
      <c r="CZ12" s="77">
        <v>0</v>
      </c>
      <c r="DA12" s="77">
        <v>0</v>
      </c>
      <c r="DB12" s="77">
        <v>0</v>
      </c>
      <c r="DC12" s="77">
        <v>0</v>
      </c>
      <c r="DD12" s="77">
        <v>13</v>
      </c>
      <c r="DE12" s="77">
        <v>0</v>
      </c>
      <c r="DF12" s="77">
        <v>1</v>
      </c>
      <c r="DG12" s="77"/>
      <c r="DH12" s="77">
        <v>0</v>
      </c>
      <c r="DI12" s="77">
        <v>5</v>
      </c>
      <c r="DJ12" s="77">
        <v>0</v>
      </c>
      <c r="DK12" s="77">
        <v>0</v>
      </c>
      <c r="DL12" s="77">
        <v>0</v>
      </c>
      <c r="DM12" s="77">
        <v>0</v>
      </c>
      <c r="DN12" s="77">
        <v>0</v>
      </c>
      <c r="DO12" s="77">
        <v>0</v>
      </c>
      <c r="DP12" s="77">
        <v>0</v>
      </c>
      <c r="DQ12" s="77">
        <v>0</v>
      </c>
      <c r="DR12" s="77">
        <v>0</v>
      </c>
      <c r="DS12" s="77"/>
      <c r="DT12" s="77"/>
      <c r="DU12" s="77"/>
      <c r="DV12" s="77"/>
      <c r="DW12" s="77"/>
      <c r="DX12" s="77"/>
      <c r="DY12" s="77"/>
      <c r="DZ12" s="77"/>
      <c r="EA12" s="77"/>
      <c r="EB12" s="133"/>
      <c r="EC12" s="132"/>
      <c r="ED12" s="132"/>
    </row>
    <row r="13" spans="1:134" s="13" customFormat="1" ht="7.5" customHeight="1" thickBot="1">
      <c r="A13" s="55"/>
      <c r="B13" s="56"/>
      <c r="C13" s="370"/>
      <c r="D13" s="56"/>
      <c r="E13" s="56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9"/>
      <c r="AA13" s="59"/>
      <c r="AB13" s="59"/>
      <c r="AC13" s="59"/>
      <c r="AD13" s="59"/>
      <c r="AE13" s="59"/>
      <c r="AF13" s="59"/>
      <c r="AG13" s="59"/>
      <c r="AH13" s="287"/>
      <c r="AI13" s="287"/>
      <c r="AJ13" s="95"/>
      <c r="AK13" s="95"/>
      <c r="AL13" s="95"/>
      <c r="AM13" s="95"/>
      <c r="AN13" s="287"/>
      <c r="AO13" s="95"/>
      <c r="AP13" s="95"/>
      <c r="AQ13" s="95"/>
      <c r="AR13" s="95"/>
      <c r="AS13" s="95"/>
      <c r="AT13" s="59"/>
      <c r="AU13" s="59"/>
      <c r="AV13" s="59"/>
      <c r="AW13" s="59"/>
      <c r="AX13" s="59"/>
      <c r="AY13" s="59"/>
      <c r="AZ13" s="59"/>
      <c r="BA13" s="59"/>
      <c r="BB13" s="57"/>
      <c r="BC13" s="57"/>
      <c r="BD13" s="57"/>
      <c r="BE13" s="57"/>
      <c r="BF13" s="57"/>
      <c r="BG13" s="57"/>
      <c r="BH13" s="59"/>
      <c r="BI13" s="59"/>
      <c r="BJ13" s="59"/>
      <c r="BK13" s="59"/>
      <c r="BL13" s="59"/>
      <c r="BM13" s="59"/>
      <c r="BN13" s="59"/>
      <c r="BO13" s="59"/>
      <c r="BP13" s="124"/>
      <c r="BQ13" s="124"/>
      <c r="BR13" s="124"/>
      <c r="BS13" s="124"/>
      <c r="BT13" s="124"/>
      <c r="BU13" s="124"/>
      <c r="BV13" s="124"/>
      <c r="BW13" s="124"/>
      <c r="BX13" s="124"/>
      <c r="BY13" s="131"/>
      <c r="BZ13" s="131"/>
      <c r="CA13" s="131"/>
      <c r="CB13" s="131"/>
      <c r="CC13" s="131"/>
      <c r="CD13" s="131"/>
      <c r="CE13" s="131"/>
      <c r="CF13" s="58"/>
      <c r="CG13" s="78"/>
      <c r="CH13" s="80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80"/>
      <c r="EA13" s="78"/>
      <c r="EB13" s="134"/>
      <c r="EC13" s="78"/>
      <c r="ED13" s="78"/>
    </row>
    <row r="14" spans="1:134" s="10" customFormat="1" ht="21" customHeight="1" thickBot="1">
      <c r="A14" s="36">
        <v>1</v>
      </c>
      <c r="B14" s="372" t="s">
        <v>37</v>
      </c>
      <c r="C14" s="375" t="s">
        <v>475</v>
      </c>
      <c r="D14" s="37">
        <v>1</v>
      </c>
      <c r="E14" s="37"/>
      <c r="F14" s="37">
        <f>CALKINI!E154</f>
        <v>0</v>
      </c>
      <c r="G14" s="37">
        <f>CALKINI!F154</f>
        <v>0</v>
      </c>
      <c r="H14" s="37">
        <f>CALKINI!G154</f>
        <v>0</v>
      </c>
      <c r="I14" s="37">
        <f>CALKINI!H154</f>
        <v>0</v>
      </c>
      <c r="J14" s="37">
        <f>CALKINI!I154</f>
        <v>0</v>
      </c>
      <c r="K14" s="37">
        <f>CALKINI!J154</f>
        <v>2</v>
      </c>
      <c r="L14" s="37">
        <f>CALKINI!K154</f>
        <v>20</v>
      </c>
      <c r="M14" s="37">
        <f>CALKINI!L154</f>
        <v>29</v>
      </c>
      <c r="N14" s="37">
        <f>CALKINI!M154</f>
        <v>0</v>
      </c>
      <c r="O14" s="37">
        <f>CALKINI!N154</f>
        <v>8</v>
      </c>
      <c r="P14" s="37">
        <f>CALKINI!O154</f>
        <v>0</v>
      </c>
      <c r="Q14" s="37">
        <f>CALKINI!P154</f>
        <v>0</v>
      </c>
      <c r="R14" s="37">
        <f>CALKINI!Q154</f>
        <v>0</v>
      </c>
      <c r="S14" s="37">
        <f>CALKINI!R154</f>
        <v>0</v>
      </c>
      <c r="T14" s="37">
        <f>CALKINI!S154</f>
        <v>0</v>
      </c>
      <c r="U14" s="37">
        <f>CALKINI!T154</f>
        <v>0</v>
      </c>
      <c r="V14" s="37">
        <f>CALKINI!U154</f>
        <v>0</v>
      </c>
      <c r="W14" s="37">
        <f>CALKINI!V154</f>
        <v>0</v>
      </c>
      <c r="X14" s="37">
        <f>CALKINI!W154</f>
        <v>0</v>
      </c>
      <c r="Y14" s="37">
        <f>CALKINI!X154</f>
        <v>20</v>
      </c>
      <c r="Z14" s="37">
        <f>CALKINI!Y154</f>
        <v>0</v>
      </c>
      <c r="AA14" s="37">
        <f>CALKINI!Z154</f>
        <v>5</v>
      </c>
      <c r="AB14" s="37">
        <f>CALKINI!AA154</f>
        <v>11</v>
      </c>
      <c r="AC14" s="37">
        <f>CALKINI!AB154</f>
        <v>4</v>
      </c>
      <c r="AD14" s="37">
        <f>CALKINI!AC154</f>
        <v>0</v>
      </c>
      <c r="AE14" s="37">
        <f>CALKINI!AD154</f>
        <v>0</v>
      </c>
      <c r="AF14" s="37">
        <f>CALKINI!AE154</f>
        <v>0</v>
      </c>
      <c r="AG14" s="45"/>
      <c r="AH14" s="37">
        <f>CALKINI!E309</f>
        <v>0</v>
      </c>
      <c r="AI14" s="37">
        <f>CALKINI!F309</f>
        <v>0</v>
      </c>
      <c r="AJ14" s="37">
        <f>CALKINI!G309</f>
        <v>0</v>
      </c>
      <c r="AK14" s="37">
        <f>CALKINI!H309</f>
        <v>0</v>
      </c>
      <c r="AL14" s="37">
        <f>CALKINI!I309</f>
        <v>0</v>
      </c>
      <c r="AM14" s="37">
        <f>CALKINI!J309</f>
        <v>318</v>
      </c>
      <c r="AN14" s="37">
        <f>CALKINI!K309</f>
        <v>3205</v>
      </c>
      <c r="AO14" s="37">
        <f>CALKINI!L309</f>
        <v>2700</v>
      </c>
      <c r="AP14" s="37">
        <f>CALKINI!M309</f>
        <v>0</v>
      </c>
      <c r="AQ14" s="37">
        <f>CALKINI!N309</f>
        <v>504</v>
      </c>
      <c r="AR14" s="37">
        <f>CALKINI!O309</f>
        <v>378</v>
      </c>
      <c r="AS14" s="37">
        <f>CALKINI!P309</f>
        <v>2827</v>
      </c>
      <c r="AT14" s="37">
        <f>CALKINI!Q309</f>
        <v>222</v>
      </c>
      <c r="AU14" s="37">
        <f>CALKINI!R309</f>
        <v>349</v>
      </c>
      <c r="AV14" s="37">
        <f>CALKINI!S309</f>
        <v>662</v>
      </c>
      <c r="AW14" s="37">
        <f>CALKINI!T309</f>
        <v>767</v>
      </c>
      <c r="AX14" s="37">
        <f>CALKINI!U309</f>
        <v>625</v>
      </c>
      <c r="AY14" s="37">
        <f>CALKINI!V309</f>
        <v>377</v>
      </c>
      <c r="AZ14" s="37">
        <f>CALKINI!W309</f>
        <v>203</v>
      </c>
      <c r="BA14" s="45"/>
      <c r="BB14" s="96">
        <f>CALKINI!AG154</f>
        <v>0</v>
      </c>
      <c r="BC14" s="96">
        <f>CALKINI!AH154</f>
        <v>0</v>
      </c>
      <c r="BD14" s="96">
        <f>CALKINI!AI154</f>
        <v>0</v>
      </c>
      <c r="BE14" s="96">
        <f>CALKINI!AJ154</f>
        <v>0</v>
      </c>
      <c r="BF14" s="96">
        <f>CALKINI!AK154</f>
        <v>0</v>
      </c>
      <c r="BG14" s="96">
        <f>CALKINI!AL154</f>
        <v>0</v>
      </c>
      <c r="BH14" s="96">
        <f>CALKINI!AM154</f>
        <v>0</v>
      </c>
      <c r="BI14" s="96">
        <f>CALKINI!AN154</f>
        <v>0</v>
      </c>
      <c r="BJ14" s="96">
        <f>CALKINI!AO154</f>
        <v>0</v>
      </c>
      <c r="BK14" s="96">
        <f>CALKINI!AP154</f>
        <v>0</v>
      </c>
      <c r="BL14" s="96">
        <f>CALKINI!AQ154</f>
        <v>0</v>
      </c>
      <c r="BM14" s="96">
        <f>CALKINI!AR154</f>
        <v>0</v>
      </c>
      <c r="BN14" s="96">
        <f>CALKINI!AS154</f>
        <v>0</v>
      </c>
      <c r="BO14" s="149"/>
      <c r="BP14" s="398">
        <f t="shared" ref="BP14:BP24" si="1">SUM(F14,K14,AH14,AM14,)</f>
        <v>320</v>
      </c>
      <c r="BQ14" s="398">
        <f t="shared" ref="BQ14:BQ24" si="2">SUM(G14+L14+P14+T14+AI14+AN14+BB14)</f>
        <v>3225</v>
      </c>
      <c r="BR14" s="748">
        <f>SUM(BW14:BX14)</f>
        <v>3225</v>
      </c>
      <c r="BS14" s="748">
        <f t="shared" ref="BS14:BS24" si="3">SUM(BY14:CE14)</f>
        <v>3225</v>
      </c>
      <c r="BT14" s="398">
        <f t="shared" ref="BT14:BT24" si="4">SUM(H14+M14+Q14+U14+AJ14+AO14+BC14)</f>
        <v>2729</v>
      </c>
      <c r="BU14" s="398">
        <f t="shared" ref="BU14:BU24" si="5">SUM(I14+N14+R14+V14+AK14+AP14+BD14)</f>
        <v>0</v>
      </c>
      <c r="BV14" s="398">
        <f t="shared" ref="BV14:BV24" si="6">SUM(J14+O14+S14+W14+AL14+AQ14+BE14)</f>
        <v>512</v>
      </c>
      <c r="BW14" s="399">
        <f t="shared" ref="BW14:BW24" si="7">SUM(X14,AR14,BF14)</f>
        <v>378</v>
      </c>
      <c r="BX14" s="399">
        <f t="shared" ref="BX14:BX24" si="8">SUM(Y14,AS14,BG14)</f>
        <v>2847</v>
      </c>
      <c r="BY14" s="398">
        <f t="shared" ref="BY14:BY24" si="9">SUM(Z14,BH14,AT14)</f>
        <v>222</v>
      </c>
      <c r="BZ14" s="398">
        <f t="shared" ref="BZ14:BZ24" si="10">SUM(AA14,BI14,AU14)</f>
        <v>354</v>
      </c>
      <c r="CA14" s="398">
        <f t="shared" ref="CA14:CA24" si="11">SUM(AB14,BJ14,AV14)</f>
        <v>673</v>
      </c>
      <c r="CB14" s="398">
        <f t="shared" ref="CB14:CB24" si="12">SUM(AC14,BK14,AW14)</f>
        <v>771</v>
      </c>
      <c r="CC14" s="398">
        <f t="shared" ref="CC14:CC24" si="13">SUM(AD14,BL14,AX14)</f>
        <v>625</v>
      </c>
      <c r="CD14" s="398">
        <f t="shared" ref="CD14:CD24" si="14">SUM(AE14,BM14,AY14)</f>
        <v>377</v>
      </c>
      <c r="CE14" s="398">
        <f t="shared" ref="CE14:CE24" si="15">SUM(AF14,BN14,AZ14)</f>
        <v>203</v>
      </c>
      <c r="CF14" s="111"/>
      <c r="CG14" s="38"/>
      <c r="CH14" s="38"/>
      <c r="CI14" s="38"/>
      <c r="CJ14" s="38"/>
      <c r="CK14" s="38">
        <v>4</v>
      </c>
      <c r="CL14" s="37">
        <f>SUM(CONVENIOS!F15:F16)</f>
        <v>0</v>
      </c>
      <c r="CM14" s="37">
        <f>SUM(CONVENIOS!I15:I16)</f>
        <v>0</v>
      </c>
      <c r="CN14" s="37">
        <f>SUM(CONVENIOS!O15:O16)</f>
        <v>0</v>
      </c>
      <c r="CO14" s="37">
        <f>SUM(CONVENIOS!R15:R16)</f>
        <v>0</v>
      </c>
      <c r="CP14" s="37">
        <f t="shared" ref="CP14:CP24" si="16">SUM(CO14,CM14)</f>
        <v>0</v>
      </c>
      <c r="CQ14" s="388">
        <v>0</v>
      </c>
      <c r="CR14" s="388">
        <v>0</v>
      </c>
      <c r="CS14" s="388">
        <v>0</v>
      </c>
      <c r="CT14" s="388">
        <v>0</v>
      </c>
      <c r="CU14" s="388">
        <v>1</v>
      </c>
      <c r="CV14" s="388">
        <v>2</v>
      </c>
      <c r="CW14" s="388">
        <v>0</v>
      </c>
      <c r="CX14" s="388">
        <v>29</v>
      </c>
      <c r="CY14" s="388">
        <v>52</v>
      </c>
      <c r="CZ14" s="38">
        <v>9</v>
      </c>
      <c r="DA14" s="38">
        <v>7</v>
      </c>
      <c r="DB14" s="38">
        <v>2</v>
      </c>
      <c r="DC14" s="38">
        <v>0</v>
      </c>
      <c r="DD14" s="38">
        <v>0</v>
      </c>
      <c r="DE14" s="38">
        <v>0</v>
      </c>
      <c r="DF14" s="38">
        <v>1</v>
      </c>
      <c r="DG14" s="626">
        <v>12</v>
      </c>
      <c r="DH14" s="38">
        <v>0</v>
      </c>
      <c r="DI14" s="38">
        <v>461</v>
      </c>
      <c r="DJ14" s="38">
        <v>10</v>
      </c>
      <c r="DK14" s="38">
        <v>13</v>
      </c>
      <c r="DL14" s="38">
        <v>0</v>
      </c>
      <c r="DM14" s="38">
        <v>0</v>
      </c>
      <c r="DN14" s="38">
        <v>16</v>
      </c>
      <c r="DO14" s="38">
        <v>3</v>
      </c>
      <c r="DP14" s="38">
        <v>10</v>
      </c>
      <c r="DQ14" s="38">
        <v>24</v>
      </c>
      <c r="DR14" s="38">
        <v>15</v>
      </c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629" t="s">
        <v>663</v>
      </c>
    </row>
    <row r="15" spans="1:134" s="24" customFormat="1" ht="21" customHeight="1" thickBot="1">
      <c r="A15" s="135">
        <v>2</v>
      </c>
      <c r="B15" s="136" t="s">
        <v>69</v>
      </c>
      <c r="C15" s="376" t="s">
        <v>476</v>
      </c>
      <c r="D15" s="137">
        <v>1</v>
      </c>
      <c r="E15" s="137"/>
      <c r="F15" s="137">
        <f>CALAKMUL!E38</f>
        <v>0</v>
      </c>
      <c r="G15" s="137">
        <f>CALAKMUL!F38</f>
        <v>0</v>
      </c>
      <c r="H15" s="137">
        <f>CALAKMUL!G38</f>
        <v>0</v>
      </c>
      <c r="I15" s="137">
        <f>CALAKMUL!H38</f>
        <v>0</v>
      </c>
      <c r="J15" s="137">
        <f>CALAKMUL!I38</f>
        <v>0</v>
      </c>
      <c r="K15" s="137">
        <f>CALAKMUL!J38</f>
        <v>0</v>
      </c>
      <c r="L15" s="137">
        <f>CALAKMUL!K38</f>
        <v>0</v>
      </c>
      <c r="M15" s="137">
        <f>CALAKMUL!L38</f>
        <v>0</v>
      </c>
      <c r="N15" s="137">
        <f>CALAKMUL!M38</f>
        <v>0</v>
      </c>
      <c r="O15" s="137">
        <f>CALAKMUL!N38</f>
        <v>0</v>
      </c>
      <c r="P15" s="137">
        <f>CALAKMUL!O38</f>
        <v>0</v>
      </c>
      <c r="Q15" s="137">
        <f>CALAKMUL!P38</f>
        <v>0</v>
      </c>
      <c r="R15" s="137">
        <f>CALAKMUL!Q38</f>
        <v>0</v>
      </c>
      <c r="S15" s="137">
        <f>CALAKMUL!R38</f>
        <v>0</v>
      </c>
      <c r="T15" s="137">
        <f>CALAKMUL!S38</f>
        <v>0</v>
      </c>
      <c r="U15" s="137">
        <f>CALAKMUL!T38</f>
        <v>0</v>
      </c>
      <c r="V15" s="137">
        <f>CALAKMUL!U38</f>
        <v>0</v>
      </c>
      <c r="W15" s="137">
        <f>CALAKMUL!V38</f>
        <v>0</v>
      </c>
      <c r="X15" s="137">
        <f>CALAKMUL!W38</f>
        <v>0</v>
      </c>
      <c r="Y15" s="137">
        <f>CALAKMUL!X38</f>
        <v>0</v>
      </c>
      <c r="Z15" s="137">
        <f>CALAKMUL!Y38</f>
        <v>0</v>
      </c>
      <c r="AA15" s="137">
        <f>CALAKMUL!Z38</f>
        <v>0</v>
      </c>
      <c r="AB15" s="137">
        <f>CALAKMUL!AA38</f>
        <v>0</v>
      </c>
      <c r="AC15" s="137">
        <f>CALAKMUL!AB38</f>
        <v>0</v>
      </c>
      <c r="AD15" s="137">
        <f>CALAKMUL!AC38</f>
        <v>0</v>
      </c>
      <c r="AE15" s="137">
        <f>CALAKMUL!AD38</f>
        <v>0</v>
      </c>
      <c r="AF15" s="137">
        <f>CALAKMUL!AE38</f>
        <v>0</v>
      </c>
      <c r="AG15" s="48"/>
      <c r="AH15" s="137">
        <f>CALAKMUL!E69</f>
        <v>0</v>
      </c>
      <c r="AI15" s="137">
        <f>CALAKMUL!F69</f>
        <v>0</v>
      </c>
      <c r="AJ15" s="137">
        <f>CALAKMUL!G69</f>
        <v>0</v>
      </c>
      <c r="AK15" s="137">
        <f>CALAKMUL!H69</f>
        <v>0</v>
      </c>
      <c r="AL15" s="137">
        <f>CALAKMUL!I69</f>
        <v>0</v>
      </c>
      <c r="AM15" s="137">
        <f>CALAKMUL!J69</f>
        <v>77</v>
      </c>
      <c r="AN15" s="137">
        <f>CALAKMUL!K69</f>
        <v>776</v>
      </c>
      <c r="AO15" s="137">
        <f>CALAKMUL!L69</f>
        <v>567</v>
      </c>
      <c r="AP15" s="137">
        <f>CALAKMUL!M69</f>
        <v>82</v>
      </c>
      <c r="AQ15" s="137">
        <f>CALAKMUL!N69</f>
        <v>133</v>
      </c>
      <c r="AR15" s="137">
        <f>CALAKMUL!O69</f>
        <v>76</v>
      </c>
      <c r="AS15" s="137">
        <f>CALAKMUL!P69</f>
        <v>700</v>
      </c>
      <c r="AT15" s="137">
        <f>CALAKMUL!Q69</f>
        <v>60</v>
      </c>
      <c r="AU15" s="137">
        <f>CALAKMUL!R69</f>
        <v>102</v>
      </c>
      <c r="AV15" s="137">
        <f>CALAKMUL!S69</f>
        <v>180</v>
      </c>
      <c r="AW15" s="137">
        <f>CALAKMUL!T69</f>
        <v>174</v>
      </c>
      <c r="AX15" s="137">
        <f>CALAKMUL!U69</f>
        <v>151</v>
      </c>
      <c r="AY15" s="137">
        <f>CALAKMUL!V69</f>
        <v>91</v>
      </c>
      <c r="AZ15" s="137">
        <f>CALAKMUL!W69</f>
        <v>18</v>
      </c>
      <c r="BA15" s="157"/>
      <c r="BB15" s="138">
        <f>CALAKMUL!AG38</f>
        <v>0</v>
      </c>
      <c r="BC15" s="138">
        <f>CALAKMUL!AH38</f>
        <v>0</v>
      </c>
      <c r="BD15" s="138">
        <f>CALAKMUL!AI38</f>
        <v>0</v>
      </c>
      <c r="BE15" s="138">
        <f>CALAKMUL!AJ38</f>
        <v>0</v>
      </c>
      <c r="BF15" s="138">
        <f>CALAKMUL!AK38</f>
        <v>0</v>
      </c>
      <c r="BG15" s="138">
        <f>CALAKMUL!AL38</f>
        <v>0</v>
      </c>
      <c r="BH15" s="138">
        <f>CALAKMUL!AM38</f>
        <v>0</v>
      </c>
      <c r="BI15" s="138">
        <f>CALAKMUL!AN38</f>
        <v>0</v>
      </c>
      <c r="BJ15" s="138">
        <f>CALAKMUL!AO38</f>
        <v>0</v>
      </c>
      <c r="BK15" s="138">
        <f>CALAKMUL!AP38</f>
        <v>0</v>
      </c>
      <c r="BL15" s="138">
        <f>CALAKMUL!AQ38</f>
        <v>0</v>
      </c>
      <c r="BM15" s="138">
        <f>CALAKMUL!AR38</f>
        <v>0</v>
      </c>
      <c r="BN15" s="138">
        <f>CALAKMUL!AS38</f>
        <v>0</v>
      </c>
      <c r="BO15" s="150"/>
      <c r="BP15" s="398">
        <f t="shared" si="1"/>
        <v>77</v>
      </c>
      <c r="BQ15" s="398">
        <f t="shared" si="2"/>
        <v>776</v>
      </c>
      <c r="BR15" s="748">
        <f t="shared" ref="BR15:BR24" si="17">SUM(BW15:BX15)</f>
        <v>776</v>
      </c>
      <c r="BS15" s="748">
        <f t="shared" si="3"/>
        <v>776</v>
      </c>
      <c r="BT15" s="398">
        <f t="shared" si="4"/>
        <v>567</v>
      </c>
      <c r="BU15" s="398">
        <f t="shared" si="5"/>
        <v>82</v>
      </c>
      <c r="BV15" s="398">
        <f t="shared" si="6"/>
        <v>133</v>
      </c>
      <c r="BW15" s="399">
        <f t="shared" si="7"/>
        <v>76</v>
      </c>
      <c r="BX15" s="399">
        <f t="shared" si="8"/>
        <v>700</v>
      </c>
      <c r="BY15" s="398">
        <f t="shared" si="9"/>
        <v>60</v>
      </c>
      <c r="BZ15" s="398">
        <f t="shared" si="10"/>
        <v>102</v>
      </c>
      <c r="CA15" s="398">
        <f t="shared" si="11"/>
        <v>180</v>
      </c>
      <c r="CB15" s="398">
        <f t="shared" si="12"/>
        <v>174</v>
      </c>
      <c r="CC15" s="398">
        <f t="shared" si="13"/>
        <v>151</v>
      </c>
      <c r="CD15" s="398">
        <f t="shared" si="14"/>
        <v>91</v>
      </c>
      <c r="CE15" s="398">
        <f t="shared" si="15"/>
        <v>18</v>
      </c>
      <c r="CF15" s="111"/>
      <c r="CG15" s="139"/>
      <c r="CH15" s="139"/>
      <c r="CI15" s="139"/>
      <c r="CJ15" s="139"/>
      <c r="CK15" s="139">
        <v>2</v>
      </c>
      <c r="CL15" s="137">
        <f>SUM(CONVENIOS!F17:F18)</f>
        <v>0</v>
      </c>
      <c r="CM15" s="137">
        <f>SUM(CONVENIOS!I17:I18)</f>
        <v>0</v>
      </c>
      <c r="CN15" s="137">
        <f>SUM(CONVENIOS!O17:O18)</f>
        <v>0</v>
      </c>
      <c r="CO15" s="137">
        <f>SUM(CONVENIOS!R17:R18)</f>
        <v>0</v>
      </c>
      <c r="CP15" s="137">
        <f t="shared" si="16"/>
        <v>0</v>
      </c>
      <c r="CQ15" s="389">
        <v>0</v>
      </c>
      <c r="CR15" s="389">
        <v>0</v>
      </c>
      <c r="CS15" s="389">
        <v>0</v>
      </c>
      <c r="CT15" s="389">
        <v>0</v>
      </c>
      <c r="CU15" s="390">
        <v>1</v>
      </c>
      <c r="CV15" s="390">
        <v>2</v>
      </c>
      <c r="CW15" s="390">
        <v>0</v>
      </c>
      <c r="CX15" s="390">
        <v>18</v>
      </c>
      <c r="CY15" s="390">
        <v>13</v>
      </c>
      <c r="CZ15" s="139">
        <v>6</v>
      </c>
      <c r="DA15" s="139">
        <v>3</v>
      </c>
      <c r="DB15" s="139">
        <v>3</v>
      </c>
      <c r="DC15" s="139">
        <v>0</v>
      </c>
      <c r="DD15" s="139">
        <v>0</v>
      </c>
      <c r="DE15" s="139">
        <v>0</v>
      </c>
      <c r="DF15" s="139">
        <v>1</v>
      </c>
      <c r="DG15" s="627"/>
      <c r="DH15" s="139">
        <v>0</v>
      </c>
      <c r="DI15" s="139">
        <v>59</v>
      </c>
      <c r="DJ15" s="139">
        <v>45</v>
      </c>
      <c r="DK15" s="139">
        <v>0</v>
      </c>
      <c r="DL15" s="139">
        <v>0</v>
      </c>
      <c r="DM15" s="139">
        <v>0</v>
      </c>
      <c r="DN15" s="139">
        <v>4</v>
      </c>
      <c r="DO15" s="139">
        <v>0</v>
      </c>
      <c r="DP15" s="139">
        <v>3</v>
      </c>
      <c r="DQ15" s="139">
        <v>0</v>
      </c>
      <c r="DR15" s="139">
        <v>0</v>
      </c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630"/>
    </row>
    <row r="16" spans="1:134" s="10" customFormat="1" ht="21" customHeight="1" thickBot="1">
      <c r="A16" s="36">
        <v>3</v>
      </c>
      <c r="B16" s="372" t="s">
        <v>38</v>
      </c>
      <c r="C16" s="375" t="s">
        <v>477</v>
      </c>
      <c r="D16" s="37">
        <v>1</v>
      </c>
      <c r="E16" s="37"/>
      <c r="F16" s="37">
        <f>CANDELARIA!E119</f>
        <v>0</v>
      </c>
      <c r="G16" s="37">
        <f>CANDELARIA!F119</f>
        <v>0</v>
      </c>
      <c r="H16" s="37">
        <f>CANDELARIA!G119</f>
        <v>0</v>
      </c>
      <c r="I16" s="37">
        <f>CANDELARIA!H119</f>
        <v>0</v>
      </c>
      <c r="J16" s="37">
        <f>CANDELARIA!I119</f>
        <v>0</v>
      </c>
      <c r="K16" s="37">
        <f>CANDELARIA!J119</f>
        <v>0</v>
      </c>
      <c r="L16" s="37">
        <f>CANDELARIA!K119</f>
        <v>0</v>
      </c>
      <c r="M16" s="37">
        <f>CANDELARIA!L119</f>
        <v>18</v>
      </c>
      <c r="N16" s="37">
        <f>CANDELARIA!M119</f>
        <v>2</v>
      </c>
      <c r="O16" s="37">
        <f>CANDELARIA!N119</f>
        <v>10</v>
      </c>
      <c r="P16" s="37">
        <f>CANDELARIA!O119</f>
        <v>0</v>
      </c>
      <c r="Q16" s="37">
        <f>CANDELARIA!P119</f>
        <v>0</v>
      </c>
      <c r="R16" s="37">
        <f>CANDELARIA!Q119</f>
        <v>0</v>
      </c>
      <c r="S16" s="37">
        <f>CANDELARIA!R119</f>
        <v>0</v>
      </c>
      <c r="T16" s="37">
        <f>CANDELARIA!S119</f>
        <v>0</v>
      </c>
      <c r="U16" s="37">
        <f>CANDELARIA!T119</f>
        <v>0</v>
      </c>
      <c r="V16" s="37">
        <f>CANDELARIA!U119</f>
        <v>0</v>
      </c>
      <c r="W16" s="37">
        <f>CANDELARIA!V119</f>
        <v>0</v>
      </c>
      <c r="X16" s="37">
        <f>CANDELARIA!W119</f>
        <v>0</v>
      </c>
      <c r="Y16" s="37">
        <f>CANDELARIA!X119</f>
        <v>0</v>
      </c>
      <c r="Z16" s="37">
        <f>CANDELARIA!Y119</f>
        <v>0</v>
      </c>
      <c r="AA16" s="37">
        <f>CANDELARIA!Z119</f>
        <v>0</v>
      </c>
      <c r="AB16" s="37">
        <f>CANDELARIA!AA119</f>
        <v>0</v>
      </c>
      <c r="AC16" s="37">
        <f>CANDELARIA!AB119</f>
        <v>0</v>
      </c>
      <c r="AD16" s="37">
        <f>CANDELARIA!AC119</f>
        <v>0</v>
      </c>
      <c r="AE16" s="37">
        <f>CANDELARIA!AD119</f>
        <v>0</v>
      </c>
      <c r="AF16" s="37">
        <f>CANDELARIA!AE119</f>
        <v>0</v>
      </c>
      <c r="AG16" s="45"/>
      <c r="AH16" s="37">
        <f>CANDELARIA!E274</f>
        <v>0</v>
      </c>
      <c r="AI16" s="37">
        <f>CANDELARIA!F274</f>
        <v>0</v>
      </c>
      <c r="AJ16" s="37">
        <f>CANDELARIA!G274</f>
        <v>0</v>
      </c>
      <c r="AK16" s="37">
        <f>CANDELARIA!H274</f>
        <v>0</v>
      </c>
      <c r="AL16" s="37">
        <f>CANDELARIA!I274</f>
        <v>0</v>
      </c>
      <c r="AM16" s="37">
        <f>CANDELARIA!J274</f>
        <v>130</v>
      </c>
      <c r="AN16" s="37">
        <f>CANDELARIA!K274</f>
        <v>1449</v>
      </c>
      <c r="AO16" s="37">
        <f>CANDELARIA!L274</f>
        <v>1345</v>
      </c>
      <c r="AP16" s="37">
        <f>CANDELARIA!M274</f>
        <v>95</v>
      </c>
      <c r="AQ16" s="37">
        <f>CANDELARIA!N274</f>
        <v>21</v>
      </c>
      <c r="AR16" s="37">
        <f>CANDELARIA!O274</f>
        <v>282</v>
      </c>
      <c r="AS16" s="37">
        <f>CANDELARIA!P274</f>
        <v>1167</v>
      </c>
      <c r="AT16" s="37">
        <f>CANDELARIA!Q274</f>
        <v>163</v>
      </c>
      <c r="AU16" s="37">
        <f>CANDELARIA!R274</f>
        <v>230</v>
      </c>
      <c r="AV16" s="37">
        <f>CANDELARIA!S274</f>
        <v>475</v>
      </c>
      <c r="AW16" s="37">
        <f>CANDELARIA!T274</f>
        <v>347</v>
      </c>
      <c r="AX16" s="37">
        <f>CANDELARIA!U274</f>
        <v>150</v>
      </c>
      <c r="AY16" s="37">
        <f>CANDELARIA!V274</f>
        <v>70</v>
      </c>
      <c r="AZ16" s="37">
        <f>CANDELARIA!W274</f>
        <v>14</v>
      </c>
      <c r="BA16" s="157"/>
      <c r="BB16" s="97">
        <f>CANDELARIA!AG119</f>
        <v>0</v>
      </c>
      <c r="BC16" s="97">
        <f>CANDELARIA!AH119</f>
        <v>0</v>
      </c>
      <c r="BD16" s="97">
        <f>CANDELARIA!AI119</f>
        <v>0</v>
      </c>
      <c r="BE16" s="97">
        <f>CANDELARIA!AJ119</f>
        <v>0</v>
      </c>
      <c r="BF16" s="97">
        <f>CANDELARIA!AK119</f>
        <v>0</v>
      </c>
      <c r="BG16" s="97">
        <f>CANDELARIA!AL119</f>
        <v>0</v>
      </c>
      <c r="BH16" s="97">
        <f>CANDELARIA!AM119</f>
        <v>0</v>
      </c>
      <c r="BI16" s="97">
        <f>CANDELARIA!AN119</f>
        <v>0</v>
      </c>
      <c r="BJ16" s="97">
        <f>CANDELARIA!AO119</f>
        <v>0</v>
      </c>
      <c r="BK16" s="97">
        <f>CANDELARIA!AP119</f>
        <v>0</v>
      </c>
      <c r="BL16" s="97">
        <f>CANDELARIA!AQ119</f>
        <v>0</v>
      </c>
      <c r="BM16" s="97">
        <f>CANDELARIA!AR119</f>
        <v>0</v>
      </c>
      <c r="BN16" s="97">
        <f>CANDELARIA!AS119</f>
        <v>0</v>
      </c>
      <c r="BO16" s="150"/>
      <c r="BP16" s="398">
        <f t="shared" si="1"/>
        <v>130</v>
      </c>
      <c r="BQ16" s="398">
        <f t="shared" si="2"/>
        <v>1449</v>
      </c>
      <c r="BR16" s="748">
        <f t="shared" si="17"/>
        <v>1449</v>
      </c>
      <c r="BS16" s="748">
        <f t="shared" si="3"/>
        <v>1449</v>
      </c>
      <c r="BT16" s="398">
        <f t="shared" si="4"/>
        <v>1363</v>
      </c>
      <c r="BU16" s="398">
        <f t="shared" si="5"/>
        <v>97</v>
      </c>
      <c r="BV16" s="398">
        <f t="shared" si="6"/>
        <v>31</v>
      </c>
      <c r="BW16" s="399">
        <f t="shared" si="7"/>
        <v>282</v>
      </c>
      <c r="BX16" s="399">
        <f t="shared" si="8"/>
        <v>1167</v>
      </c>
      <c r="BY16" s="398">
        <f t="shared" si="9"/>
        <v>163</v>
      </c>
      <c r="BZ16" s="398">
        <f t="shared" si="10"/>
        <v>230</v>
      </c>
      <c r="CA16" s="398">
        <f t="shared" si="11"/>
        <v>475</v>
      </c>
      <c r="CB16" s="398">
        <f t="shared" si="12"/>
        <v>347</v>
      </c>
      <c r="CC16" s="398">
        <f t="shared" si="13"/>
        <v>150</v>
      </c>
      <c r="CD16" s="398">
        <f t="shared" si="14"/>
        <v>70</v>
      </c>
      <c r="CE16" s="398">
        <f t="shared" si="15"/>
        <v>14</v>
      </c>
      <c r="CF16" s="111"/>
      <c r="CG16" s="112"/>
      <c r="CH16" s="38"/>
      <c r="CI16" s="38"/>
      <c r="CJ16" s="38"/>
      <c r="CK16" s="38">
        <v>1</v>
      </c>
      <c r="CL16" s="37">
        <f>SUM(CONVENIOS!F19:F20)</f>
        <v>0</v>
      </c>
      <c r="CM16" s="37">
        <f>SUM(CONVENIOS!I19:I20)</f>
        <v>0</v>
      </c>
      <c r="CN16" s="37">
        <f>SUM(CONVENIOS!O19:O20)</f>
        <v>0</v>
      </c>
      <c r="CO16" s="37">
        <f>SUM(CONVENIOS!R19:R20)</f>
        <v>0</v>
      </c>
      <c r="CP16" s="37">
        <f t="shared" si="16"/>
        <v>0</v>
      </c>
      <c r="CQ16" s="388">
        <v>0</v>
      </c>
      <c r="CR16" s="388">
        <v>0</v>
      </c>
      <c r="CS16" s="388">
        <v>0</v>
      </c>
      <c r="CT16" s="388">
        <v>0</v>
      </c>
      <c r="CU16" s="391">
        <v>1</v>
      </c>
      <c r="CV16" s="391">
        <v>2</v>
      </c>
      <c r="CW16" s="391">
        <v>0</v>
      </c>
      <c r="CX16" s="391">
        <v>21</v>
      </c>
      <c r="CY16" s="391">
        <v>22</v>
      </c>
      <c r="CZ16" s="112">
        <v>5</v>
      </c>
      <c r="DA16" s="112">
        <v>4</v>
      </c>
      <c r="DB16" s="112">
        <v>1</v>
      </c>
      <c r="DC16" s="112">
        <v>0</v>
      </c>
      <c r="DD16" s="112">
        <v>0</v>
      </c>
      <c r="DE16" s="112">
        <v>0</v>
      </c>
      <c r="DF16" s="112">
        <v>1</v>
      </c>
      <c r="DG16" s="627"/>
      <c r="DH16" s="38">
        <v>0</v>
      </c>
      <c r="DI16" s="38">
        <v>2</v>
      </c>
      <c r="DJ16" s="38">
        <v>3</v>
      </c>
      <c r="DK16" s="38">
        <v>0</v>
      </c>
      <c r="DL16" s="38">
        <v>0</v>
      </c>
      <c r="DM16" s="38">
        <v>0</v>
      </c>
      <c r="DN16" s="112">
        <v>17</v>
      </c>
      <c r="DO16" s="112">
        <v>0</v>
      </c>
      <c r="DP16" s="112">
        <v>0</v>
      </c>
      <c r="DQ16" s="112">
        <v>4</v>
      </c>
      <c r="DR16" s="112">
        <v>2</v>
      </c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630"/>
    </row>
    <row r="17" spans="1:134" s="10" customFormat="1" ht="21" customHeight="1" thickBot="1">
      <c r="A17" s="135">
        <v>4</v>
      </c>
      <c r="B17" s="136" t="s">
        <v>39</v>
      </c>
      <c r="C17" s="376" t="s">
        <v>478</v>
      </c>
      <c r="D17" s="137">
        <v>1</v>
      </c>
      <c r="E17" s="137"/>
      <c r="F17" s="137">
        <f>CHAMPOTON!E198</f>
        <v>0</v>
      </c>
      <c r="G17" s="137">
        <f>CHAMPOTON!F198</f>
        <v>0</v>
      </c>
      <c r="H17" s="137">
        <f>CHAMPOTON!G198</f>
        <v>0</v>
      </c>
      <c r="I17" s="137">
        <f>CHAMPOTON!H198</f>
        <v>0</v>
      </c>
      <c r="J17" s="137">
        <f>CHAMPOTON!I198</f>
        <v>0</v>
      </c>
      <c r="K17" s="137">
        <f>CHAMPOTON!J198</f>
        <v>0</v>
      </c>
      <c r="L17" s="137">
        <f>CHAMPOTON!K198</f>
        <v>0</v>
      </c>
      <c r="M17" s="137">
        <f>CHAMPOTON!L198</f>
        <v>0</v>
      </c>
      <c r="N17" s="137">
        <f>CHAMPOTON!M198</f>
        <v>0</v>
      </c>
      <c r="O17" s="137">
        <f>CHAMPOTON!N198</f>
        <v>0</v>
      </c>
      <c r="P17" s="137">
        <f>CHAMPOTON!O198</f>
        <v>0</v>
      </c>
      <c r="Q17" s="137">
        <f>CHAMPOTON!P198</f>
        <v>0</v>
      </c>
      <c r="R17" s="137">
        <f>CHAMPOTON!Q198</f>
        <v>0</v>
      </c>
      <c r="S17" s="137">
        <f>CHAMPOTON!R198</f>
        <v>0</v>
      </c>
      <c r="T17" s="137">
        <f>CHAMPOTON!S198</f>
        <v>0</v>
      </c>
      <c r="U17" s="137">
        <f>CHAMPOTON!T198</f>
        <v>0</v>
      </c>
      <c r="V17" s="137">
        <f>CHAMPOTON!U198</f>
        <v>0</v>
      </c>
      <c r="W17" s="137">
        <f>CHAMPOTON!V198</f>
        <v>0</v>
      </c>
      <c r="X17" s="137">
        <f>CHAMPOTON!W198</f>
        <v>0</v>
      </c>
      <c r="Y17" s="137">
        <f>CHAMPOTON!X198</f>
        <v>0</v>
      </c>
      <c r="Z17" s="137">
        <f>CHAMPOTON!Y198</f>
        <v>0</v>
      </c>
      <c r="AA17" s="137">
        <f>CHAMPOTON!Z198</f>
        <v>0</v>
      </c>
      <c r="AB17" s="137">
        <f>CHAMPOTON!AA198</f>
        <v>0</v>
      </c>
      <c r="AC17" s="137">
        <f>CHAMPOTON!AB198</f>
        <v>0</v>
      </c>
      <c r="AD17" s="137">
        <f>CHAMPOTON!AC198</f>
        <v>0</v>
      </c>
      <c r="AE17" s="137">
        <f>CHAMPOTON!AD198</f>
        <v>0</v>
      </c>
      <c r="AF17" s="137">
        <f>CHAMPOTON!AE198</f>
        <v>0</v>
      </c>
      <c r="AG17" s="48"/>
      <c r="AH17" s="137">
        <f>CHAMPOTON!E236</f>
        <v>1</v>
      </c>
      <c r="AI17" s="137">
        <f>CHAMPOTON!F236</f>
        <v>21</v>
      </c>
      <c r="AJ17" s="137">
        <f>CHAMPOTON!G236</f>
        <v>21</v>
      </c>
      <c r="AK17" s="137">
        <f>CHAMPOTON!H236</f>
        <v>0</v>
      </c>
      <c r="AL17" s="137">
        <f>CHAMPOTON!I236</f>
        <v>0</v>
      </c>
      <c r="AM17" s="137">
        <f>CHAMPOTON!J236</f>
        <v>267</v>
      </c>
      <c r="AN17" s="137">
        <f>CHAMPOTON!K236</f>
        <v>2745</v>
      </c>
      <c r="AO17" s="137">
        <f>CHAMPOTON!L236</f>
        <v>2704</v>
      </c>
      <c r="AP17" s="137">
        <f>CHAMPOTON!M236</f>
        <v>1</v>
      </c>
      <c r="AQ17" s="137">
        <f>CHAMPOTON!N236</f>
        <v>40</v>
      </c>
      <c r="AR17" s="137">
        <f>CHAMPOTON!O236</f>
        <v>427</v>
      </c>
      <c r="AS17" s="137">
        <f>CHAMPOTON!P236</f>
        <v>2339</v>
      </c>
      <c r="AT17" s="137">
        <f>CHAMPOTON!Q236</f>
        <v>307</v>
      </c>
      <c r="AU17" s="137">
        <f>CHAMPOTON!R236</f>
        <v>525</v>
      </c>
      <c r="AV17" s="137">
        <f>CHAMPOTON!S236</f>
        <v>781</v>
      </c>
      <c r="AW17" s="137">
        <f>CHAMPOTON!T236</f>
        <v>626</v>
      </c>
      <c r="AX17" s="137">
        <f>CHAMPOTON!U236</f>
        <v>331</v>
      </c>
      <c r="AY17" s="137">
        <f>CHAMPOTON!V236</f>
        <v>126</v>
      </c>
      <c r="AZ17" s="137">
        <f>CHAMPOTON!W236</f>
        <v>70</v>
      </c>
      <c r="BA17" s="157"/>
      <c r="BB17" s="138">
        <f>CHAMPOTON!AG198</f>
        <v>0</v>
      </c>
      <c r="BC17" s="138">
        <f>CHAMPOTON!AH198</f>
        <v>0</v>
      </c>
      <c r="BD17" s="138">
        <f>CHAMPOTON!AI198</f>
        <v>0</v>
      </c>
      <c r="BE17" s="138">
        <f>CHAMPOTON!AJ198</f>
        <v>0</v>
      </c>
      <c r="BF17" s="138">
        <f>CHAMPOTON!AK198</f>
        <v>0</v>
      </c>
      <c r="BG17" s="138">
        <f>CHAMPOTON!AL198</f>
        <v>0</v>
      </c>
      <c r="BH17" s="138">
        <f>CHAMPOTON!AM198</f>
        <v>0</v>
      </c>
      <c r="BI17" s="138">
        <f>CHAMPOTON!AN198</f>
        <v>0</v>
      </c>
      <c r="BJ17" s="138">
        <f>CHAMPOTON!AO198</f>
        <v>0</v>
      </c>
      <c r="BK17" s="138">
        <f>CHAMPOTON!AP198</f>
        <v>0</v>
      </c>
      <c r="BL17" s="138">
        <f>CHAMPOTON!AQ198</f>
        <v>0</v>
      </c>
      <c r="BM17" s="138">
        <f>CHAMPOTON!AR198</f>
        <v>0</v>
      </c>
      <c r="BN17" s="138">
        <f>CHAMPOTON!AS198</f>
        <v>0</v>
      </c>
      <c r="BO17" s="150"/>
      <c r="BP17" s="398">
        <f t="shared" si="1"/>
        <v>268</v>
      </c>
      <c r="BQ17" s="398">
        <f t="shared" si="2"/>
        <v>2766</v>
      </c>
      <c r="BR17" s="748">
        <f t="shared" si="17"/>
        <v>2766</v>
      </c>
      <c r="BS17" s="748">
        <f t="shared" si="3"/>
        <v>2766</v>
      </c>
      <c r="BT17" s="398">
        <f t="shared" si="4"/>
        <v>2725</v>
      </c>
      <c r="BU17" s="398">
        <f t="shared" si="5"/>
        <v>1</v>
      </c>
      <c r="BV17" s="398">
        <f t="shared" si="6"/>
        <v>40</v>
      </c>
      <c r="BW17" s="399">
        <f t="shared" si="7"/>
        <v>427</v>
      </c>
      <c r="BX17" s="399">
        <f t="shared" si="8"/>
        <v>2339</v>
      </c>
      <c r="BY17" s="398">
        <f t="shared" si="9"/>
        <v>307</v>
      </c>
      <c r="BZ17" s="398">
        <f t="shared" si="10"/>
        <v>525</v>
      </c>
      <c r="CA17" s="398">
        <f t="shared" si="11"/>
        <v>781</v>
      </c>
      <c r="CB17" s="398">
        <f t="shared" si="12"/>
        <v>626</v>
      </c>
      <c r="CC17" s="398">
        <f t="shared" si="13"/>
        <v>331</v>
      </c>
      <c r="CD17" s="398">
        <f t="shared" si="14"/>
        <v>126</v>
      </c>
      <c r="CE17" s="398">
        <f t="shared" si="15"/>
        <v>70</v>
      </c>
      <c r="CF17" s="111"/>
      <c r="CG17" s="139"/>
      <c r="CH17" s="154"/>
      <c r="CI17" s="154"/>
      <c r="CJ17" s="154"/>
      <c r="CK17" s="154">
        <v>1</v>
      </c>
      <c r="CL17" s="137">
        <f>SUM(CONVENIOS!F21:F22)</f>
        <v>0</v>
      </c>
      <c r="CM17" s="137">
        <f>SUM(CONVENIOS!I21:I22)</f>
        <v>0</v>
      </c>
      <c r="CN17" s="137">
        <f>SUM(CONVENIOS!O21:O22)</f>
        <v>0</v>
      </c>
      <c r="CO17" s="137">
        <f>SUM(CONVENIOS!R21:R22)</f>
        <v>0</v>
      </c>
      <c r="CP17" s="137">
        <f t="shared" si="16"/>
        <v>0</v>
      </c>
      <c r="CQ17" s="389">
        <v>0</v>
      </c>
      <c r="CR17" s="389">
        <v>0</v>
      </c>
      <c r="CS17" s="389">
        <v>0</v>
      </c>
      <c r="CT17" s="389">
        <v>0</v>
      </c>
      <c r="CU17" s="390">
        <v>1</v>
      </c>
      <c r="CV17" s="390">
        <v>2</v>
      </c>
      <c r="CW17" s="390">
        <v>0</v>
      </c>
      <c r="CX17" s="390">
        <v>25</v>
      </c>
      <c r="CY17" s="390">
        <v>26</v>
      </c>
      <c r="CZ17" s="139">
        <v>10</v>
      </c>
      <c r="DA17" s="139">
        <v>8</v>
      </c>
      <c r="DB17" s="139">
        <v>2</v>
      </c>
      <c r="DC17" s="139">
        <v>0</v>
      </c>
      <c r="DD17" s="139">
        <v>0</v>
      </c>
      <c r="DE17" s="139">
        <v>0</v>
      </c>
      <c r="DF17" s="139">
        <v>1</v>
      </c>
      <c r="DG17" s="627"/>
      <c r="DH17" s="139">
        <v>0</v>
      </c>
      <c r="DI17" s="139">
        <v>34</v>
      </c>
      <c r="DJ17" s="139">
        <v>2</v>
      </c>
      <c r="DK17" s="139">
        <v>0</v>
      </c>
      <c r="DL17" s="139">
        <v>2</v>
      </c>
      <c r="DM17" s="139">
        <v>0</v>
      </c>
      <c r="DN17" s="139">
        <v>4</v>
      </c>
      <c r="DO17" s="139">
        <v>6</v>
      </c>
      <c r="DP17" s="139">
        <v>1</v>
      </c>
      <c r="DQ17" s="139">
        <v>0</v>
      </c>
      <c r="DR17" s="139">
        <v>0</v>
      </c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630"/>
    </row>
    <row r="18" spans="1:134" s="10" customFormat="1" ht="21" customHeight="1" thickBot="1">
      <c r="A18" s="36">
        <v>5</v>
      </c>
      <c r="B18" s="372" t="s">
        <v>68</v>
      </c>
      <c r="C18" s="375" t="s">
        <v>479</v>
      </c>
      <c r="D18" s="37">
        <v>1</v>
      </c>
      <c r="E18" s="37"/>
      <c r="F18" s="37">
        <f>'CIUDAD DEL CARMEN'!E38</f>
        <v>0</v>
      </c>
      <c r="G18" s="37">
        <f>'CIUDAD DEL CARMEN'!F38</f>
        <v>0</v>
      </c>
      <c r="H18" s="37">
        <f>'CIUDAD DEL CARMEN'!G38</f>
        <v>0</v>
      </c>
      <c r="I18" s="37">
        <f>'CIUDAD DEL CARMEN'!H38</f>
        <v>0</v>
      </c>
      <c r="J18" s="37">
        <f>'CIUDAD DEL CARMEN'!I38</f>
        <v>0</v>
      </c>
      <c r="K18" s="37">
        <f>'CIUDAD DEL CARMEN'!J38</f>
        <v>0</v>
      </c>
      <c r="L18" s="37">
        <f>'CIUDAD DEL CARMEN'!K38</f>
        <v>0</v>
      </c>
      <c r="M18" s="37">
        <f>'CIUDAD DEL CARMEN'!L38</f>
        <v>0</v>
      </c>
      <c r="N18" s="37">
        <f>'CIUDAD DEL CARMEN'!M38</f>
        <v>0</v>
      </c>
      <c r="O18" s="37">
        <f>'CIUDAD DEL CARMEN'!N38</f>
        <v>0</v>
      </c>
      <c r="P18" s="37">
        <f>'CIUDAD DEL CARMEN'!O38</f>
        <v>0</v>
      </c>
      <c r="Q18" s="37">
        <f>'CIUDAD DEL CARMEN'!P38</f>
        <v>0</v>
      </c>
      <c r="R18" s="37">
        <f>'CIUDAD DEL CARMEN'!Q38</f>
        <v>0</v>
      </c>
      <c r="S18" s="37">
        <f>'CIUDAD DEL CARMEN'!R38</f>
        <v>0</v>
      </c>
      <c r="T18" s="37">
        <f>'CIUDAD DEL CARMEN'!S38</f>
        <v>0</v>
      </c>
      <c r="U18" s="37">
        <f>'CIUDAD DEL CARMEN'!T38</f>
        <v>0</v>
      </c>
      <c r="V18" s="37">
        <f>'CIUDAD DEL CARMEN'!U38</f>
        <v>0</v>
      </c>
      <c r="W18" s="37">
        <f>'CIUDAD DEL CARMEN'!V38</f>
        <v>0</v>
      </c>
      <c r="X18" s="37">
        <f>'CIUDAD DEL CARMEN'!W38</f>
        <v>0</v>
      </c>
      <c r="Y18" s="37">
        <f>'CIUDAD DEL CARMEN'!X38</f>
        <v>0</v>
      </c>
      <c r="Z18" s="37">
        <f>'CIUDAD DEL CARMEN'!Y38</f>
        <v>0</v>
      </c>
      <c r="AA18" s="37">
        <f>'CIUDAD DEL CARMEN'!Z38</f>
        <v>0</v>
      </c>
      <c r="AB18" s="37">
        <f>'CIUDAD DEL CARMEN'!AA38</f>
        <v>0</v>
      </c>
      <c r="AC18" s="37">
        <f>'CIUDAD DEL CARMEN'!AB38</f>
        <v>0</v>
      </c>
      <c r="AD18" s="37">
        <f>'CIUDAD DEL CARMEN'!AC38</f>
        <v>0</v>
      </c>
      <c r="AE18" s="37">
        <f>'CIUDAD DEL CARMEN'!AD38</f>
        <v>0</v>
      </c>
      <c r="AF18" s="37">
        <f>'CIUDAD DEL CARMEN'!AE38</f>
        <v>0</v>
      </c>
      <c r="AG18" s="159"/>
      <c r="AH18" s="37">
        <f>'CIUDAD DEL CARMEN'!E81</f>
        <v>13</v>
      </c>
      <c r="AI18" s="37">
        <f>'CIUDAD DEL CARMEN'!F81</f>
        <v>116</v>
      </c>
      <c r="AJ18" s="37">
        <f>'CIUDAD DEL CARMEN'!G81</f>
        <v>116</v>
      </c>
      <c r="AK18" s="37">
        <f>'CIUDAD DEL CARMEN'!H81</f>
        <v>0</v>
      </c>
      <c r="AL18" s="37">
        <f>'CIUDAD DEL CARMEN'!I81</f>
        <v>0</v>
      </c>
      <c r="AM18" s="37">
        <f>'CIUDAD DEL CARMEN'!J81</f>
        <v>172</v>
      </c>
      <c r="AN18" s="37">
        <f>'CIUDAD DEL CARMEN'!K81</f>
        <v>1886</v>
      </c>
      <c r="AO18" s="37">
        <f>'CIUDAD DEL CARMEN'!L81</f>
        <v>1518</v>
      </c>
      <c r="AP18" s="37">
        <f>'CIUDAD DEL CARMEN'!M81</f>
        <v>93</v>
      </c>
      <c r="AQ18" s="37">
        <f>'CIUDAD DEL CARMEN'!N81</f>
        <v>278</v>
      </c>
      <c r="AR18" s="37">
        <f>'CIUDAD DEL CARMEN'!O81</f>
        <v>339</v>
      </c>
      <c r="AS18" s="37">
        <f>'CIUDAD DEL CARMEN'!P81</f>
        <v>1663</v>
      </c>
      <c r="AT18" s="37">
        <f>'CIUDAD DEL CARMEN'!Q81</f>
        <v>130</v>
      </c>
      <c r="AU18" s="37">
        <f>'CIUDAD DEL CARMEN'!R81</f>
        <v>161</v>
      </c>
      <c r="AV18" s="37">
        <f>'CIUDAD DEL CARMEN'!S81</f>
        <v>475</v>
      </c>
      <c r="AW18" s="37">
        <f>'CIUDAD DEL CARMEN'!T81</f>
        <v>567</v>
      </c>
      <c r="AX18" s="37">
        <f>'CIUDAD DEL CARMEN'!U81</f>
        <v>441</v>
      </c>
      <c r="AY18" s="37">
        <f>'CIUDAD DEL CARMEN'!V81</f>
        <v>205</v>
      </c>
      <c r="AZ18" s="37">
        <f>'CIUDAD DEL CARMEN'!W81</f>
        <v>23</v>
      </c>
      <c r="BA18" s="158"/>
      <c r="BB18" s="152">
        <f>'CIUDAD DEL CARMEN'!AG38</f>
        <v>0</v>
      </c>
      <c r="BC18" s="152">
        <f>'CIUDAD DEL CARMEN'!AH38</f>
        <v>0</v>
      </c>
      <c r="BD18" s="152">
        <f>'CIUDAD DEL CARMEN'!AI38</f>
        <v>0</v>
      </c>
      <c r="BE18" s="152">
        <f>'CIUDAD DEL CARMEN'!AJ38</f>
        <v>0</v>
      </c>
      <c r="BF18" s="152">
        <f>'CIUDAD DEL CARMEN'!AK38</f>
        <v>0</v>
      </c>
      <c r="BG18" s="152">
        <f>'CIUDAD DEL CARMEN'!AL38</f>
        <v>0</v>
      </c>
      <c r="BH18" s="152">
        <f>'CIUDAD DEL CARMEN'!AM38</f>
        <v>0</v>
      </c>
      <c r="BI18" s="152">
        <f>'CIUDAD DEL CARMEN'!AN38</f>
        <v>0</v>
      </c>
      <c r="BJ18" s="152">
        <f>'CIUDAD DEL CARMEN'!AO38</f>
        <v>0</v>
      </c>
      <c r="BK18" s="152">
        <f>'CIUDAD DEL CARMEN'!AP38</f>
        <v>0</v>
      </c>
      <c r="BL18" s="152">
        <f>'CIUDAD DEL CARMEN'!AQ38</f>
        <v>0</v>
      </c>
      <c r="BM18" s="152">
        <f>'CIUDAD DEL CARMEN'!AR38</f>
        <v>0</v>
      </c>
      <c r="BN18" s="152">
        <f>'CIUDAD DEL CARMEN'!AS38</f>
        <v>0</v>
      </c>
      <c r="BO18" s="149"/>
      <c r="BP18" s="398">
        <f t="shared" si="1"/>
        <v>185</v>
      </c>
      <c r="BQ18" s="398">
        <f t="shared" si="2"/>
        <v>2002</v>
      </c>
      <c r="BR18" s="748">
        <f t="shared" si="17"/>
        <v>2002</v>
      </c>
      <c r="BS18" s="748">
        <f t="shared" si="3"/>
        <v>2002</v>
      </c>
      <c r="BT18" s="398">
        <f t="shared" si="4"/>
        <v>1634</v>
      </c>
      <c r="BU18" s="398">
        <f t="shared" si="5"/>
        <v>93</v>
      </c>
      <c r="BV18" s="398">
        <f t="shared" si="6"/>
        <v>278</v>
      </c>
      <c r="BW18" s="399">
        <f t="shared" si="7"/>
        <v>339</v>
      </c>
      <c r="BX18" s="399">
        <f t="shared" si="8"/>
        <v>1663</v>
      </c>
      <c r="BY18" s="398">
        <f t="shared" si="9"/>
        <v>130</v>
      </c>
      <c r="BZ18" s="398">
        <f t="shared" si="10"/>
        <v>161</v>
      </c>
      <c r="CA18" s="398">
        <f t="shared" si="11"/>
        <v>475</v>
      </c>
      <c r="CB18" s="398">
        <f t="shared" si="12"/>
        <v>567</v>
      </c>
      <c r="CC18" s="398">
        <f t="shared" si="13"/>
        <v>441</v>
      </c>
      <c r="CD18" s="398">
        <f t="shared" si="14"/>
        <v>205</v>
      </c>
      <c r="CE18" s="398">
        <f t="shared" si="15"/>
        <v>23</v>
      </c>
      <c r="CF18" s="111"/>
      <c r="CG18" s="38"/>
      <c r="CH18" s="38"/>
      <c r="CI18" s="38"/>
      <c r="CJ18" s="38"/>
      <c r="CK18" s="38">
        <v>2</v>
      </c>
      <c r="CL18" s="37">
        <f>SUM(CONVENIOS!F23:F24)</f>
        <v>0</v>
      </c>
      <c r="CM18" s="37">
        <f>SUM(CONVENIOS!I23:I24)</f>
        <v>0</v>
      </c>
      <c r="CN18" s="37">
        <f>SUM(CONVENIOS!O23:O24)</f>
        <v>0</v>
      </c>
      <c r="CO18" s="37">
        <f>SUM(CONVENIOS!R23:R24)</f>
        <v>0</v>
      </c>
      <c r="CP18" s="37">
        <f t="shared" si="16"/>
        <v>0</v>
      </c>
      <c r="CQ18" s="388">
        <v>0</v>
      </c>
      <c r="CR18" s="388">
        <v>0</v>
      </c>
      <c r="CS18" s="388">
        <v>0</v>
      </c>
      <c r="CT18" s="388">
        <v>0</v>
      </c>
      <c r="CU18" s="388">
        <v>1</v>
      </c>
      <c r="CV18" s="388">
        <v>2</v>
      </c>
      <c r="CW18" s="388">
        <v>0</v>
      </c>
      <c r="CX18" s="388">
        <v>20</v>
      </c>
      <c r="CY18" s="388">
        <v>23</v>
      </c>
      <c r="CZ18" s="38">
        <v>9</v>
      </c>
      <c r="DA18" s="38">
        <v>6</v>
      </c>
      <c r="DB18" s="38">
        <v>3</v>
      </c>
      <c r="DC18" s="38">
        <v>0</v>
      </c>
      <c r="DD18" s="38">
        <v>8</v>
      </c>
      <c r="DE18" s="38">
        <v>8</v>
      </c>
      <c r="DF18" s="38">
        <v>1</v>
      </c>
      <c r="DG18" s="627"/>
      <c r="DH18" s="38">
        <v>0</v>
      </c>
      <c r="DI18" s="38">
        <v>318</v>
      </c>
      <c r="DJ18" s="38">
        <v>2</v>
      </c>
      <c r="DK18" s="38">
        <v>0</v>
      </c>
      <c r="DL18" s="38">
        <v>1</v>
      </c>
      <c r="DM18" s="38">
        <v>116</v>
      </c>
      <c r="DN18" s="38">
        <v>19</v>
      </c>
      <c r="DO18" s="38">
        <v>5</v>
      </c>
      <c r="DP18" s="38">
        <v>0</v>
      </c>
      <c r="DQ18" s="38">
        <v>0</v>
      </c>
      <c r="DR18" s="38">
        <v>0</v>
      </c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630"/>
    </row>
    <row r="19" spans="1:134" s="10" customFormat="1" ht="21" customHeight="1" thickBot="1">
      <c r="A19" s="135">
        <v>6</v>
      </c>
      <c r="B19" s="373" t="s">
        <v>40</v>
      </c>
      <c r="C19" s="377" t="s">
        <v>480</v>
      </c>
      <c r="D19" s="137">
        <v>1</v>
      </c>
      <c r="E19" s="137"/>
      <c r="F19" s="137">
        <f>ESCARCEGA!E129</f>
        <v>0</v>
      </c>
      <c r="G19" s="137">
        <f>ESCARCEGA!F129</f>
        <v>0</v>
      </c>
      <c r="H19" s="137">
        <f>ESCARCEGA!G129</f>
        <v>0</v>
      </c>
      <c r="I19" s="137">
        <f>ESCARCEGA!H129</f>
        <v>0</v>
      </c>
      <c r="J19" s="137">
        <f>ESCARCEGA!I129</f>
        <v>0</v>
      </c>
      <c r="K19" s="137">
        <f>ESCARCEGA!J129</f>
        <v>0</v>
      </c>
      <c r="L19" s="137">
        <f>ESCARCEGA!K129</f>
        <v>0</v>
      </c>
      <c r="M19" s="137">
        <f>ESCARCEGA!L129</f>
        <v>9</v>
      </c>
      <c r="N19" s="137">
        <f>ESCARCEGA!M129</f>
        <v>0</v>
      </c>
      <c r="O19" s="137">
        <f>ESCARCEGA!N129</f>
        <v>13</v>
      </c>
      <c r="P19" s="137">
        <f>ESCARCEGA!O129</f>
        <v>0</v>
      </c>
      <c r="Q19" s="137">
        <f>ESCARCEGA!P129</f>
        <v>0</v>
      </c>
      <c r="R19" s="137">
        <f>ESCARCEGA!Q129</f>
        <v>0</v>
      </c>
      <c r="S19" s="137">
        <f>ESCARCEGA!R129</f>
        <v>0</v>
      </c>
      <c r="T19" s="137">
        <f>ESCARCEGA!S129</f>
        <v>0</v>
      </c>
      <c r="U19" s="137">
        <f>ESCARCEGA!T129</f>
        <v>0</v>
      </c>
      <c r="V19" s="137">
        <f>ESCARCEGA!U129</f>
        <v>0</v>
      </c>
      <c r="W19" s="137">
        <f>ESCARCEGA!V129</f>
        <v>0</v>
      </c>
      <c r="X19" s="137">
        <f>ESCARCEGA!W129</f>
        <v>0</v>
      </c>
      <c r="Y19" s="137">
        <f>ESCARCEGA!X129</f>
        <v>0</v>
      </c>
      <c r="Z19" s="137">
        <f>ESCARCEGA!Y129</f>
        <v>0</v>
      </c>
      <c r="AA19" s="137">
        <f>ESCARCEGA!Z129</f>
        <v>0</v>
      </c>
      <c r="AB19" s="137">
        <f>ESCARCEGA!AA129</f>
        <v>0</v>
      </c>
      <c r="AC19" s="137">
        <f>ESCARCEGA!AB129</f>
        <v>0</v>
      </c>
      <c r="AD19" s="137">
        <f>ESCARCEGA!AC129</f>
        <v>0</v>
      </c>
      <c r="AE19" s="137">
        <f>ESCARCEGA!AD129</f>
        <v>0</v>
      </c>
      <c r="AF19" s="137">
        <f>ESCARCEGA!AE129</f>
        <v>0</v>
      </c>
      <c r="AG19" s="48"/>
      <c r="AH19" s="137">
        <f>ESCARCEGA!E284</f>
        <v>0</v>
      </c>
      <c r="AI19" s="137">
        <f>ESCARCEGA!F284</f>
        <v>0</v>
      </c>
      <c r="AJ19" s="137">
        <f>ESCARCEGA!G284</f>
        <v>0</v>
      </c>
      <c r="AK19" s="137">
        <f>ESCARCEGA!H284</f>
        <v>0</v>
      </c>
      <c r="AL19" s="137">
        <f>ESCARCEGA!I284</f>
        <v>0</v>
      </c>
      <c r="AM19" s="137">
        <f>ESCARCEGA!J284</f>
        <v>111</v>
      </c>
      <c r="AN19" s="137">
        <f>ESCARCEGA!K284</f>
        <v>1179</v>
      </c>
      <c r="AO19" s="137">
        <f>ESCARCEGA!L284</f>
        <v>901</v>
      </c>
      <c r="AP19" s="137">
        <f>ESCARCEGA!M284</f>
        <v>0</v>
      </c>
      <c r="AQ19" s="137">
        <f>ESCARCEGA!N284</f>
        <v>285</v>
      </c>
      <c r="AR19" s="137">
        <f>ESCARCEGA!O284</f>
        <v>251</v>
      </c>
      <c r="AS19" s="137">
        <f>ESCARCEGA!P284</f>
        <v>928</v>
      </c>
      <c r="AT19" s="137">
        <f>ESCARCEGA!Q284</f>
        <v>114</v>
      </c>
      <c r="AU19" s="137">
        <f>ESCARCEGA!R284</f>
        <v>208</v>
      </c>
      <c r="AV19" s="137">
        <f>ESCARCEGA!S284</f>
        <v>378</v>
      </c>
      <c r="AW19" s="137">
        <f>ESCARCEGA!T284</f>
        <v>241</v>
      </c>
      <c r="AX19" s="137">
        <f>ESCARCEGA!U284</f>
        <v>138</v>
      </c>
      <c r="AY19" s="137">
        <f>ESCARCEGA!V284</f>
        <v>65</v>
      </c>
      <c r="AZ19" s="137">
        <f>ESCARCEGA!W284</f>
        <v>35</v>
      </c>
      <c r="BA19" s="157"/>
      <c r="BB19" s="138">
        <f>ESCARCEGA!AG129</f>
        <v>0</v>
      </c>
      <c r="BC19" s="138">
        <f>ESCARCEGA!AH129</f>
        <v>0</v>
      </c>
      <c r="BD19" s="138">
        <f>ESCARCEGA!AI129</f>
        <v>0</v>
      </c>
      <c r="BE19" s="138">
        <f>ESCARCEGA!AJ129</f>
        <v>0</v>
      </c>
      <c r="BF19" s="138">
        <f>ESCARCEGA!AK129</f>
        <v>0</v>
      </c>
      <c r="BG19" s="138">
        <f>ESCARCEGA!AL129</f>
        <v>0</v>
      </c>
      <c r="BH19" s="138">
        <f>ESCARCEGA!AM129</f>
        <v>0</v>
      </c>
      <c r="BI19" s="138">
        <f>ESCARCEGA!AN129</f>
        <v>0</v>
      </c>
      <c r="BJ19" s="138">
        <f>ESCARCEGA!AO129</f>
        <v>0</v>
      </c>
      <c r="BK19" s="138">
        <f>ESCARCEGA!AP129</f>
        <v>0</v>
      </c>
      <c r="BL19" s="138">
        <f>ESCARCEGA!AQ129</f>
        <v>0</v>
      </c>
      <c r="BM19" s="138">
        <f>ESCARCEGA!AR129</f>
        <v>0</v>
      </c>
      <c r="BN19" s="138">
        <f>ESCARCEGA!AS129</f>
        <v>0</v>
      </c>
      <c r="BO19" s="150"/>
      <c r="BP19" s="398">
        <f t="shared" si="1"/>
        <v>111</v>
      </c>
      <c r="BQ19" s="398">
        <f t="shared" si="2"/>
        <v>1179</v>
      </c>
      <c r="BR19" s="748">
        <f t="shared" si="17"/>
        <v>1179</v>
      </c>
      <c r="BS19" s="748">
        <f t="shared" si="3"/>
        <v>1179</v>
      </c>
      <c r="BT19" s="398">
        <f t="shared" si="4"/>
        <v>910</v>
      </c>
      <c r="BU19" s="398">
        <f t="shared" si="5"/>
        <v>0</v>
      </c>
      <c r="BV19" s="398">
        <f t="shared" si="6"/>
        <v>298</v>
      </c>
      <c r="BW19" s="399">
        <f t="shared" si="7"/>
        <v>251</v>
      </c>
      <c r="BX19" s="399">
        <f t="shared" si="8"/>
        <v>928</v>
      </c>
      <c r="BY19" s="398">
        <f t="shared" si="9"/>
        <v>114</v>
      </c>
      <c r="BZ19" s="398">
        <f t="shared" si="10"/>
        <v>208</v>
      </c>
      <c r="CA19" s="398">
        <f t="shared" si="11"/>
        <v>378</v>
      </c>
      <c r="CB19" s="398">
        <f t="shared" si="12"/>
        <v>241</v>
      </c>
      <c r="CC19" s="398">
        <f t="shared" si="13"/>
        <v>138</v>
      </c>
      <c r="CD19" s="398">
        <f t="shared" si="14"/>
        <v>65</v>
      </c>
      <c r="CE19" s="398">
        <f t="shared" si="15"/>
        <v>35</v>
      </c>
      <c r="CF19" s="111"/>
      <c r="CG19" s="154"/>
      <c r="CH19" s="154"/>
      <c r="CI19" s="154"/>
      <c r="CJ19" s="154"/>
      <c r="CK19" s="154">
        <v>0</v>
      </c>
      <c r="CL19" s="137">
        <f>SUM(CONVENIOS!F25:F26)</f>
        <v>0</v>
      </c>
      <c r="CM19" s="137">
        <f>SUM(CONVENIOS!I25:I26)</f>
        <v>0</v>
      </c>
      <c r="CN19" s="137">
        <f>SUM(CONVENIOS!O25:O26)</f>
        <v>0</v>
      </c>
      <c r="CO19" s="137">
        <f>SUM(CONVENIOS!R25:R26)</f>
        <v>0</v>
      </c>
      <c r="CP19" s="137">
        <f t="shared" si="16"/>
        <v>0</v>
      </c>
      <c r="CQ19" s="389">
        <v>0</v>
      </c>
      <c r="CR19" s="389">
        <v>0</v>
      </c>
      <c r="CS19" s="389">
        <v>0</v>
      </c>
      <c r="CT19" s="389">
        <v>0</v>
      </c>
      <c r="CU19" s="389">
        <v>1</v>
      </c>
      <c r="CV19" s="389">
        <v>2</v>
      </c>
      <c r="CW19" s="389">
        <v>0</v>
      </c>
      <c r="CX19" s="389">
        <v>25</v>
      </c>
      <c r="CY19" s="389">
        <v>19</v>
      </c>
      <c r="CZ19" s="154">
        <v>13</v>
      </c>
      <c r="DA19" s="154">
        <v>7</v>
      </c>
      <c r="DB19" s="154">
        <v>6</v>
      </c>
      <c r="DC19" s="154">
        <v>0</v>
      </c>
      <c r="DD19" s="154">
        <v>0</v>
      </c>
      <c r="DE19" s="154">
        <v>0</v>
      </c>
      <c r="DF19" s="154">
        <v>1</v>
      </c>
      <c r="DG19" s="627"/>
      <c r="DH19" s="154">
        <v>0</v>
      </c>
      <c r="DI19" s="154">
        <v>73</v>
      </c>
      <c r="DJ19" s="154">
        <v>0</v>
      </c>
      <c r="DK19" s="154">
        <v>42</v>
      </c>
      <c r="DL19" s="154">
        <v>0</v>
      </c>
      <c r="DM19" s="154">
        <v>0</v>
      </c>
      <c r="DN19" s="154">
        <v>0</v>
      </c>
      <c r="DO19" s="154">
        <v>3</v>
      </c>
      <c r="DP19" s="154">
        <v>17</v>
      </c>
      <c r="DQ19" s="154">
        <v>21</v>
      </c>
      <c r="DR19" s="154">
        <v>1</v>
      </c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630"/>
    </row>
    <row r="20" spans="1:134" s="24" customFormat="1" ht="21" customHeight="1" thickBot="1">
      <c r="A20" s="36">
        <v>7</v>
      </c>
      <c r="B20" s="372" t="s">
        <v>188</v>
      </c>
      <c r="C20" s="375" t="s">
        <v>481</v>
      </c>
      <c r="D20" s="37"/>
      <c r="E20" s="37">
        <v>1</v>
      </c>
      <c r="F20" s="37">
        <f>'A.M. HECELCHAKÁN'!E38</f>
        <v>0</v>
      </c>
      <c r="G20" s="37">
        <f>'A.M. HECELCHAKÁN'!F38</f>
        <v>0</v>
      </c>
      <c r="H20" s="37">
        <f>'A.M. HECELCHAKÁN'!G38</f>
        <v>0</v>
      </c>
      <c r="I20" s="37">
        <f>'A.M. HECELCHAKÁN'!H38</f>
        <v>0</v>
      </c>
      <c r="J20" s="37">
        <f>'A.M. HECELCHAKÁN'!I38</f>
        <v>0</v>
      </c>
      <c r="K20" s="37">
        <f>'A.M. HECELCHAKÁN'!J38</f>
        <v>0</v>
      </c>
      <c r="L20" s="37">
        <f>'A.M. HECELCHAKÁN'!K38</f>
        <v>0</v>
      </c>
      <c r="M20" s="37">
        <f>'A.M. HECELCHAKÁN'!L38</f>
        <v>0</v>
      </c>
      <c r="N20" s="37">
        <f>'A.M. HECELCHAKÁN'!M38</f>
        <v>0</v>
      </c>
      <c r="O20" s="37">
        <f>'A.M. HECELCHAKÁN'!N38</f>
        <v>0</v>
      </c>
      <c r="P20" s="37">
        <f>'A.M. HECELCHAKÁN'!O38</f>
        <v>0</v>
      </c>
      <c r="Q20" s="37">
        <f>'A.M. HECELCHAKÁN'!P38</f>
        <v>0</v>
      </c>
      <c r="R20" s="37">
        <f>'A.M. HECELCHAKÁN'!Q38</f>
        <v>0</v>
      </c>
      <c r="S20" s="37">
        <f>'A.M. HECELCHAKÁN'!R38</f>
        <v>0</v>
      </c>
      <c r="T20" s="37">
        <f>'A.M. HECELCHAKÁN'!S38</f>
        <v>0</v>
      </c>
      <c r="U20" s="37">
        <f>'A.M. HECELCHAKÁN'!T38</f>
        <v>0</v>
      </c>
      <c r="V20" s="37">
        <f>'A.M. HECELCHAKÁN'!U38</f>
        <v>0</v>
      </c>
      <c r="W20" s="37">
        <f>'A.M. HECELCHAKÁN'!V38</f>
        <v>0</v>
      </c>
      <c r="X20" s="37">
        <f>'A.M. HECELCHAKÁN'!W38</f>
        <v>0</v>
      </c>
      <c r="Y20" s="37">
        <f>'A.M. HECELCHAKÁN'!X38</f>
        <v>0</v>
      </c>
      <c r="Z20" s="37">
        <f>'A.M. HECELCHAKÁN'!Y38</f>
        <v>0</v>
      </c>
      <c r="AA20" s="37">
        <f>'A.M. HECELCHAKÁN'!Z38</f>
        <v>0</v>
      </c>
      <c r="AB20" s="37">
        <f>'A.M. HECELCHAKÁN'!AA38</f>
        <v>0</v>
      </c>
      <c r="AC20" s="37">
        <f>'A.M. HECELCHAKÁN'!AB38</f>
        <v>0</v>
      </c>
      <c r="AD20" s="37">
        <f>'A.M. HECELCHAKÁN'!AC38</f>
        <v>0</v>
      </c>
      <c r="AE20" s="37">
        <f>'A.M. HECELCHAKÁN'!AD38</f>
        <v>0</v>
      </c>
      <c r="AF20" s="37">
        <f>'A.M. HECELCHAKÁN'!AE38</f>
        <v>0</v>
      </c>
      <c r="AG20" s="48"/>
      <c r="AH20" s="37">
        <f>'A.M. HECELCHAKÁN'!E193</f>
        <v>1</v>
      </c>
      <c r="AI20" s="37">
        <f>'A.M. HECELCHAKÁN'!F193</f>
        <v>10</v>
      </c>
      <c r="AJ20" s="37">
        <f>'A.M. HECELCHAKÁN'!G193</f>
        <v>10</v>
      </c>
      <c r="AK20" s="37">
        <f>'A.M. HECELCHAKÁN'!H193</f>
        <v>0</v>
      </c>
      <c r="AL20" s="37">
        <f>'A.M. HECELCHAKÁN'!I193</f>
        <v>0</v>
      </c>
      <c r="AM20" s="37">
        <f>'A.M. HECELCHAKÁN'!J193</f>
        <v>103</v>
      </c>
      <c r="AN20" s="37">
        <f>'A.M. HECELCHAKÁN'!K193</f>
        <v>1156</v>
      </c>
      <c r="AO20" s="37">
        <f>'A.M. HECELCHAKÁN'!L193</f>
        <v>1141</v>
      </c>
      <c r="AP20" s="37">
        <f>'A.M. HECELCHAKÁN'!M193</f>
        <v>7</v>
      </c>
      <c r="AQ20" s="37">
        <f>'A.M. HECELCHAKÁN'!N193</f>
        <v>35</v>
      </c>
      <c r="AR20" s="37">
        <f>'A.M. HECELCHAKÁN'!O193</f>
        <v>341</v>
      </c>
      <c r="AS20" s="37">
        <f>'A.M. HECELCHAKÁN'!P193</f>
        <v>825</v>
      </c>
      <c r="AT20" s="37">
        <f>'A.M. HECELCHAKÁN'!Q193</f>
        <v>242</v>
      </c>
      <c r="AU20" s="37">
        <f>'A.M. HECELCHAKÁN'!R193</f>
        <v>97</v>
      </c>
      <c r="AV20" s="37">
        <f>'A.M. HECELCHAKÁN'!S193</f>
        <v>192</v>
      </c>
      <c r="AW20" s="37">
        <f>'A.M. HECELCHAKÁN'!T193</f>
        <v>193</v>
      </c>
      <c r="AX20" s="37">
        <f>'A.M. HECELCHAKÁN'!U193</f>
        <v>187</v>
      </c>
      <c r="AY20" s="37">
        <f>'A.M. HECELCHAKÁN'!V193</f>
        <v>173</v>
      </c>
      <c r="AZ20" s="37">
        <f>'A.M. HECELCHAKÁN'!W193</f>
        <v>82</v>
      </c>
      <c r="BA20" s="157"/>
      <c r="BB20" s="97">
        <f>'A.M. HECELCHAKÁN'!AG38</f>
        <v>0</v>
      </c>
      <c r="BC20" s="97">
        <f>'A.M. HECELCHAKÁN'!AH38</f>
        <v>0</v>
      </c>
      <c r="BD20" s="97">
        <f>'A.M. HECELCHAKÁN'!AI38</f>
        <v>0</v>
      </c>
      <c r="BE20" s="97">
        <f>'A.M. HECELCHAKÁN'!AJ38</f>
        <v>0</v>
      </c>
      <c r="BF20" s="97">
        <f>'A.M. HECELCHAKÁN'!AK38</f>
        <v>0</v>
      </c>
      <c r="BG20" s="97">
        <f>'A.M. HECELCHAKÁN'!AL38</f>
        <v>0</v>
      </c>
      <c r="BH20" s="97">
        <f>'A.M. HECELCHAKÁN'!AM38</f>
        <v>0</v>
      </c>
      <c r="BI20" s="97">
        <f>'A.M. HECELCHAKÁN'!AN38</f>
        <v>0</v>
      </c>
      <c r="BJ20" s="97">
        <f>'A.M. HECELCHAKÁN'!AO38</f>
        <v>0</v>
      </c>
      <c r="BK20" s="97">
        <f>'A.M. HECELCHAKÁN'!AP38</f>
        <v>0</v>
      </c>
      <c r="BL20" s="97">
        <f>'A.M. HECELCHAKÁN'!AQ38</f>
        <v>0</v>
      </c>
      <c r="BM20" s="97">
        <f>'A.M. HECELCHAKÁN'!AR38</f>
        <v>0</v>
      </c>
      <c r="BN20" s="97">
        <f>'A.M. HECELCHAKÁN'!AS38</f>
        <v>0</v>
      </c>
      <c r="BO20" s="98"/>
      <c r="BP20" s="398">
        <f t="shared" si="1"/>
        <v>104</v>
      </c>
      <c r="BQ20" s="398">
        <f t="shared" si="2"/>
        <v>1166</v>
      </c>
      <c r="BR20" s="748">
        <f t="shared" si="17"/>
        <v>1166</v>
      </c>
      <c r="BS20" s="748">
        <f t="shared" si="3"/>
        <v>1166</v>
      </c>
      <c r="BT20" s="398">
        <f t="shared" si="4"/>
        <v>1151</v>
      </c>
      <c r="BU20" s="398">
        <f t="shared" si="5"/>
        <v>7</v>
      </c>
      <c r="BV20" s="398">
        <f t="shared" si="6"/>
        <v>35</v>
      </c>
      <c r="BW20" s="399">
        <f t="shared" si="7"/>
        <v>341</v>
      </c>
      <c r="BX20" s="399">
        <f t="shared" si="8"/>
        <v>825</v>
      </c>
      <c r="BY20" s="398">
        <f t="shared" si="9"/>
        <v>242</v>
      </c>
      <c r="BZ20" s="398">
        <f t="shared" si="10"/>
        <v>97</v>
      </c>
      <c r="CA20" s="398">
        <f t="shared" si="11"/>
        <v>192</v>
      </c>
      <c r="CB20" s="398">
        <f t="shared" si="12"/>
        <v>193</v>
      </c>
      <c r="CC20" s="398">
        <f t="shared" si="13"/>
        <v>187</v>
      </c>
      <c r="CD20" s="398">
        <f t="shared" si="14"/>
        <v>173</v>
      </c>
      <c r="CE20" s="398">
        <f t="shared" si="15"/>
        <v>82</v>
      </c>
      <c r="CF20" s="98"/>
      <c r="CG20" s="38"/>
      <c r="CH20" s="38"/>
      <c r="CI20" s="38"/>
      <c r="CJ20" s="38"/>
      <c r="CK20" s="38">
        <v>1</v>
      </c>
      <c r="CL20" s="37">
        <f>SUM(CONVENIOS!F29:F30)</f>
        <v>0</v>
      </c>
      <c r="CM20" s="37">
        <f>SUM(CONVENIOS!I29:I30)</f>
        <v>0</v>
      </c>
      <c r="CN20" s="37">
        <f>SUM(CONVENIOS!O29:O30)</f>
        <v>0</v>
      </c>
      <c r="CO20" s="37">
        <f>SUM(CONVENIOS!R29:R30)</f>
        <v>0</v>
      </c>
      <c r="CP20" s="37">
        <f t="shared" si="16"/>
        <v>0</v>
      </c>
      <c r="CQ20" s="388">
        <v>0</v>
      </c>
      <c r="CR20" s="388">
        <v>0</v>
      </c>
      <c r="CS20" s="388">
        <v>0</v>
      </c>
      <c r="CT20" s="388">
        <v>0</v>
      </c>
      <c r="CU20" s="388">
        <v>0</v>
      </c>
      <c r="CV20" s="388">
        <v>0</v>
      </c>
      <c r="CW20" s="388">
        <v>0</v>
      </c>
      <c r="CX20" s="388">
        <v>4</v>
      </c>
      <c r="CY20" s="388">
        <v>14</v>
      </c>
      <c r="CZ20" s="38">
        <v>5</v>
      </c>
      <c r="DA20" s="38">
        <v>3</v>
      </c>
      <c r="DB20" s="38">
        <v>2</v>
      </c>
      <c r="DC20" s="38">
        <v>0</v>
      </c>
      <c r="DD20" s="38">
        <v>0</v>
      </c>
      <c r="DE20" s="38">
        <v>0</v>
      </c>
      <c r="DF20" s="38">
        <v>1</v>
      </c>
      <c r="DG20" s="627"/>
      <c r="DH20" s="38">
        <v>1</v>
      </c>
      <c r="DI20" s="38">
        <v>50</v>
      </c>
      <c r="DJ20" s="38">
        <v>4</v>
      </c>
      <c r="DK20" s="38">
        <v>15</v>
      </c>
      <c r="DL20" s="38">
        <v>0</v>
      </c>
      <c r="DM20" s="38">
        <v>0</v>
      </c>
      <c r="DN20" s="38">
        <v>31</v>
      </c>
      <c r="DO20" s="38">
        <v>0</v>
      </c>
      <c r="DP20" s="38">
        <v>6</v>
      </c>
      <c r="DQ20" s="38">
        <v>24</v>
      </c>
      <c r="DR20" s="38">
        <v>19</v>
      </c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630"/>
    </row>
    <row r="21" spans="1:134" s="24" customFormat="1" ht="21" customHeight="1" thickBot="1">
      <c r="A21" s="135">
        <v>8</v>
      </c>
      <c r="B21" s="373" t="s">
        <v>170</v>
      </c>
      <c r="C21" s="377" t="s">
        <v>482</v>
      </c>
      <c r="D21" s="137"/>
      <c r="E21" s="137">
        <v>1</v>
      </c>
      <c r="F21" s="137">
        <f>'A.M. HOPELCHÉN'!E38</f>
        <v>0</v>
      </c>
      <c r="G21" s="137">
        <f>'A.M. HOPELCHÉN'!F38</f>
        <v>0</v>
      </c>
      <c r="H21" s="137">
        <f>'A.M. HOPELCHÉN'!G38</f>
        <v>0</v>
      </c>
      <c r="I21" s="137">
        <f>'A.M. HOPELCHÉN'!H38</f>
        <v>0</v>
      </c>
      <c r="J21" s="137">
        <f>'A.M. HOPELCHÉN'!I38</f>
        <v>0</v>
      </c>
      <c r="K21" s="137">
        <f>'A.M. HOPELCHÉN'!J38</f>
        <v>0</v>
      </c>
      <c r="L21" s="137">
        <f>'A.M. HOPELCHÉN'!K38</f>
        <v>0</v>
      </c>
      <c r="M21" s="137">
        <f>'A.M. HOPELCHÉN'!L38</f>
        <v>0</v>
      </c>
      <c r="N21" s="137">
        <f>'A.M. HOPELCHÉN'!M38</f>
        <v>0</v>
      </c>
      <c r="O21" s="137">
        <f>'A.M. HOPELCHÉN'!N38</f>
        <v>0</v>
      </c>
      <c r="P21" s="137">
        <f>'A.M. HOPELCHÉN'!O38</f>
        <v>0</v>
      </c>
      <c r="Q21" s="137">
        <f>'A.M. HOPELCHÉN'!P38</f>
        <v>0</v>
      </c>
      <c r="R21" s="137">
        <f>'A.M. HOPELCHÉN'!Q38</f>
        <v>0</v>
      </c>
      <c r="S21" s="137">
        <f>'A.M. HOPELCHÉN'!R38</f>
        <v>0</v>
      </c>
      <c r="T21" s="137">
        <f>'A.M. HOPELCHÉN'!S38</f>
        <v>0</v>
      </c>
      <c r="U21" s="137">
        <f>'A.M. HOPELCHÉN'!T38</f>
        <v>0</v>
      </c>
      <c r="V21" s="137">
        <f>'A.M. HOPELCHÉN'!U38</f>
        <v>0</v>
      </c>
      <c r="W21" s="137">
        <f>'A.M. HOPELCHÉN'!V38</f>
        <v>0</v>
      </c>
      <c r="X21" s="137">
        <f>'A.M. HOPELCHÉN'!W38</f>
        <v>0</v>
      </c>
      <c r="Y21" s="137">
        <f>'A.M. HOPELCHÉN'!X38</f>
        <v>0</v>
      </c>
      <c r="Z21" s="137">
        <f>'A.M. HOPELCHÉN'!Y38</f>
        <v>0</v>
      </c>
      <c r="AA21" s="137">
        <f>'A.M. HOPELCHÉN'!Z38</f>
        <v>0</v>
      </c>
      <c r="AB21" s="137">
        <f>'A.M. HOPELCHÉN'!AA38</f>
        <v>0</v>
      </c>
      <c r="AC21" s="137">
        <f>'A.M. HOPELCHÉN'!AB38</f>
        <v>0</v>
      </c>
      <c r="AD21" s="137">
        <f>'A.M. HOPELCHÉN'!AC38</f>
        <v>0</v>
      </c>
      <c r="AE21" s="137">
        <f>'A.M. HOPELCHÉN'!AD38</f>
        <v>0</v>
      </c>
      <c r="AF21" s="137">
        <f>'A.M. HOPELCHÉN'!AE38</f>
        <v>0</v>
      </c>
      <c r="AG21" s="48"/>
      <c r="AH21" s="137">
        <f>'A.M. HOPELCHÉN'!E193</f>
        <v>0</v>
      </c>
      <c r="AI21" s="137">
        <f>'A.M. HOPELCHÉN'!F193</f>
        <v>0</v>
      </c>
      <c r="AJ21" s="137">
        <f>'A.M. HOPELCHÉN'!G193</f>
        <v>0</v>
      </c>
      <c r="AK21" s="137">
        <f>'A.M. HOPELCHÉN'!H193</f>
        <v>0</v>
      </c>
      <c r="AL21" s="137">
        <f>'A.M. HOPELCHÉN'!I193</f>
        <v>0</v>
      </c>
      <c r="AM21" s="137">
        <f>'A.M. HOPELCHÉN'!J193</f>
        <v>94</v>
      </c>
      <c r="AN21" s="137">
        <f>'A.M. HOPELCHÉN'!K193</f>
        <v>948</v>
      </c>
      <c r="AO21" s="137">
        <f>'A.M. HOPELCHÉN'!L193</f>
        <v>717</v>
      </c>
      <c r="AP21" s="137">
        <f>'A.M. HOPELCHÉN'!M193</f>
        <v>95</v>
      </c>
      <c r="AQ21" s="137">
        <f>'A.M. HOPELCHÉN'!N193</f>
        <v>148</v>
      </c>
      <c r="AR21" s="137">
        <f>'A.M. HOPELCHÉN'!O193</f>
        <v>139</v>
      </c>
      <c r="AS21" s="137">
        <f>'A.M. HOPELCHÉN'!P193</f>
        <v>809</v>
      </c>
      <c r="AT21" s="137">
        <f>'A.M. HOPELCHÉN'!Q193</f>
        <v>81</v>
      </c>
      <c r="AU21" s="137">
        <f>'A.M. HOPELCHÉN'!R193</f>
        <v>145</v>
      </c>
      <c r="AV21" s="137">
        <f>'A.M. HOPELCHÉN'!S193</f>
        <v>272</v>
      </c>
      <c r="AW21" s="137">
        <f>'A.M. HOPELCHÉN'!T193</f>
        <v>195</v>
      </c>
      <c r="AX21" s="137">
        <f>'A.M. HOPELCHÉN'!U193</f>
        <v>149</v>
      </c>
      <c r="AY21" s="137">
        <f>'A.M. HOPELCHÉN'!V193</f>
        <v>73</v>
      </c>
      <c r="AZ21" s="137">
        <f>'A.M. HOPELCHÉN'!W193</f>
        <v>33</v>
      </c>
      <c r="BA21" s="157"/>
      <c r="BB21" s="138">
        <f>'A.M. HOPELCHÉN'!AG38</f>
        <v>0</v>
      </c>
      <c r="BC21" s="138">
        <f>'A.M. HOPELCHÉN'!AH38</f>
        <v>0</v>
      </c>
      <c r="BD21" s="138">
        <f>'A.M. HOPELCHÉN'!AI38</f>
        <v>0</v>
      </c>
      <c r="BE21" s="138">
        <f>'A.M. HOPELCHÉN'!AJ38</f>
        <v>0</v>
      </c>
      <c r="BF21" s="138">
        <f>'A.M. HOPELCHÉN'!AK38</f>
        <v>0</v>
      </c>
      <c r="BG21" s="138">
        <f>'A.M. HOPELCHÉN'!AL38</f>
        <v>0</v>
      </c>
      <c r="BH21" s="138">
        <f>'A.M. HOPELCHÉN'!AM38</f>
        <v>0</v>
      </c>
      <c r="BI21" s="138">
        <f>'A.M. HOPELCHÉN'!AN38</f>
        <v>0</v>
      </c>
      <c r="BJ21" s="138">
        <f>'A.M. HOPELCHÉN'!AO38</f>
        <v>0</v>
      </c>
      <c r="BK21" s="138">
        <f>'A.M. HOPELCHÉN'!AP38</f>
        <v>0</v>
      </c>
      <c r="BL21" s="138">
        <f>'A.M. HOPELCHÉN'!AQ38</f>
        <v>0</v>
      </c>
      <c r="BM21" s="138">
        <f>'A.M. HOPELCHÉN'!AR38</f>
        <v>0</v>
      </c>
      <c r="BN21" s="138">
        <f>'A.M. HOPELCHÉN'!AS38</f>
        <v>0</v>
      </c>
      <c r="BO21" s="98"/>
      <c r="BP21" s="398">
        <f t="shared" si="1"/>
        <v>94</v>
      </c>
      <c r="BQ21" s="398">
        <f t="shared" si="2"/>
        <v>948</v>
      </c>
      <c r="BR21" s="748">
        <f t="shared" si="17"/>
        <v>948</v>
      </c>
      <c r="BS21" s="748">
        <f t="shared" si="3"/>
        <v>948</v>
      </c>
      <c r="BT21" s="398">
        <f t="shared" si="4"/>
        <v>717</v>
      </c>
      <c r="BU21" s="398">
        <f t="shared" si="5"/>
        <v>95</v>
      </c>
      <c r="BV21" s="398">
        <f t="shared" si="6"/>
        <v>148</v>
      </c>
      <c r="BW21" s="399">
        <f t="shared" si="7"/>
        <v>139</v>
      </c>
      <c r="BX21" s="399">
        <f t="shared" si="8"/>
        <v>809</v>
      </c>
      <c r="BY21" s="398">
        <f t="shared" si="9"/>
        <v>81</v>
      </c>
      <c r="BZ21" s="398">
        <f t="shared" si="10"/>
        <v>145</v>
      </c>
      <c r="CA21" s="398">
        <f t="shared" si="11"/>
        <v>272</v>
      </c>
      <c r="CB21" s="398">
        <f t="shared" si="12"/>
        <v>195</v>
      </c>
      <c r="CC21" s="398">
        <f t="shared" si="13"/>
        <v>149</v>
      </c>
      <c r="CD21" s="398">
        <f t="shared" si="14"/>
        <v>73</v>
      </c>
      <c r="CE21" s="398">
        <f t="shared" si="15"/>
        <v>33</v>
      </c>
      <c r="CF21" s="131"/>
      <c r="CG21" s="139"/>
      <c r="CH21" s="154"/>
      <c r="CI21" s="154"/>
      <c r="CJ21" s="154"/>
      <c r="CK21" s="154">
        <v>2</v>
      </c>
      <c r="CL21" s="137">
        <f>SUM(CONVENIOS!F29:F30)</f>
        <v>0</v>
      </c>
      <c r="CM21" s="137">
        <f>SUM(CONVENIOS!I29:I30)</f>
        <v>0</v>
      </c>
      <c r="CN21" s="137">
        <f>SUM(CONVENIOS!O29:O30)</f>
        <v>0</v>
      </c>
      <c r="CO21" s="137">
        <f>SUM(CONVENIOS!R29:R30)</f>
        <v>0</v>
      </c>
      <c r="CP21" s="137">
        <f t="shared" si="16"/>
        <v>0</v>
      </c>
      <c r="CQ21" s="389">
        <v>0</v>
      </c>
      <c r="CR21" s="389">
        <v>0</v>
      </c>
      <c r="CS21" s="389">
        <v>0</v>
      </c>
      <c r="CT21" s="389">
        <v>0</v>
      </c>
      <c r="CU21" s="390">
        <v>0</v>
      </c>
      <c r="CV21" s="390">
        <v>0</v>
      </c>
      <c r="CW21" s="390">
        <v>0</v>
      </c>
      <c r="CX21" s="390">
        <v>2</v>
      </c>
      <c r="CY21" s="390">
        <v>13</v>
      </c>
      <c r="CZ21" s="139">
        <v>5</v>
      </c>
      <c r="DA21" s="139">
        <v>2</v>
      </c>
      <c r="DB21" s="139">
        <v>3</v>
      </c>
      <c r="DC21" s="139">
        <v>0</v>
      </c>
      <c r="DD21" s="139">
        <v>0</v>
      </c>
      <c r="DE21" s="139">
        <v>0</v>
      </c>
      <c r="DF21" s="139">
        <v>1</v>
      </c>
      <c r="DG21" s="627"/>
      <c r="DH21" s="139">
        <v>0</v>
      </c>
      <c r="DI21" s="139">
        <v>23</v>
      </c>
      <c r="DJ21" s="139">
        <v>519</v>
      </c>
      <c r="DK21" s="139">
        <v>6</v>
      </c>
      <c r="DL21" s="139">
        <v>0</v>
      </c>
      <c r="DM21" s="139">
        <v>0</v>
      </c>
      <c r="DN21" s="139">
        <v>3</v>
      </c>
      <c r="DO21" s="139">
        <v>0</v>
      </c>
      <c r="DP21" s="139">
        <v>5</v>
      </c>
      <c r="DQ21" s="139">
        <v>1</v>
      </c>
      <c r="DR21" s="139">
        <v>0</v>
      </c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630"/>
    </row>
    <row r="22" spans="1:134" s="10" customFormat="1" ht="21" customHeight="1" thickBot="1">
      <c r="A22" s="36">
        <v>9</v>
      </c>
      <c r="B22" s="372" t="s">
        <v>171</v>
      </c>
      <c r="C22" s="375" t="s">
        <v>483</v>
      </c>
      <c r="D22" s="37"/>
      <c r="E22" s="37">
        <v>1</v>
      </c>
      <c r="F22" s="37">
        <f>'A.M. PALIZADA'!E38</f>
        <v>0</v>
      </c>
      <c r="G22" s="37">
        <f>'A.M. PALIZADA'!F38</f>
        <v>0</v>
      </c>
      <c r="H22" s="37">
        <f>'A.M. PALIZADA'!G38</f>
        <v>0</v>
      </c>
      <c r="I22" s="37">
        <f>'A.M. PALIZADA'!H38</f>
        <v>0</v>
      </c>
      <c r="J22" s="37">
        <f>'A.M. PALIZADA'!I38</f>
        <v>0</v>
      </c>
      <c r="K22" s="37">
        <f>'A.M. PALIZADA'!J38</f>
        <v>0</v>
      </c>
      <c r="L22" s="37">
        <f>'A.M. PALIZADA'!K38</f>
        <v>0</v>
      </c>
      <c r="M22" s="37">
        <f>'A.M. PALIZADA'!L38</f>
        <v>0</v>
      </c>
      <c r="N22" s="37">
        <f>'A.M. PALIZADA'!M38</f>
        <v>0</v>
      </c>
      <c r="O22" s="37">
        <f>'A.M. PALIZADA'!N38</f>
        <v>0</v>
      </c>
      <c r="P22" s="37">
        <f>'A.M. PALIZADA'!O38</f>
        <v>0</v>
      </c>
      <c r="Q22" s="37">
        <f>'A.M. PALIZADA'!P38</f>
        <v>0</v>
      </c>
      <c r="R22" s="37">
        <f>'A.M. PALIZADA'!Q38</f>
        <v>0</v>
      </c>
      <c r="S22" s="37">
        <f>'A.M. PALIZADA'!R38</f>
        <v>0</v>
      </c>
      <c r="T22" s="37">
        <f>'A.M. PALIZADA'!S38</f>
        <v>0</v>
      </c>
      <c r="U22" s="37">
        <f>'A.M. PALIZADA'!T38</f>
        <v>0</v>
      </c>
      <c r="V22" s="37">
        <f>'A.M. PALIZADA'!U38</f>
        <v>0</v>
      </c>
      <c r="W22" s="37">
        <f>'A.M. PALIZADA'!V38</f>
        <v>0</v>
      </c>
      <c r="X22" s="37">
        <f>'A.M. PALIZADA'!W38</f>
        <v>0</v>
      </c>
      <c r="Y22" s="37">
        <f>'A.M. PALIZADA'!X38</f>
        <v>0</v>
      </c>
      <c r="Z22" s="37">
        <f>'A.M. PALIZADA'!Y38</f>
        <v>0</v>
      </c>
      <c r="AA22" s="37">
        <f>'A.M. PALIZADA'!Z38</f>
        <v>0</v>
      </c>
      <c r="AB22" s="37">
        <f>'A.M. PALIZADA'!AA38</f>
        <v>0</v>
      </c>
      <c r="AC22" s="37">
        <f>'A.M. PALIZADA'!AB38</f>
        <v>0</v>
      </c>
      <c r="AD22" s="37">
        <f>'A.M. PALIZADA'!AC38</f>
        <v>0</v>
      </c>
      <c r="AE22" s="37">
        <f>'A.M. PALIZADA'!AD38</f>
        <v>0</v>
      </c>
      <c r="AF22" s="37">
        <f>'A.M. PALIZADA'!AE38</f>
        <v>0</v>
      </c>
      <c r="AG22" s="48"/>
      <c r="AH22" s="37">
        <f>'A.M. PALIZADA'!E193</f>
        <v>0</v>
      </c>
      <c r="AI22" s="37">
        <f>'A.M. PALIZADA'!F193</f>
        <v>0</v>
      </c>
      <c r="AJ22" s="37">
        <f>'A.M. PALIZADA'!G193</f>
        <v>0</v>
      </c>
      <c r="AK22" s="37">
        <f>'A.M. PALIZADA'!H193</f>
        <v>0</v>
      </c>
      <c r="AL22" s="37">
        <f>'A.M. PALIZADA'!I193</f>
        <v>0</v>
      </c>
      <c r="AM22" s="37">
        <f>'A.M. PALIZADA'!J193</f>
        <v>60</v>
      </c>
      <c r="AN22" s="37">
        <f>'A.M. PALIZADA'!K193</f>
        <v>651</v>
      </c>
      <c r="AO22" s="37">
        <f>'A.M. PALIZADA'!L193</f>
        <v>443</v>
      </c>
      <c r="AP22" s="37">
        <f>'A.M. PALIZADA'!M193</f>
        <v>5</v>
      </c>
      <c r="AQ22" s="37">
        <f>'A.M. PALIZADA'!N193</f>
        <v>216</v>
      </c>
      <c r="AR22" s="37">
        <f>'A.M. PALIZADA'!O193</f>
        <v>237</v>
      </c>
      <c r="AS22" s="37">
        <f>'A.M. PALIZADA'!P193</f>
        <v>414</v>
      </c>
      <c r="AT22" s="37">
        <f>'A.M. PALIZADA'!Q193</f>
        <v>81</v>
      </c>
      <c r="AU22" s="37">
        <f>'A.M. PALIZADA'!R193</f>
        <v>85</v>
      </c>
      <c r="AV22" s="37">
        <f>'A.M. PALIZADA'!S193</f>
        <v>160</v>
      </c>
      <c r="AW22" s="37">
        <f>'A.M. PALIZADA'!T193</f>
        <v>148</v>
      </c>
      <c r="AX22" s="37">
        <f>'A.M. PALIZADA'!U193</f>
        <v>107</v>
      </c>
      <c r="AY22" s="37">
        <f>'A.M. PALIZADA'!V193</f>
        <v>50</v>
      </c>
      <c r="AZ22" s="37">
        <f>'A.M. PALIZADA'!W193</f>
        <v>20</v>
      </c>
      <c r="BA22" s="98"/>
      <c r="BB22" s="97">
        <f>'A.M. PALIZADA'!AG38</f>
        <v>0</v>
      </c>
      <c r="BC22" s="97">
        <f>'A.M. PALIZADA'!AH38</f>
        <v>0</v>
      </c>
      <c r="BD22" s="97">
        <f>'A.M. PALIZADA'!AI38</f>
        <v>0</v>
      </c>
      <c r="BE22" s="97">
        <f>'A.M. PALIZADA'!AJ38</f>
        <v>0</v>
      </c>
      <c r="BF22" s="97">
        <f>'A.M. PALIZADA'!AK38</f>
        <v>0</v>
      </c>
      <c r="BG22" s="97">
        <f>'A.M. PALIZADA'!AL38</f>
        <v>0</v>
      </c>
      <c r="BH22" s="97">
        <f>'A.M. PALIZADA'!AM38</f>
        <v>0</v>
      </c>
      <c r="BI22" s="97">
        <f>'A.M. PALIZADA'!AN38</f>
        <v>0</v>
      </c>
      <c r="BJ22" s="97">
        <f>'A.M. PALIZADA'!AO38</f>
        <v>0</v>
      </c>
      <c r="BK22" s="97">
        <f>'A.M. PALIZADA'!AP38</f>
        <v>0</v>
      </c>
      <c r="BL22" s="97">
        <f>'A.M. PALIZADA'!AQ38</f>
        <v>0</v>
      </c>
      <c r="BM22" s="97">
        <f>'A.M. PALIZADA'!AR38</f>
        <v>0</v>
      </c>
      <c r="BN22" s="97">
        <f>'A.M. PALIZADA'!AS38</f>
        <v>0</v>
      </c>
      <c r="BO22" s="98"/>
      <c r="BP22" s="398">
        <f t="shared" si="1"/>
        <v>60</v>
      </c>
      <c r="BQ22" s="398">
        <f t="shared" si="2"/>
        <v>651</v>
      </c>
      <c r="BR22" s="748">
        <f t="shared" si="17"/>
        <v>651</v>
      </c>
      <c r="BS22" s="748">
        <f t="shared" si="3"/>
        <v>651</v>
      </c>
      <c r="BT22" s="398">
        <f t="shared" si="4"/>
        <v>443</v>
      </c>
      <c r="BU22" s="398">
        <f t="shared" si="5"/>
        <v>5</v>
      </c>
      <c r="BV22" s="398">
        <f t="shared" si="6"/>
        <v>216</v>
      </c>
      <c r="BW22" s="399">
        <f t="shared" si="7"/>
        <v>237</v>
      </c>
      <c r="BX22" s="399">
        <f t="shared" si="8"/>
        <v>414</v>
      </c>
      <c r="BY22" s="398">
        <f t="shared" si="9"/>
        <v>81</v>
      </c>
      <c r="BZ22" s="398">
        <f t="shared" si="10"/>
        <v>85</v>
      </c>
      <c r="CA22" s="398">
        <f t="shared" si="11"/>
        <v>160</v>
      </c>
      <c r="CB22" s="398">
        <f t="shared" si="12"/>
        <v>148</v>
      </c>
      <c r="CC22" s="398">
        <f t="shared" si="13"/>
        <v>107</v>
      </c>
      <c r="CD22" s="398">
        <f t="shared" si="14"/>
        <v>50</v>
      </c>
      <c r="CE22" s="398">
        <f t="shared" si="15"/>
        <v>20</v>
      </c>
      <c r="CF22" s="131"/>
      <c r="CG22" s="112"/>
      <c r="CH22" s="38"/>
      <c r="CI22" s="38"/>
      <c r="CJ22" s="38"/>
      <c r="CK22" s="38">
        <v>0</v>
      </c>
      <c r="CL22" s="37">
        <f>SUM(CONVENIOS!F31:F32)</f>
        <v>0</v>
      </c>
      <c r="CM22" s="37">
        <f>SUM(CONVENIOS!I31:I32)</f>
        <v>0</v>
      </c>
      <c r="CN22" s="37">
        <f>SUM(CONVENIOS!O31:O32)</f>
        <v>0</v>
      </c>
      <c r="CO22" s="37">
        <f>SUM(CONVENIOS!R31:R32)</f>
        <v>0</v>
      </c>
      <c r="CP22" s="37">
        <f t="shared" si="16"/>
        <v>0</v>
      </c>
      <c r="CQ22" s="388">
        <v>0</v>
      </c>
      <c r="CR22" s="388">
        <v>0</v>
      </c>
      <c r="CS22" s="388">
        <v>0</v>
      </c>
      <c r="CT22" s="388">
        <v>0</v>
      </c>
      <c r="CU22" s="391">
        <v>0</v>
      </c>
      <c r="CV22" s="391">
        <v>0</v>
      </c>
      <c r="CW22" s="391">
        <v>0</v>
      </c>
      <c r="CX22" s="391">
        <v>3</v>
      </c>
      <c r="CY22" s="391">
        <v>15</v>
      </c>
      <c r="CZ22" s="112">
        <v>6</v>
      </c>
      <c r="DA22" s="112">
        <v>4</v>
      </c>
      <c r="DB22" s="112">
        <v>2</v>
      </c>
      <c r="DC22" s="112">
        <v>0</v>
      </c>
      <c r="DD22" s="112">
        <v>0</v>
      </c>
      <c r="DE22" s="112">
        <v>0</v>
      </c>
      <c r="DF22" s="112">
        <v>1</v>
      </c>
      <c r="DG22" s="627"/>
      <c r="DH22" s="112">
        <v>0</v>
      </c>
      <c r="DI22" s="112">
        <v>30</v>
      </c>
      <c r="DJ22" s="112">
        <v>0</v>
      </c>
      <c r="DK22" s="112">
        <v>14</v>
      </c>
      <c r="DL22" s="112">
        <v>0</v>
      </c>
      <c r="DM22" s="112">
        <v>1</v>
      </c>
      <c r="DN22" s="112">
        <v>0</v>
      </c>
      <c r="DO22" s="112">
        <v>0</v>
      </c>
      <c r="DP22" s="112">
        <v>4</v>
      </c>
      <c r="DQ22" s="112">
        <v>2</v>
      </c>
      <c r="DR22" s="112">
        <v>0</v>
      </c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630"/>
    </row>
    <row r="23" spans="1:134" s="24" customFormat="1" ht="21" customHeight="1" thickBot="1">
      <c r="A23" s="135">
        <v>10</v>
      </c>
      <c r="B23" s="373" t="s">
        <v>189</v>
      </c>
      <c r="C23" s="377" t="s">
        <v>484</v>
      </c>
      <c r="D23" s="137"/>
      <c r="E23" s="137">
        <v>1</v>
      </c>
      <c r="F23" s="137">
        <f>'A.M. SEYBAPLAYA'!E38</f>
        <v>0</v>
      </c>
      <c r="G23" s="137">
        <f>'A.M. SEYBAPLAYA'!F38</f>
        <v>0</v>
      </c>
      <c r="H23" s="137">
        <f>'A.M. SEYBAPLAYA'!G38</f>
        <v>0</v>
      </c>
      <c r="I23" s="137">
        <f>'A.M. SEYBAPLAYA'!H38</f>
        <v>0</v>
      </c>
      <c r="J23" s="137">
        <f>'A.M. SEYBAPLAYA'!I38</f>
        <v>0</v>
      </c>
      <c r="K23" s="137">
        <f>'A.M. SEYBAPLAYA'!J38</f>
        <v>0</v>
      </c>
      <c r="L23" s="137">
        <f>'A.M. SEYBAPLAYA'!K38</f>
        <v>0</v>
      </c>
      <c r="M23" s="137">
        <f>'A.M. SEYBAPLAYA'!L38</f>
        <v>0</v>
      </c>
      <c r="N23" s="137">
        <f>'A.M. SEYBAPLAYA'!M38</f>
        <v>0</v>
      </c>
      <c r="O23" s="137">
        <f>'A.M. SEYBAPLAYA'!N38</f>
        <v>0</v>
      </c>
      <c r="P23" s="137">
        <f>'A.M. SEYBAPLAYA'!O38</f>
        <v>0</v>
      </c>
      <c r="Q23" s="137">
        <f>'A.M. SEYBAPLAYA'!P38</f>
        <v>0</v>
      </c>
      <c r="R23" s="137">
        <f>'A.M. SEYBAPLAYA'!Q38</f>
        <v>0</v>
      </c>
      <c r="S23" s="137">
        <f>'A.M. SEYBAPLAYA'!R38</f>
        <v>0</v>
      </c>
      <c r="T23" s="137">
        <f>'A.M. SEYBAPLAYA'!S38</f>
        <v>0</v>
      </c>
      <c r="U23" s="137">
        <f>'A.M. SEYBAPLAYA'!T38</f>
        <v>0</v>
      </c>
      <c r="V23" s="137">
        <f>'A.M. SEYBAPLAYA'!U38</f>
        <v>0</v>
      </c>
      <c r="W23" s="137">
        <f>'A.M. SEYBAPLAYA'!V38</f>
        <v>0</v>
      </c>
      <c r="X23" s="137">
        <f>'A.M. SEYBAPLAYA'!W38</f>
        <v>0</v>
      </c>
      <c r="Y23" s="137">
        <f>'A.M. SEYBAPLAYA'!X38</f>
        <v>0</v>
      </c>
      <c r="Z23" s="137">
        <f>'A.M. SEYBAPLAYA'!Y38</f>
        <v>0</v>
      </c>
      <c r="AA23" s="137">
        <f>'A.M. SEYBAPLAYA'!Z38</f>
        <v>0</v>
      </c>
      <c r="AB23" s="137">
        <f>'A.M. SEYBAPLAYA'!AA38</f>
        <v>0</v>
      </c>
      <c r="AC23" s="137">
        <f>'A.M. SEYBAPLAYA'!AB38</f>
        <v>0</v>
      </c>
      <c r="AD23" s="137">
        <f>'A.M. SEYBAPLAYA'!AC38</f>
        <v>0</v>
      </c>
      <c r="AE23" s="137">
        <f>'A.M. SEYBAPLAYA'!AD38</f>
        <v>0</v>
      </c>
      <c r="AF23" s="137">
        <f>'A.M. SEYBAPLAYA'!AE38</f>
        <v>0</v>
      </c>
      <c r="AG23" s="48"/>
      <c r="AH23" s="137">
        <f>'A.M. SEYBAPLAYA'!E193</f>
        <v>0</v>
      </c>
      <c r="AI23" s="137">
        <f>'A.M. SEYBAPLAYA'!F193</f>
        <v>0</v>
      </c>
      <c r="AJ23" s="137">
        <f>'A.M. SEYBAPLAYA'!G193</f>
        <v>0</v>
      </c>
      <c r="AK23" s="137">
        <f>'A.M. SEYBAPLAYA'!H193</f>
        <v>0</v>
      </c>
      <c r="AL23" s="137">
        <f>'A.M. SEYBAPLAYA'!I193</f>
        <v>0</v>
      </c>
      <c r="AM23" s="137">
        <f>'A.M. SEYBAPLAYA'!J193</f>
        <v>51</v>
      </c>
      <c r="AN23" s="137">
        <f>'A.M. SEYBAPLAYA'!K193</f>
        <v>533</v>
      </c>
      <c r="AO23" s="137">
        <f>'A.M. SEYBAPLAYA'!L193</f>
        <v>511</v>
      </c>
      <c r="AP23" s="137">
        <f>'A.M. SEYBAPLAYA'!M193</f>
        <v>3</v>
      </c>
      <c r="AQ23" s="137">
        <f>'A.M. SEYBAPLAYA'!N193</f>
        <v>26</v>
      </c>
      <c r="AR23" s="137">
        <f>'A.M. SEYBAPLAYA'!O193</f>
        <v>155</v>
      </c>
      <c r="AS23" s="137">
        <f>'A.M. SEYBAPLAYA'!P193</f>
        <v>378</v>
      </c>
      <c r="AT23" s="137">
        <f>'A.M. SEYBAPLAYA'!Q193</f>
        <v>87</v>
      </c>
      <c r="AU23" s="137">
        <f>'A.M. SEYBAPLAYA'!R193</f>
        <v>82</v>
      </c>
      <c r="AV23" s="137">
        <f>'A.M. SEYBAPLAYA'!S193</f>
        <v>83</v>
      </c>
      <c r="AW23" s="137">
        <f>'A.M. SEYBAPLAYA'!T193</f>
        <v>117</v>
      </c>
      <c r="AX23" s="137">
        <f>'A.M. SEYBAPLAYA'!U193</f>
        <v>63</v>
      </c>
      <c r="AY23" s="137">
        <f>'A.M. SEYBAPLAYA'!V193</f>
        <v>81</v>
      </c>
      <c r="AZ23" s="137">
        <f>'A.M. SEYBAPLAYA'!W193</f>
        <v>20</v>
      </c>
      <c r="BA23" s="98"/>
      <c r="BB23" s="138">
        <f>'A.M. SEYBAPLAYA'!AG38</f>
        <v>0</v>
      </c>
      <c r="BC23" s="138">
        <f>'A.M. SEYBAPLAYA'!AH38</f>
        <v>0</v>
      </c>
      <c r="BD23" s="138">
        <f>'A.M. SEYBAPLAYA'!AI38</f>
        <v>0</v>
      </c>
      <c r="BE23" s="138">
        <f>'A.M. SEYBAPLAYA'!AJ38</f>
        <v>0</v>
      </c>
      <c r="BF23" s="138">
        <f>'A.M. SEYBAPLAYA'!AK38</f>
        <v>0</v>
      </c>
      <c r="BG23" s="138">
        <f>'A.M. SEYBAPLAYA'!AL38</f>
        <v>0</v>
      </c>
      <c r="BH23" s="138">
        <f>'A.M. SEYBAPLAYA'!AM38</f>
        <v>0</v>
      </c>
      <c r="BI23" s="138">
        <f>'A.M. SEYBAPLAYA'!AN38</f>
        <v>0</v>
      </c>
      <c r="BJ23" s="138">
        <f>'A.M. SEYBAPLAYA'!AO38</f>
        <v>0</v>
      </c>
      <c r="BK23" s="138">
        <f>'A.M. SEYBAPLAYA'!AP38</f>
        <v>0</v>
      </c>
      <c r="BL23" s="138">
        <f>'A.M. SEYBAPLAYA'!AQ38</f>
        <v>0</v>
      </c>
      <c r="BM23" s="138">
        <f>'A.M. SEYBAPLAYA'!AR38</f>
        <v>0</v>
      </c>
      <c r="BN23" s="138">
        <f>'A.M. SEYBAPLAYA'!AS38</f>
        <v>0</v>
      </c>
      <c r="BO23" s="98"/>
      <c r="BP23" s="398">
        <f t="shared" si="1"/>
        <v>51</v>
      </c>
      <c r="BQ23" s="398">
        <f t="shared" si="2"/>
        <v>533</v>
      </c>
      <c r="BR23" s="748">
        <f t="shared" si="17"/>
        <v>533</v>
      </c>
      <c r="BS23" s="748">
        <f t="shared" si="3"/>
        <v>533</v>
      </c>
      <c r="BT23" s="398">
        <f t="shared" si="4"/>
        <v>511</v>
      </c>
      <c r="BU23" s="398">
        <f t="shared" si="5"/>
        <v>3</v>
      </c>
      <c r="BV23" s="398">
        <f t="shared" si="6"/>
        <v>26</v>
      </c>
      <c r="BW23" s="399">
        <f t="shared" si="7"/>
        <v>155</v>
      </c>
      <c r="BX23" s="399">
        <f t="shared" si="8"/>
        <v>378</v>
      </c>
      <c r="BY23" s="398">
        <f t="shared" si="9"/>
        <v>87</v>
      </c>
      <c r="BZ23" s="398">
        <f t="shared" si="10"/>
        <v>82</v>
      </c>
      <c r="CA23" s="398">
        <f t="shared" si="11"/>
        <v>83</v>
      </c>
      <c r="CB23" s="398">
        <f t="shared" si="12"/>
        <v>117</v>
      </c>
      <c r="CC23" s="398">
        <f t="shared" si="13"/>
        <v>63</v>
      </c>
      <c r="CD23" s="398">
        <f t="shared" si="14"/>
        <v>81</v>
      </c>
      <c r="CE23" s="398">
        <f t="shared" si="15"/>
        <v>20</v>
      </c>
      <c r="CF23" s="131"/>
      <c r="CG23" s="139"/>
      <c r="CH23" s="154"/>
      <c r="CI23" s="154"/>
      <c r="CJ23" s="154"/>
      <c r="CK23" s="154">
        <v>0</v>
      </c>
      <c r="CL23" s="137">
        <f>SUM(CONVENIOS!F33:F34)</f>
        <v>0</v>
      </c>
      <c r="CM23" s="137">
        <f>SUM(CONVENIOS!I33:I34)</f>
        <v>0</v>
      </c>
      <c r="CN23" s="137">
        <f>SUM(CONVENIOS!O33:O34)</f>
        <v>0</v>
      </c>
      <c r="CO23" s="137">
        <f>SUM(CONVENIOS!R33:R34)</f>
        <v>0</v>
      </c>
      <c r="CP23" s="137">
        <f t="shared" si="16"/>
        <v>0</v>
      </c>
      <c r="CQ23" s="389">
        <v>0</v>
      </c>
      <c r="CR23" s="389">
        <v>0</v>
      </c>
      <c r="CS23" s="389">
        <v>0</v>
      </c>
      <c r="CT23" s="389">
        <v>0</v>
      </c>
      <c r="CU23" s="390">
        <v>0</v>
      </c>
      <c r="CV23" s="390">
        <v>0</v>
      </c>
      <c r="CW23" s="390">
        <v>0</v>
      </c>
      <c r="CX23" s="390">
        <v>3</v>
      </c>
      <c r="CY23" s="390">
        <v>5</v>
      </c>
      <c r="CZ23" s="139">
        <v>6</v>
      </c>
      <c r="DA23" s="139">
        <v>3</v>
      </c>
      <c r="DB23" s="139">
        <v>3</v>
      </c>
      <c r="DC23" s="139">
        <v>0</v>
      </c>
      <c r="DD23" s="139">
        <v>0</v>
      </c>
      <c r="DE23" s="139">
        <v>0</v>
      </c>
      <c r="DF23" s="139">
        <v>1</v>
      </c>
      <c r="DG23" s="627"/>
      <c r="DH23" s="139">
        <v>0</v>
      </c>
      <c r="DI23" s="139">
        <v>21</v>
      </c>
      <c r="DJ23" s="139">
        <v>0</v>
      </c>
      <c r="DK23" s="139">
        <v>2</v>
      </c>
      <c r="DL23" s="139">
        <v>0</v>
      </c>
      <c r="DM23" s="139">
        <v>0</v>
      </c>
      <c r="DN23" s="139">
        <v>0</v>
      </c>
      <c r="DO23" s="139">
        <v>0</v>
      </c>
      <c r="DP23" s="139">
        <v>0</v>
      </c>
      <c r="DQ23" s="139">
        <v>0</v>
      </c>
      <c r="DR23" s="139">
        <v>0</v>
      </c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630"/>
    </row>
    <row r="24" spans="1:134" s="10" customFormat="1" ht="21" customHeight="1" thickBot="1">
      <c r="A24" s="36">
        <v>11</v>
      </c>
      <c r="B24" s="372" t="s">
        <v>150</v>
      </c>
      <c r="C24" s="375" t="s">
        <v>485</v>
      </c>
      <c r="D24" s="37"/>
      <c r="E24" s="37">
        <v>1</v>
      </c>
      <c r="F24" s="37">
        <f>'A.M. TENABO'!E38</f>
        <v>0</v>
      </c>
      <c r="G24" s="37">
        <f>'A.M. TENABO'!F38</f>
        <v>0</v>
      </c>
      <c r="H24" s="37">
        <f>'A.M. TENABO'!G38</f>
        <v>0</v>
      </c>
      <c r="I24" s="37">
        <f>'A.M. TENABO'!H38</f>
        <v>0</v>
      </c>
      <c r="J24" s="37">
        <f>'A.M. TENABO'!I38</f>
        <v>0</v>
      </c>
      <c r="K24" s="37">
        <f>'A.M. TENABO'!J38</f>
        <v>0</v>
      </c>
      <c r="L24" s="37">
        <f>'A.M. TENABO'!K38</f>
        <v>0</v>
      </c>
      <c r="M24" s="37">
        <f>'A.M. TENABO'!L38</f>
        <v>0</v>
      </c>
      <c r="N24" s="37">
        <f>'A.M. TENABO'!M38</f>
        <v>0</v>
      </c>
      <c r="O24" s="37">
        <f>'A.M. TENABO'!N38</f>
        <v>0</v>
      </c>
      <c r="P24" s="37">
        <f>'A.M. TENABO'!O38</f>
        <v>0</v>
      </c>
      <c r="Q24" s="37">
        <f>'A.M. TENABO'!P38</f>
        <v>0</v>
      </c>
      <c r="R24" s="37">
        <f>'A.M. TENABO'!Q38</f>
        <v>0</v>
      </c>
      <c r="S24" s="37">
        <f>'A.M. TENABO'!R38</f>
        <v>0</v>
      </c>
      <c r="T24" s="37">
        <f>'A.M. TENABO'!S38</f>
        <v>0</v>
      </c>
      <c r="U24" s="37">
        <f>'A.M. TENABO'!T38</f>
        <v>0</v>
      </c>
      <c r="V24" s="37">
        <f>'A.M. TENABO'!U38</f>
        <v>0</v>
      </c>
      <c r="W24" s="37">
        <f>'A.M. TENABO'!V38</f>
        <v>0</v>
      </c>
      <c r="X24" s="37">
        <f>'A.M. TENABO'!W38</f>
        <v>0</v>
      </c>
      <c r="Y24" s="37">
        <f>'A.M. TENABO'!X38</f>
        <v>0</v>
      </c>
      <c r="Z24" s="37">
        <f>'A.M. TENABO'!Y38</f>
        <v>0</v>
      </c>
      <c r="AA24" s="37">
        <f>'A.M. TENABO'!Z38</f>
        <v>0</v>
      </c>
      <c r="AB24" s="37">
        <f>'A.M. TENABO'!AA38</f>
        <v>0</v>
      </c>
      <c r="AC24" s="37">
        <f>'A.M. TENABO'!AB38</f>
        <v>0</v>
      </c>
      <c r="AD24" s="37">
        <f>'A.M. TENABO'!AC38</f>
        <v>0</v>
      </c>
      <c r="AE24" s="37">
        <f>'A.M. TENABO'!AD38</f>
        <v>0</v>
      </c>
      <c r="AF24" s="37">
        <f>'A.M. TENABO'!AE38</f>
        <v>0</v>
      </c>
      <c r="AG24" s="48"/>
      <c r="AH24" s="37">
        <f>'A.M. TENABO'!E193</f>
        <v>0</v>
      </c>
      <c r="AI24" s="37">
        <f>'A.M. TENABO'!F193</f>
        <v>0</v>
      </c>
      <c r="AJ24" s="37">
        <f>'A.M. TENABO'!G193</f>
        <v>0</v>
      </c>
      <c r="AK24" s="37">
        <f>'A.M. TENABO'!H193</f>
        <v>0</v>
      </c>
      <c r="AL24" s="37">
        <f>'A.M. TENABO'!I193</f>
        <v>0</v>
      </c>
      <c r="AM24" s="37">
        <f>'A.M. TENABO'!J193</f>
        <v>74</v>
      </c>
      <c r="AN24" s="37">
        <f>'A.M. TENABO'!K193</f>
        <v>760</v>
      </c>
      <c r="AO24" s="37">
        <f>'A.M. TENABO'!L193</f>
        <v>761</v>
      </c>
      <c r="AP24" s="37">
        <f>'A.M. TENABO'!M193</f>
        <v>1</v>
      </c>
      <c r="AQ24" s="37">
        <f>'A.M. TENABO'!N193</f>
        <v>0</v>
      </c>
      <c r="AR24" s="37">
        <f>'A.M. TENABO'!O193</f>
        <v>82</v>
      </c>
      <c r="AS24" s="37">
        <f>'A.M. TENABO'!P193</f>
        <v>678</v>
      </c>
      <c r="AT24" s="37">
        <f>'A.M. TENABO'!Q193</f>
        <v>147</v>
      </c>
      <c r="AU24" s="37">
        <f>'A.M. TENABO'!R193</f>
        <v>115</v>
      </c>
      <c r="AV24" s="37">
        <f>'A.M. TENABO'!S193</f>
        <v>203</v>
      </c>
      <c r="AW24" s="37">
        <f>'A.M. TENABO'!T193</f>
        <v>129</v>
      </c>
      <c r="AX24" s="37">
        <f>'A.M. TENABO'!U193</f>
        <v>99</v>
      </c>
      <c r="AY24" s="37">
        <f>'A.M. TENABO'!V193</f>
        <v>48</v>
      </c>
      <c r="AZ24" s="37">
        <f>'A.M. TENABO'!W193</f>
        <v>19</v>
      </c>
      <c r="BA24" s="98"/>
      <c r="BB24" s="97">
        <f>'A.M. TENABO'!AG38</f>
        <v>0</v>
      </c>
      <c r="BC24" s="97">
        <f>'A.M. TENABO'!AH38</f>
        <v>0</v>
      </c>
      <c r="BD24" s="97">
        <f>'A.M. TENABO'!AI38</f>
        <v>0</v>
      </c>
      <c r="BE24" s="97">
        <f>'A.M. TENABO'!AJ38</f>
        <v>0</v>
      </c>
      <c r="BF24" s="97">
        <f>'A.M. TENABO'!AK38</f>
        <v>0</v>
      </c>
      <c r="BG24" s="97">
        <f>'A.M. TENABO'!AL38</f>
        <v>0</v>
      </c>
      <c r="BH24" s="97">
        <f>'A.M. TENABO'!AM38</f>
        <v>0</v>
      </c>
      <c r="BI24" s="97">
        <f>'A.M. TENABO'!AN38</f>
        <v>0</v>
      </c>
      <c r="BJ24" s="97">
        <f>'A.M. TENABO'!AO38</f>
        <v>0</v>
      </c>
      <c r="BK24" s="97">
        <f>'A.M. TENABO'!AP38</f>
        <v>0</v>
      </c>
      <c r="BL24" s="97">
        <f>'A.M. TENABO'!AQ38</f>
        <v>0</v>
      </c>
      <c r="BM24" s="97">
        <f>'A.M. TENABO'!AR38</f>
        <v>0</v>
      </c>
      <c r="BN24" s="97">
        <f>'A.M. TENABO'!AS38</f>
        <v>0</v>
      </c>
      <c r="BO24" s="98"/>
      <c r="BP24" s="398">
        <f t="shared" si="1"/>
        <v>74</v>
      </c>
      <c r="BQ24" s="398">
        <f t="shared" si="2"/>
        <v>760</v>
      </c>
      <c r="BR24" s="748">
        <f t="shared" si="17"/>
        <v>760</v>
      </c>
      <c r="BS24" s="748">
        <f t="shared" si="3"/>
        <v>760</v>
      </c>
      <c r="BT24" s="398">
        <f t="shared" si="4"/>
        <v>761</v>
      </c>
      <c r="BU24" s="398">
        <f t="shared" si="5"/>
        <v>1</v>
      </c>
      <c r="BV24" s="398">
        <f t="shared" si="6"/>
        <v>0</v>
      </c>
      <c r="BW24" s="399">
        <f t="shared" si="7"/>
        <v>82</v>
      </c>
      <c r="BX24" s="399">
        <f t="shared" si="8"/>
        <v>678</v>
      </c>
      <c r="BY24" s="398">
        <f t="shared" si="9"/>
        <v>147</v>
      </c>
      <c r="BZ24" s="398">
        <f t="shared" si="10"/>
        <v>115</v>
      </c>
      <c r="CA24" s="398">
        <f t="shared" si="11"/>
        <v>203</v>
      </c>
      <c r="CB24" s="398">
        <f t="shared" si="12"/>
        <v>129</v>
      </c>
      <c r="CC24" s="398">
        <f t="shared" si="13"/>
        <v>99</v>
      </c>
      <c r="CD24" s="398">
        <f t="shared" si="14"/>
        <v>48</v>
      </c>
      <c r="CE24" s="398">
        <f t="shared" si="15"/>
        <v>19</v>
      </c>
      <c r="CF24" s="98"/>
      <c r="CG24" s="38"/>
      <c r="CH24" s="38"/>
      <c r="CI24" s="38"/>
      <c r="CJ24" s="38"/>
      <c r="CK24" s="38">
        <v>3</v>
      </c>
      <c r="CL24" s="37">
        <f>SUM(CONVENIOS!F35:F36)</f>
        <v>0</v>
      </c>
      <c r="CM24" s="37">
        <f>SUM(CONVENIOS!I35:I36)</f>
        <v>0</v>
      </c>
      <c r="CN24" s="37">
        <f>SUM(CONVENIOS!O35:O36)</f>
        <v>0</v>
      </c>
      <c r="CO24" s="37">
        <f>SUM(CONVENIOS!R35:R36)</f>
        <v>0</v>
      </c>
      <c r="CP24" s="37">
        <f t="shared" si="16"/>
        <v>0</v>
      </c>
      <c r="CQ24" s="388">
        <v>0</v>
      </c>
      <c r="CR24" s="388">
        <v>0</v>
      </c>
      <c r="CS24" s="388">
        <v>0</v>
      </c>
      <c r="CT24" s="388">
        <v>0</v>
      </c>
      <c r="CU24" s="388">
        <v>0</v>
      </c>
      <c r="CV24" s="388">
        <v>0</v>
      </c>
      <c r="CW24" s="388">
        <v>0</v>
      </c>
      <c r="CX24" s="388">
        <v>3</v>
      </c>
      <c r="CY24" s="388">
        <v>12</v>
      </c>
      <c r="CZ24" s="38">
        <v>5</v>
      </c>
      <c r="DA24" s="38">
        <v>3</v>
      </c>
      <c r="DB24" s="38">
        <v>2</v>
      </c>
      <c r="DC24" s="38">
        <v>0</v>
      </c>
      <c r="DD24" s="38">
        <v>0</v>
      </c>
      <c r="DE24" s="38">
        <v>0</v>
      </c>
      <c r="DF24" s="38">
        <v>1</v>
      </c>
      <c r="DG24" s="628"/>
      <c r="DH24" s="38">
        <v>3</v>
      </c>
      <c r="DI24" s="38">
        <v>25</v>
      </c>
      <c r="DJ24" s="38">
        <v>0</v>
      </c>
      <c r="DK24" s="38">
        <v>15</v>
      </c>
      <c r="DL24" s="38">
        <v>0</v>
      </c>
      <c r="DM24" s="38">
        <v>0</v>
      </c>
      <c r="DN24" s="38">
        <v>9</v>
      </c>
      <c r="DO24" s="38">
        <v>3</v>
      </c>
      <c r="DP24" s="38">
        <v>10</v>
      </c>
      <c r="DQ24" s="38">
        <v>8</v>
      </c>
      <c r="DR24" s="38">
        <v>21</v>
      </c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631"/>
    </row>
    <row r="25" spans="1:134" s="24" customFormat="1" ht="7.5" customHeight="1" thickBot="1">
      <c r="A25" s="25"/>
      <c r="B25" s="26"/>
      <c r="C25" s="378"/>
      <c r="D25" s="25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39"/>
      <c r="Q25" s="40"/>
      <c r="R25" s="39"/>
      <c r="S25" s="39"/>
      <c r="T25" s="39"/>
      <c r="U25" s="39"/>
      <c r="V25" s="39"/>
      <c r="W25" s="39"/>
      <c r="X25" s="39"/>
      <c r="Y25" s="39"/>
      <c r="Z25" s="46"/>
      <c r="AA25" s="46"/>
      <c r="AB25" s="46"/>
      <c r="AC25" s="46"/>
      <c r="AD25" s="46"/>
      <c r="AE25" s="46"/>
      <c r="AF25" s="46"/>
      <c r="AG25" s="46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46"/>
      <c r="AU25" s="46"/>
      <c r="AV25" s="46"/>
      <c r="AW25" s="46"/>
      <c r="AX25" s="46"/>
      <c r="AY25" s="46"/>
      <c r="AZ25" s="46"/>
      <c r="BA25" s="58"/>
      <c r="BB25" s="99"/>
      <c r="BC25" s="99"/>
      <c r="BD25" s="99"/>
      <c r="BE25" s="99"/>
      <c r="BF25" s="99"/>
      <c r="BG25" s="99"/>
      <c r="BH25" s="146"/>
      <c r="BI25" s="146"/>
      <c r="BJ25" s="146"/>
      <c r="BK25" s="146"/>
      <c r="BL25" s="146"/>
      <c r="BM25" s="146"/>
      <c r="BN25" s="146"/>
      <c r="BO25" s="58"/>
      <c r="BP25" s="39"/>
      <c r="BQ25" s="39"/>
      <c r="BR25" s="39"/>
      <c r="BS25" s="39"/>
      <c r="BT25" s="39"/>
      <c r="BU25" s="40"/>
      <c r="BV25" s="40"/>
      <c r="BW25" s="40"/>
      <c r="BX25" s="40"/>
      <c r="BY25" s="400"/>
      <c r="BZ25" s="400"/>
      <c r="CA25" s="400"/>
      <c r="CB25" s="400"/>
      <c r="CC25" s="400"/>
      <c r="CD25" s="400"/>
      <c r="CE25" s="400"/>
      <c r="CF25" s="58">
        <f>SUM(CF12:CF19)</f>
        <v>0</v>
      </c>
      <c r="CG25" s="25"/>
      <c r="CH25" s="25"/>
      <c r="CI25" s="25"/>
      <c r="CJ25" s="25"/>
      <c r="CK25" s="25"/>
      <c r="CL25" s="25"/>
      <c r="CM25" s="25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</row>
    <row r="26" spans="1:134" s="28" customFormat="1" ht="21" customHeight="1" thickBot="1">
      <c r="A26" s="29"/>
      <c r="B26" s="30" t="s">
        <v>13</v>
      </c>
      <c r="C26" s="371"/>
      <c r="D26" s="11">
        <f>SUM(D14:D24)</f>
        <v>6</v>
      </c>
      <c r="E26" s="11">
        <f>SUM(E14:E24)</f>
        <v>5</v>
      </c>
      <c r="F26" s="127">
        <f t="shared" ref="F26:W26" si="18">SUM(F12:F24)</f>
        <v>0</v>
      </c>
      <c r="G26" s="127">
        <f t="shared" si="18"/>
        <v>0</v>
      </c>
      <c r="H26" s="127">
        <f t="shared" si="18"/>
        <v>0</v>
      </c>
      <c r="I26" s="127">
        <f t="shared" si="18"/>
        <v>0</v>
      </c>
      <c r="J26" s="127">
        <f t="shared" si="18"/>
        <v>0</v>
      </c>
      <c r="K26" s="127">
        <f t="shared" si="18"/>
        <v>2</v>
      </c>
      <c r="L26" s="127">
        <f t="shared" si="18"/>
        <v>20</v>
      </c>
      <c r="M26" s="127">
        <f t="shared" si="18"/>
        <v>56</v>
      </c>
      <c r="N26" s="127">
        <f t="shared" si="18"/>
        <v>2</v>
      </c>
      <c r="O26" s="127">
        <f t="shared" si="18"/>
        <v>31</v>
      </c>
      <c r="P26" s="127">
        <f t="shared" si="18"/>
        <v>0</v>
      </c>
      <c r="Q26" s="127">
        <f t="shared" si="18"/>
        <v>0</v>
      </c>
      <c r="R26" s="127">
        <f t="shared" si="18"/>
        <v>0</v>
      </c>
      <c r="S26" s="127">
        <f t="shared" si="18"/>
        <v>0</v>
      </c>
      <c r="T26" s="127">
        <f t="shared" si="18"/>
        <v>0</v>
      </c>
      <c r="U26" s="127">
        <f t="shared" si="18"/>
        <v>0</v>
      </c>
      <c r="V26" s="127">
        <f t="shared" si="18"/>
        <v>0</v>
      </c>
      <c r="W26" s="127">
        <f t="shared" si="18"/>
        <v>0</v>
      </c>
      <c r="X26" s="127">
        <f t="shared" ref="X26:AF26" si="19">SUM(X12:X24)</f>
        <v>0</v>
      </c>
      <c r="Y26" s="127">
        <f t="shared" si="19"/>
        <v>20</v>
      </c>
      <c r="Z26" s="127">
        <f t="shared" si="19"/>
        <v>0</v>
      </c>
      <c r="AA26" s="127">
        <f>SUM(AA12:AA24)</f>
        <v>5</v>
      </c>
      <c r="AB26" s="127">
        <f>SUM(AB12:AB24)</f>
        <v>11</v>
      </c>
      <c r="AC26" s="127">
        <f>SUM(AC12:AC24)</f>
        <v>4</v>
      </c>
      <c r="AD26" s="127">
        <f t="shared" si="19"/>
        <v>0</v>
      </c>
      <c r="AE26" s="127">
        <f t="shared" si="19"/>
        <v>0</v>
      </c>
      <c r="AF26" s="127">
        <f t="shared" si="19"/>
        <v>0</v>
      </c>
      <c r="AG26" s="151"/>
      <c r="AH26" s="128">
        <f>SUM(AH12:AH24)</f>
        <v>26</v>
      </c>
      <c r="AI26" s="128">
        <f>SUM(AI12:AI24)</f>
        <v>324</v>
      </c>
      <c r="AJ26" s="128">
        <f>SUM(AJ12:AJ24)</f>
        <v>463</v>
      </c>
      <c r="AK26" s="128">
        <f>SUM(AK12:AK24)</f>
        <v>29</v>
      </c>
      <c r="AL26" s="128">
        <f>SUM(AL12:AL24)</f>
        <v>45</v>
      </c>
      <c r="AM26" s="128">
        <f t="shared" ref="AM26:AT26" si="20">SUM(AM12:AM24)</f>
        <v>1485</v>
      </c>
      <c r="AN26" s="128">
        <f t="shared" si="20"/>
        <v>15537</v>
      </c>
      <c r="AO26" s="128">
        <f t="shared" si="20"/>
        <v>13541</v>
      </c>
      <c r="AP26" s="128">
        <f t="shared" si="20"/>
        <v>382</v>
      </c>
      <c r="AQ26" s="128">
        <f t="shared" si="20"/>
        <v>1702</v>
      </c>
      <c r="AR26" s="128">
        <f t="shared" si="20"/>
        <v>2928</v>
      </c>
      <c r="AS26" s="128">
        <f t="shared" si="20"/>
        <v>12933</v>
      </c>
      <c r="AT26" s="128">
        <f t="shared" si="20"/>
        <v>1674</v>
      </c>
      <c r="AU26" s="128">
        <f t="shared" ref="AU26:AZ26" si="21">SUM(AU12:AU24)</f>
        <v>2172</v>
      </c>
      <c r="AV26" s="128">
        <f t="shared" si="21"/>
        <v>3955</v>
      </c>
      <c r="AW26" s="128">
        <f t="shared" si="21"/>
        <v>3612</v>
      </c>
      <c r="AX26" s="128">
        <f t="shared" si="21"/>
        <v>2505</v>
      </c>
      <c r="AY26" s="128">
        <f t="shared" si="21"/>
        <v>1396</v>
      </c>
      <c r="AZ26" s="128">
        <f t="shared" si="21"/>
        <v>547</v>
      </c>
      <c r="BA26" s="129"/>
      <c r="BB26" s="130">
        <f t="shared" ref="BB26:BN26" si="22">SUM(BB12:BB24)</f>
        <v>0</v>
      </c>
      <c r="BC26" s="130">
        <f t="shared" si="22"/>
        <v>0</v>
      </c>
      <c r="BD26" s="130">
        <f t="shared" si="22"/>
        <v>0</v>
      </c>
      <c r="BE26" s="130">
        <f t="shared" si="22"/>
        <v>0</v>
      </c>
      <c r="BF26" s="130">
        <f t="shared" si="22"/>
        <v>0</v>
      </c>
      <c r="BG26" s="130">
        <f t="shared" si="22"/>
        <v>0</v>
      </c>
      <c r="BH26" s="130">
        <f t="shared" si="22"/>
        <v>0</v>
      </c>
      <c r="BI26" s="130">
        <f>SUM(BI12:BI24)</f>
        <v>0</v>
      </c>
      <c r="BJ26" s="130">
        <f>SUM(BJ12:BJ24)</f>
        <v>0</v>
      </c>
      <c r="BK26" s="130">
        <f>SUM(BK12:BK24)</f>
        <v>0</v>
      </c>
      <c r="BL26" s="130">
        <f t="shared" si="22"/>
        <v>0</v>
      </c>
      <c r="BM26" s="130">
        <f t="shared" si="22"/>
        <v>0</v>
      </c>
      <c r="BN26" s="130">
        <f t="shared" si="22"/>
        <v>0</v>
      </c>
      <c r="BO26" s="12"/>
      <c r="BP26" s="125">
        <f t="shared" ref="BP26:BY26" si="23">SUM(BP12:BP24)</f>
        <v>1513</v>
      </c>
      <c r="BQ26" s="125">
        <f t="shared" si="23"/>
        <v>15881</v>
      </c>
      <c r="BR26" s="749">
        <f>SUM(BR12:BR24)</f>
        <v>15881</v>
      </c>
      <c r="BS26" s="749">
        <f>SUM(BS12:BS24)</f>
        <v>15881</v>
      </c>
      <c r="BT26" s="125">
        <f t="shared" si="23"/>
        <v>14060</v>
      </c>
      <c r="BU26" s="125">
        <f t="shared" si="23"/>
        <v>413</v>
      </c>
      <c r="BV26" s="125">
        <f t="shared" si="23"/>
        <v>1778</v>
      </c>
      <c r="BW26" s="125">
        <f t="shared" si="23"/>
        <v>2928</v>
      </c>
      <c r="BX26" s="125">
        <f t="shared" si="23"/>
        <v>12953</v>
      </c>
      <c r="BY26" s="125">
        <f t="shared" si="23"/>
        <v>1674</v>
      </c>
      <c r="BZ26" s="125">
        <f t="shared" ref="BZ26:CE26" si="24">SUM(BZ12:BZ24)</f>
        <v>2177</v>
      </c>
      <c r="CA26" s="125">
        <f t="shared" si="24"/>
        <v>3966</v>
      </c>
      <c r="CB26" s="125">
        <f t="shared" si="24"/>
        <v>3616</v>
      </c>
      <c r="CC26" s="125">
        <f t="shared" si="24"/>
        <v>2505</v>
      </c>
      <c r="CD26" s="125">
        <f t="shared" si="24"/>
        <v>1396</v>
      </c>
      <c r="CE26" s="125">
        <f t="shared" si="24"/>
        <v>547</v>
      </c>
      <c r="CF26" s="12"/>
      <c r="CG26" s="27">
        <f t="shared" ref="CG26:EA26" si="25">SUM(CG12:CG24)</f>
        <v>0</v>
      </c>
      <c r="CH26" s="27">
        <f t="shared" si="25"/>
        <v>0</v>
      </c>
      <c r="CI26" s="27">
        <f t="shared" si="25"/>
        <v>0</v>
      </c>
      <c r="CJ26" s="27">
        <f t="shared" si="25"/>
        <v>0</v>
      </c>
      <c r="CK26" s="27">
        <f t="shared" si="25"/>
        <v>16</v>
      </c>
      <c r="CL26" s="27">
        <f>SUM(CL12:CL24)</f>
        <v>5</v>
      </c>
      <c r="CM26" s="27">
        <f t="shared" si="25"/>
        <v>328</v>
      </c>
      <c r="CN26" s="27">
        <f t="shared" si="25"/>
        <v>0</v>
      </c>
      <c r="CO26" s="27">
        <f t="shared" si="25"/>
        <v>0</v>
      </c>
      <c r="CP26" s="27">
        <f t="shared" si="25"/>
        <v>328</v>
      </c>
      <c r="CQ26" s="27">
        <f t="shared" si="25"/>
        <v>1</v>
      </c>
      <c r="CR26" s="27">
        <f t="shared" si="25"/>
        <v>4</v>
      </c>
      <c r="CS26" s="27">
        <f t="shared" si="25"/>
        <v>6</v>
      </c>
      <c r="CT26" s="27">
        <f t="shared" si="25"/>
        <v>46</v>
      </c>
      <c r="CU26" s="27">
        <f t="shared" si="25"/>
        <v>6</v>
      </c>
      <c r="CV26" s="27">
        <f t="shared" si="25"/>
        <v>12</v>
      </c>
      <c r="CW26" s="27">
        <f t="shared" si="25"/>
        <v>0</v>
      </c>
      <c r="CX26" s="27">
        <f t="shared" si="25"/>
        <v>153</v>
      </c>
      <c r="CY26" s="27">
        <f t="shared" si="25"/>
        <v>301</v>
      </c>
      <c r="CZ26" s="27">
        <f t="shared" si="25"/>
        <v>79</v>
      </c>
      <c r="DA26" s="27">
        <f t="shared" si="25"/>
        <v>50</v>
      </c>
      <c r="DB26" s="27">
        <f t="shared" si="25"/>
        <v>29</v>
      </c>
      <c r="DC26" s="27">
        <f t="shared" si="25"/>
        <v>0</v>
      </c>
      <c r="DD26" s="27">
        <f t="shared" si="25"/>
        <v>21</v>
      </c>
      <c r="DE26" s="27">
        <f t="shared" si="25"/>
        <v>8</v>
      </c>
      <c r="DF26" s="27">
        <f t="shared" si="25"/>
        <v>12</v>
      </c>
      <c r="DG26" s="27">
        <f t="shared" si="25"/>
        <v>12</v>
      </c>
      <c r="DH26" s="27">
        <f t="shared" si="25"/>
        <v>4</v>
      </c>
      <c r="DI26" s="27">
        <f t="shared" si="25"/>
        <v>1101</v>
      </c>
      <c r="DJ26" s="27">
        <f t="shared" si="25"/>
        <v>585</v>
      </c>
      <c r="DK26" s="27">
        <f t="shared" si="25"/>
        <v>107</v>
      </c>
      <c r="DL26" s="27">
        <f t="shared" si="25"/>
        <v>3</v>
      </c>
      <c r="DM26" s="27">
        <f t="shared" si="25"/>
        <v>117</v>
      </c>
      <c r="DN26" s="27">
        <f t="shared" si="25"/>
        <v>103</v>
      </c>
      <c r="DO26" s="27">
        <f t="shared" si="25"/>
        <v>20</v>
      </c>
      <c r="DP26" s="27">
        <f t="shared" si="25"/>
        <v>56</v>
      </c>
      <c r="DQ26" s="27">
        <f t="shared" si="25"/>
        <v>84</v>
      </c>
      <c r="DR26" s="27">
        <f t="shared" si="25"/>
        <v>58</v>
      </c>
      <c r="DS26" s="27">
        <f t="shared" si="25"/>
        <v>0</v>
      </c>
      <c r="DT26" s="27">
        <f t="shared" si="25"/>
        <v>0</v>
      </c>
      <c r="DU26" s="27">
        <f t="shared" si="25"/>
        <v>0</v>
      </c>
      <c r="DV26" s="27">
        <f t="shared" si="25"/>
        <v>0</v>
      </c>
      <c r="DW26" s="27">
        <f t="shared" si="25"/>
        <v>0</v>
      </c>
      <c r="DX26" s="27">
        <f t="shared" si="25"/>
        <v>0</v>
      </c>
      <c r="DY26" s="27">
        <f t="shared" si="25"/>
        <v>0</v>
      </c>
      <c r="DZ26" s="27">
        <f t="shared" si="25"/>
        <v>0</v>
      </c>
      <c r="EA26" s="27">
        <f t="shared" si="25"/>
        <v>0</v>
      </c>
      <c r="EB26" s="27"/>
      <c r="EC26" s="27"/>
      <c r="ED26" s="27"/>
    </row>
    <row r="27" spans="1:134" s="12" customFormat="1">
      <c r="A27" s="14"/>
      <c r="B27" s="15"/>
      <c r="C27" s="379"/>
      <c r="X27" s="16"/>
      <c r="AO27" s="17"/>
      <c r="CK27" s="18"/>
      <c r="CL27" s="18"/>
    </row>
    <row r="28" spans="1:134" s="12" customFormat="1" ht="15">
      <c r="A28" s="73" t="s">
        <v>117</v>
      </c>
      <c r="B28" s="73"/>
      <c r="C28" s="380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CQ28" s="19"/>
      <c r="CR28" s="19"/>
      <c r="CS28" s="19"/>
      <c r="CU28" s="19"/>
      <c r="CV28" s="19"/>
      <c r="CW28" s="19"/>
      <c r="DH28" s="17"/>
      <c r="DZ28" s="18"/>
    </row>
    <row r="29" spans="1:134" s="12" customFormat="1">
      <c r="A29" s="74" t="s">
        <v>118</v>
      </c>
      <c r="B29" s="75"/>
      <c r="C29" s="381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BS29" s="194"/>
      <c r="CQ29" s="19"/>
      <c r="CR29" s="19"/>
      <c r="CS29" s="19"/>
      <c r="CU29" s="19"/>
      <c r="CV29" s="19"/>
      <c r="CW29" s="19"/>
      <c r="DH29" s="17"/>
      <c r="DZ29" s="18"/>
    </row>
    <row r="30" spans="1:134" s="12" customFormat="1">
      <c r="A30" s="76"/>
      <c r="B30" s="76"/>
      <c r="C30" s="382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BS30" s="194"/>
      <c r="CQ30" s="19"/>
      <c r="CR30" s="19"/>
      <c r="CS30" s="19"/>
      <c r="CU30" s="19"/>
      <c r="CV30" s="19"/>
      <c r="CW30" s="19"/>
      <c r="DH30" s="17"/>
      <c r="DZ30" s="18"/>
    </row>
    <row r="31" spans="1:134" s="12" customFormat="1" ht="28.5">
      <c r="A31" s="116" t="s">
        <v>26</v>
      </c>
      <c r="B31" s="68" t="s">
        <v>83</v>
      </c>
      <c r="C31" s="69"/>
      <c r="D31" s="81"/>
      <c r="E31"/>
      <c r="F31"/>
      <c r="G31" s="82"/>
      <c r="H31" s="83"/>
      <c r="I31" s="68"/>
      <c r="J31" s="84" t="s">
        <v>144</v>
      </c>
      <c r="K31" s="117" t="s">
        <v>145</v>
      </c>
      <c r="L31" s="85"/>
      <c r="M31" s="86"/>
      <c r="N31" s="86"/>
      <c r="O31" s="86"/>
      <c r="P31" s="87"/>
      <c r="Q31" s="118"/>
      <c r="R31" s="118"/>
      <c r="S31" s="118"/>
      <c r="T31" s="118"/>
      <c r="U31" s="118"/>
      <c r="V31" s="119"/>
      <c r="W31" s="119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Q31" s="19"/>
      <c r="CR31" s="19"/>
      <c r="CS31" s="19"/>
      <c r="CU31" s="19"/>
      <c r="CV31" s="19"/>
      <c r="CW31" s="19"/>
      <c r="DH31" s="17"/>
      <c r="DZ31" s="18"/>
    </row>
    <row r="32" spans="1:134" s="12" customFormat="1" ht="15" customHeight="1">
      <c r="A32" s="120" t="s">
        <v>85</v>
      </c>
      <c r="B32" s="68" t="s">
        <v>86</v>
      </c>
      <c r="C32" s="69"/>
      <c r="D32"/>
      <c r="E32"/>
      <c r="F32"/>
      <c r="G32" s="88"/>
      <c r="H32" s="68"/>
      <c r="I32" s="68"/>
      <c r="J32" s="67" t="s">
        <v>28</v>
      </c>
      <c r="K32" s="69" t="s">
        <v>84</v>
      </c>
      <c r="L32" s="68"/>
      <c r="M32" s="68"/>
      <c r="N32" s="68"/>
      <c r="O32" s="68"/>
      <c r="P32" s="68"/>
      <c r="Q32" s="68"/>
      <c r="R32" s="68"/>
      <c r="S32" s="68"/>
      <c r="T32" s="68"/>
      <c r="U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Q32" s="19"/>
      <c r="CR32" s="19"/>
      <c r="CS32" s="19"/>
      <c r="CU32" s="19"/>
      <c r="CV32" s="19"/>
      <c r="CW32" s="19"/>
      <c r="CZ32" s="17"/>
      <c r="DA32" s="17"/>
      <c r="DH32" s="17"/>
      <c r="DQ32" s="20"/>
      <c r="DZ32" s="21"/>
    </row>
    <row r="33" spans="1:130" s="12" customFormat="1" ht="15">
      <c r="A33" s="120" t="s">
        <v>14</v>
      </c>
      <c r="B33" s="68" t="s">
        <v>89</v>
      </c>
      <c r="C33" s="69"/>
      <c r="D33"/>
      <c r="E33"/>
      <c r="F33"/>
      <c r="G33" s="88"/>
      <c r="H33" s="68"/>
      <c r="I33" s="68"/>
      <c r="J33" s="67" t="s">
        <v>42</v>
      </c>
      <c r="K33" s="68" t="s">
        <v>87</v>
      </c>
      <c r="L33" s="68"/>
      <c r="M33" s="68"/>
      <c r="N33" s="68"/>
      <c r="O33" s="68"/>
      <c r="P33" s="68"/>
      <c r="Q33" s="68"/>
      <c r="R33" s="68"/>
      <c r="S33" s="68"/>
      <c r="T33" s="68"/>
      <c r="U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Q33" s="19"/>
      <c r="CR33" s="19"/>
      <c r="CS33" s="19"/>
      <c r="CU33" s="19"/>
      <c r="CV33" s="19"/>
      <c r="CW33" s="19"/>
      <c r="CZ33" s="17"/>
      <c r="DA33" s="17"/>
      <c r="DH33" s="17"/>
      <c r="DZ33" s="21"/>
    </row>
    <row r="34" spans="1:130" s="12" customFormat="1" ht="15" customHeight="1">
      <c r="A34" s="121" t="s">
        <v>15</v>
      </c>
      <c r="B34" s="68" t="s">
        <v>90</v>
      </c>
      <c r="C34" s="69"/>
      <c r="D34"/>
      <c r="E34"/>
      <c r="F34"/>
      <c r="G34" s="88"/>
      <c r="H34" s="68"/>
      <c r="I34" s="68"/>
      <c r="J34" s="67" t="s">
        <v>2</v>
      </c>
      <c r="K34" s="68" t="s">
        <v>88</v>
      </c>
      <c r="L34" s="68"/>
      <c r="M34" s="68"/>
      <c r="N34" s="68"/>
      <c r="O34" s="68"/>
      <c r="P34" s="68"/>
      <c r="Q34" s="68"/>
      <c r="R34" s="68"/>
      <c r="S34" s="68"/>
      <c r="T34" s="68"/>
      <c r="U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Q34" s="19"/>
      <c r="CR34" s="19"/>
      <c r="CS34" s="19"/>
      <c r="CU34" s="19"/>
      <c r="CV34" s="19"/>
      <c r="CW34" s="19"/>
      <c r="DH34" s="17"/>
      <c r="DZ34" s="21"/>
    </row>
    <row r="35" spans="1:130" s="12" customFormat="1" ht="24" customHeight="1">
      <c r="A35" s="89" t="s">
        <v>16</v>
      </c>
      <c r="B35" s="589" t="s">
        <v>91</v>
      </c>
      <c r="C35" s="589"/>
      <c r="D35" s="589"/>
      <c r="E35" s="589"/>
      <c r="F35" s="589"/>
      <c r="G35" s="589"/>
      <c r="H35" s="589"/>
      <c r="I35" s="589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Q35" s="19"/>
      <c r="CR35" s="19"/>
      <c r="CS35" s="19"/>
      <c r="CU35" s="19"/>
      <c r="CV35" s="19"/>
      <c r="CW35" s="19"/>
      <c r="DZ35" s="21"/>
    </row>
    <row r="36" spans="1:130" s="12" customFormat="1" ht="28.5">
      <c r="A36" s="89" t="s">
        <v>107</v>
      </c>
      <c r="B36" s="122" t="s">
        <v>119</v>
      </c>
      <c r="C36" s="69"/>
      <c r="D36"/>
      <c r="E36"/>
      <c r="F36"/>
      <c r="G36" s="70"/>
      <c r="H36" s="68"/>
      <c r="I36" s="71"/>
      <c r="J36" s="84" t="s">
        <v>146</v>
      </c>
      <c r="K36" s="123" t="s">
        <v>147</v>
      </c>
      <c r="L36" s="86"/>
      <c r="M36" s="86"/>
      <c r="N36" s="86"/>
      <c r="O36" s="86"/>
      <c r="P36" s="86"/>
      <c r="Q36" s="87"/>
      <c r="R36" s="118"/>
      <c r="S36" s="118"/>
      <c r="T36" s="118"/>
      <c r="U36" s="118"/>
    </row>
    <row r="37" spans="1:130" s="12" customFormat="1" ht="15">
      <c r="A37" s="71"/>
      <c r="B37" s="68"/>
      <c r="C37" s="69"/>
      <c r="D37"/>
      <c r="E37"/>
      <c r="F37"/>
      <c r="G37" s="71"/>
      <c r="H37" s="68"/>
      <c r="J37" s="70" t="s">
        <v>0</v>
      </c>
      <c r="K37" s="68" t="s">
        <v>148</v>
      </c>
      <c r="L37" s="71"/>
    </row>
    <row r="38" spans="1:130" s="12" customFormat="1" ht="14.25">
      <c r="A38" s="14"/>
      <c r="B38" s="15"/>
      <c r="C38" s="379"/>
      <c r="G38" s="67"/>
      <c r="H38" s="68"/>
      <c r="J38" s="71" t="s">
        <v>1</v>
      </c>
      <c r="K38" s="68" t="s">
        <v>149</v>
      </c>
    </row>
    <row r="39" spans="1:130" s="12" customFormat="1" ht="14.25">
      <c r="A39" s="14"/>
      <c r="B39" s="15"/>
      <c r="C39" s="379"/>
      <c r="G39" s="67"/>
      <c r="H39" s="68"/>
    </row>
    <row r="40" spans="1:130" s="12" customFormat="1" ht="14.25">
      <c r="A40" s="14"/>
      <c r="B40" s="15"/>
      <c r="C40" s="379"/>
      <c r="G40" s="67"/>
      <c r="H40" s="68"/>
    </row>
    <row r="41" spans="1:130" s="12" customFormat="1" ht="14.25">
      <c r="A41" s="14"/>
      <c r="B41" s="15"/>
      <c r="C41" s="379"/>
      <c r="G41" s="70"/>
      <c r="H41" s="68"/>
    </row>
    <row r="42" spans="1:130" s="12" customFormat="1">
      <c r="A42" s="14"/>
      <c r="B42" s="15"/>
      <c r="C42" s="379"/>
    </row>
    <row r="43" spans="1:130" s="12" customFormat="1">
      <c r="A43" s="14"/>
      <c r="B43" s="15"/>
      <c r="C43" s="379"/>
    </row>
    <row r="44" spans="1:130" s="12" customFormat="1">
      <c r="A44" s="14"/>
      <c r="B44" s="15"/>
      <c r="C44" s="379"/>
    </row>
    <row r="45" spans="1:130">
      <c r="F45" s="155"/>
    </row>
    <row r="47" spans="1:130">
      <c r="H47" s="155"/>
    </row>
    <row r="48" spans="1:130">
      <c r="BU48" s="155"/>
    </row>
    <row r="64" spans="12:12">
      <c r="L64" s="166"/>
    </row>
    <row r="70" spans="12:12">
      <c r="L70" s="166"/>
    </row>
  </sheetData>
  <sheetProtection algorithmName="SHA-512" hashValue="5Xw0b5S4rDdRYneMyKF9+PJpJnYT3/H00eOshRLqYPS/CLbGA9f4BRXEdidnv+HG7C1P0oqffKod15Ci7j14UA==" saltValue="4uYjiD/XOz7q6BxGa6bYFA==" spinCount="100000" sheet="1" selectLockedCells="1"/>
  <mergeCells count="87">
    <mergeCell ref="DS6:DY7"/>
    <mergeCell ref="DK8:DK10"/>
    <mergeCell ref="ED6:ED10"/>
    <mergeCell ref="DW8:DW10"/>
    <mergeCell ref="DY8:DY10"/>
    <mergeCell ref="EB8:EB10"/>
    <mergeCell ref="DH6:DR7"/>
    <mergeCell ref="DM8:DM10"/>
    <mergeCell ref="DZ6:DZ10"/>
    <mergeCell ref="EA6:EB7"/>
    <mergeCell ref="BY7:CE9"/>
    <mergeCell ref="CP8:CP10"/>
    <mergeCell ref="DG14:DG24"/>
    <mergeCell ref="ED14:ED24"/>
    <mergeCell ref="DF8:DF10"/>
    <mergeCell ref="DG8:DG10"/>
    <mergeCell ref="DJ8:DJ10"/>
    <mergeCell ref="DI8:DI10"/>
    <mergeCell ref="DH8:DH10"/>
    <mergeCell ref="DL8:DL10"/>
    <mergeCell ref="DV8:DV10"/>
    <mergeCell ref="EA8:EA10"/>
    <mergeCell ref="EC6:EC10"/>
    <mergeCell ref="DN8:DR9"/>
    <mergeCell ref="DS8:DU9"/>
    <mergeCell ref="DX8:DX10"/>
    <mergeCell ref="F6:Y6"/>
    <mergeCell ref="AT8:AZ9"/>
    <mergeCell ref="AR8:AS9"/>
    <mergeCell ref="C6:E9"/>
    <mergeCell ref="BH8:BN9"/>
    <mergeCell ref="B35:I35"/>
    <mergeCell ref="A12:E12"/>
    <mergeCell ref="B7:B10"/>
    <mergeCell ref="X8:Y9"/>
    <mergeCell ref="AH8:AL9"/>
    <mergeCell ref="F7:AF7"/>
    <mergeCell ref="AH7:AZ7"/>
    <mergeCell ref="Z8:AF9"/>
    <mergeCell ref="AM8:AQ9"/>
    <mergeCell ref="CG6:CI7"/>
    <mergeCell ref="CJ6:CJ10"/>
    <mergeCell ref="CK6:CK10"/>
    <mergeCell ref="A1:AK1"/>
    <mergeCell ref="A3:Y3"/>
    <mergeCell ref="A6:A10"/>
    <mergeCell ref="A2:AK2"/>
    <mergeCell ref="F8:J9"/>
    <mergeCell ref="K8:O9"/>
    <mergeCell ref="P8:S9"/>
    <mergeCell ref="T8:W9"/>
    <mergeCell ref="A4:AK4"/>
    <mergeCell ref="BP7:BX9"/>
    <mergeCell ref="BB7:BG7"/>
    <mergeCell ref="BB8:BE9"/>
    <mergeCell ref="BF8:BG9"/>
    <mergeCell ref="CU8:CY8"/>
    <mergeCell ref="CX9:CX10"/>
    <mergeCell ref="CG8:CG10"/>
    <mergeCell ref="CI8:CI10"/>
    <mergeCell ref="CH8:CH10"/>
    <mergeCell ref="CQ8:CT8"/>
    <mergeCell ref="CR9:CR10"/>
    <mergeCell ref="CS9:CS10"/>
    <mergeCell ref="CT9:CT10"/>
    <mergeCell ref="CN8:CO8"/>
    <mergeCell ref="CM9:CM10"/>
    <mergeCell ref="CN9:CN10"/>
    <mergeCell ref="CO9:CO10"/>
    <mergeCell ref="CL9:CL10"/>
    <mergeCell ref="CL8:CM8"/>
    <mergeCell ref="CL6:CP7"/>
    <mergeCell ref="DA6:DC7"/>
    <mergeCell ref="DD6:DE7"/>
    <mergeCell ref="DF6:DG7"/>
    <mergeCell ref="CQ6:CY7"/>
    <mergeCell ref="CZ6:CZ10"/>
    <mergeCell ref="DA8:DA10"/>
    <mergeCell ref="CV9:CV10"/>
    <mergeCell ref="DD8:DD10"/>
    <mergeCell ref="DB8:DB10"/>
    <mergeCell ref="DC8:DC10"/>
    <mergeCell ref="CQ9:CQ10"/>
    <mergeCell ref="CY9:CY10"/>
    <mergeCell ref="DE8:DE10"/>
    <mergeCell ref="CW9:CW10"/>
    <mergeCell ref="CU9:CU10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3" max="33" man="1"/>
    <brk id="94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5">
    <tabColor theme="3" tint="0.59999389629810485"/>
  </sheetPr>
  <dimension ref="A1:AT195"/>
  <sheetViews>
    <sheetView showGridLines="0" topLeftCell="C1" zoomScale="70" zoomScaleNormal="70" workbookViewId="0">
      <pane ySplit="9" topLeftCell="A148" activePane="bottomLeft" state="frozen"/>
      <selection activeCell="G23" sqref="G23"/>
      <selection pane="bottomLeft" activeCell="R35" sqref="R3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6" ht="15.75" customHeight="1">
      <c r="A1" s="692" t="s">
        <v>44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B1" s="692"/>
      <c r="AC1" s="692"/>
      <c r="AD1" s="692"/>
      <c r="AE1" s="692"/>
      <c r="AF1" s="692"/>
      <c r="AG1" s="692"/>
      <c r="AH1" s="692"/>
      <c r="AI1" s="692"/>
      <c r="AJ1" s="692"/>
      <c r="AK1" s="692"/>
      <c r="AL1" s="692"/>
      <c r="AM1" s="141"/>
      <c r="AN1" s="141"/>
      <c r="AO1" s="141"/>
      <c r="AP1" s="141"/>
      <c r="AQ1" s="141"/>
      <c r="AR1" s="141"/>
      <c r="AS1" s="141"/>
    </row>
    <row r="2" spans="1:46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6" ht="15.75">
      <c r="A3" s="693" t="s">
        <v>115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6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6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6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6" ht="15.75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6" ht="15.75" thickBot="1"/>
    <row r="12" spans="1:46" ht="21.75" customHeight="1" thickBot="1">
      <c r="A12" s="675"/>
      <c r="B12" s="688" t="s">
        <v>45</v>
      </c>
      <c r="C12" s="676" t="s">
        <v>66</v>
      </c>
      <c r="D12" s="676" t="s">
        <v>67</v>
      </c>
      <c r="E12" s="679" t="s">
        <v>94</v>
      </c>
      <c r="F12" s="680"/>
      <c r="G12" s="680"/>
      <c r="H12" s="680"/>
      <c r="I12" s="680"/>
      <c r="J12" s="680"/>
      <c r="K12" s="680"/>
      <c r="L12" s="680"/>
      <c r="M12" s="680"/>
      <c r="N12" s="680"/>
      <c r="O12" s="680"/>
      <c r="P12" s="680"/>
      <c r="Q12" s="681"/>
      <c r="R12" s="681"/>
      <c r="S12" s="681"/>
      <c r="T12" s="681"/>
      <c r="U12" s="682"/>
      <c r="V12" s="682"/>
      <c r="W12" s="683"/>
      <c r="AJ12" s="4"/>
    </row>
    <row r="13" spans="1:46" ht="21.75" customHeight="1" thickBot="1">
      <c r="A13" s="675"/>
      <c r="B13" s="689"/>
      <c r="C13" s="690"/>
      <c r="D13" s="677"/>
      <c r="E13" s="684" t="s">
        <v>0</v>
      </c>
      <c r="F13" s="684"/>
      <c r="G13" s="684"/>
      <c r="H13" s="684"/>
      <c r="I13" s="684"/>
      <c r="J13" s="684" t="s">
        <v>1</v>
      </c>
      <c r="K13" s="684"/>
      <c r="L13" s="684"/>
      <c r="M13" s="684"/>
      <c r="N13" s="684"/>
      <c r="O13" s="685" t="s">
        <v>43</v>
      </c>
      <c r="P13" s="686"/>
      <c r="Q13" s="687" t="s">
        <v>193</v>
      </c>
      <c r="R13" s="681"/>
      <c r="S13" s="681"/>
      <c r="T13" s="681"/>
      <c r="U13" s="682"/>
      <c r="V13" s="682"/>
      <c r="W13" s="683"/>
      <c r="AJ13" s="4"/>
    </row>
    <row r="14" spans="1:46" ht="30" customHeight="1" thickBot="1">
      <c r="A14" s="675"/>
      <c r="B14" s="689"/>
      <c r="C14" s="691"/>
      <c r="D14" s="678"/>
      <c r="E14" s="260" t="s">
        <v>98</v>
      </c>
      <c r="F14" s="260" t="s">
        <v>72</v>
      </c>
      <c r="G14" s="261" t="s">
        <v>99</v>
      </c>
      <c r="H14" s="261" t="s">
        <v>70</v>
      </c>
      <c r="I14" s="261" t="s">
        <v>71</v>
      </c>
      <c r="J14" s="261" t="s">
        <v>98</v>
      </c>
      <c r="K14" s="260" t="s">
        <v>72</v>
      </c>
      <c r="L14" s="261" t="s">
        <v>99</v>
      </c>
      <c r="M14" s="261" t="s">
        <v>70</v>
      </c>
      <c r="N14" s="261" t="s">
        <v>71</v>
      </c>
      <c r="O14" s="261" t="s">
        <v>100</v>
      </c>
      <c r="P14" s="261" t="s">
        <v>101</v>
      </c>
      <c r="Q14" s="262" t="s">
        <v>196</v>
      </c>
      <c r="R14" s="262" t="s">
        <v>197</v>
      </c>
      <c r="S14" s="262" t="s">
        <v>198</v>
      </c>
      <c r="T14" s="262" t="s">
        <v>199</v>
      </c>
      <c r="U14" s="262" t="s">
        <v>200</v>
      </c>
      <c r="V14" s="263" t="s">
        <v>201</v>
      </c>
      <c r="W14" s="262" t="s">
        <v>202</v>
      </c>
      <c r="X14" s="4"/>
      <c r="Y14" s="4"/>
      <c r="AN14" s="4"/>
    </row>
    <row r="15" spans="1:46" ht="49.5" customHeight="1" thickBot="1">
      <c r="A15" s="309"/>
      <c r="B15" s="310" t="s">
        <v>486</v>
      </c>
      <c r="C15" s="384" t="s">
        <v>487</v>
      </c>
      <c r="D15" s="312">
        <v>57</v>
      </c>
      <c r="E15" s="277"/>
      <c r="F15" s="275"/>
      <c r="G15" s="275"/>
      <c r="H15" s="275"/>
      <c r="I15" s="313"/>
      <c r="J15" s="277">
        <v>3</v>
      </c>
      <c r="K15" s="275">
        <v>18</v>
      </c>
      <c r="L15" s="275">
        <v>18</v>
      </c>
      <c r="M15" s="275">
        <v>0</v>
      </c>
      <c r="N15" s="313">
        <v>0</v>
      </c>
      <c r="O15" s="277">
        <v>18</v>
      </c>
      <c r="P15" s="313">
        <v>0</v>
      </c>
      <c r="Q15" s="247">
        <v>0</v>
      </c>
      <c r="R15" s="248">
        <v>6</v>
      </c>
      <c r="S15" s="314">
        <v>3</v>
      </c>
      <c r="T15" s="248">
        <v>5</v>
      </c>
      <c r="U15" s="248">
        <v>4</v>
      </c>
      <c r="V15" s="315">
        <v>0</v>
      </c>
      <c r="W15" s="249">
        <v>0</v>
      </c>
      <c r="X15" s="4"/>
      <c r="Y15" s="4"/>
      <c r="Z15" s="4"/>
      <c r="AA15" s="4"/>
      <c r="AT15" s="4"/>
    </row>
    <row r="16" spans="1:46" ht="35.25" customHeight="1">
      <c r="A16" s="309"/>
      <c r="B16" s="310" t="s">
        <v>486</v>
      </c>
      <c r="C16" s="317" t="s">
        <v>488</v>
      </c>
      <c r="D16" s="318">
        <v>90</v>
      </c>
      <c r="E16" s="278"/>
      <c r="F16" s="276"/>
      <c r="G16" s="276"/>
      <c r="H16" s="276"/>
      <c r="I16" s="319"/>
      <c r="J16" s="278">
        <v>3</v>
      </c>
      <c r="K16" s="276">
        <v>21</v>
      </c>
      <c r="L16" s="276">
        <v>20</v>
      </c>
      <c r="M16" s="276">
        <v>0</v>
      </c>
      <c r="N16" s="319">
        <v>1</v>
      </c>
      <c r="O16" s="278">
        <v>21</v>
      </c>
      <c r="P16" s="319">
        <v>0</v>
      </c>
      <c r="Q16" s="250">
        <v>3</v>
      </c>
      <c r="R16" s="251">
        <v>3</v>
      </c>
      <c r="S16" s="280">
        <v>8</v>
      </c>
      <c r="T16" s="251">
        <v>4</v>
      </c>
      <c r="U16" s="251">
        <v>3</v>
      </c>
      <c r="V16" s="279">
        <v>0</v>
      </c>
      <c r="W16" s="252">
        <v>0</v>
      </c>
      <c r="X16" s="4"/>
      <c r="Y16" s="4"/>
      <c r="Z16" s="4"/>
      <c r="AA16" s="4"/>
      <c r="AT16" s="4"/>
    </row>
    <row r="17" spans="1:46" ht="15" customHeight="1">
      <c r="A17" s="309"/>
      <c r="B17" s="316" t="s">
        <v>489</v>
      </c>
      <c r="C17" s="317" t="s">
        <v>490</v>
      </c>
      <c r="D17" s="318">
        <v>66</v>
      </c>
      <c r="E17" s="278"/>
      <c r="F17" s="276"/>
      <c r="G17" s="276"/>
      <c r="H17" s="276"/>
      <c r="I17" s="319"/>
      <c r="J17" s="278">
        <v>3</v>
      </c>
      <c r="K17" s="276">
        <v>27</v>
      </c>
      <c r="L17" s="276">
        <v>23</v>
      </c>
      <c r="M17" s="276">
        <v>0</v>
      </c>
      <c r="N17" s="319">
        <v>4</v>
      </c>
      <c r="O17" s="278">
        <v>8</v>
      </c>
      <c r="P17" s="319">
        <v>19</v>
      </c>
      <c r="Q17" s="250">
        <v>1</v>
      </c>
      <c r="R17" s="251">
        <v>4</v>
      </c>
      <c r="S17" s="280">
        <v>4</v>
      </c>
      <c r="T17" s="251">
        <v>5</v>
      </c>
      <c r="U17" s="251">
        <v>3</v>
      </c>
      <c r="V17" s="279">
        <v>6</v>
      </c>
      <c r="W17" s="252">
        <v>4</v>
      </c>
      <c r="X17" s="4"/>
      <c r="Y17" s="4"/>
      <c r="Z17" s="4"/>
      <c r="AA17" s="4"/>
      <c r="AT17" s="4"/>
    </row>
    <row r="18" spans="1:46" ht="15" customHeight="1">
      <c r="A18" s="309"/>
      <c r="B18" s="316" t="s">
        <v>489</v>
      </c>
      <c r="C18" s="317" t="s">
        <v>491</v>
      </c>
      <c r="D18" s="318">
        <v>66</v>
      </c>
      <c r="E18" s="278"/>
      <c r="F18" s="276"/>
      <c r="G18" s="276"/>
      <c r="H18" s="276"/>
      <c r="I18" s="319"/>
      <c r="J18" s="278">
        <v>3</v>
      </c>
      <c r="K18" s="276">
        <v>25</v>
      </c>
      <c r="L18" s="276">
        <v>22</v>
      </c>
      <c r="M18" s="276">
        <v>0</v>
      </c>
      <c r="N18" s="319">
        <v>3</v>
      </c>
      <c r="O18" s="278">
        <v>7</v>
      </c>
      <c r="P18" s="319">
        <v>18</v>
      </c>
      <c r="Q18" s="250">
        <v>1</v>
      </c>
      <c r="R18" s="251">
        <v>3</v>
      </c>
      <c r="S18" s="280">
        <v>4</v>
      </c>
      <c r="T18" s="251">
        <v>6</v>
      </c>
      <c r="U18" s="251">
        <v>3</v>
      </c>
      <c r="V18" s="279">
        <v>5</v>
      </c>
      <c r="W18" s="252">
        <v>3</v>
      </c>
      <c r="X18" s="4"/>
      <c r="Y18" s="4"/>
      <c r="Z18" s="4"/>
      <c r="AA18" s="4"/>
      <c r="AT18" s="4"/>
    </row>
    <row r="19" spans="1:46" ht="15" customHeight="1">
      <c r="A19" s="309"/>
      <c r="B19" s="316" t="s">
        <v>492</v>
      </c>
      <c r="C19" s="317" t="s">
        <v>493</v>
      </c>
      <c r="D19" s="318"/>
      <c r="E19" s="278"/>
      <c r="F19" s="276"/>
      <c r="G19" s="276">
        <v>150</v>
      </c>
      <c r="H19" s="276">
        <v>28</v>
      </c>
      <c r="I19" s="319">
        <v>35</v>
      </c>
      <c r="J19" s="278"/>
      <c r="K19" s="276"/>
      <c r="L19" s="276"/>
      <c r="M19" s="276"/>
      <c r="N19" s="319"/>
      <c r="O19" s="278"/>
      <c r="P19" s="319"/>
      <c r="Q19" s="250"/>
      <c r="R19" s="251"/>
      <c r="S19" s="280"/>
      <c r="T19" s="251"/>
      <c r="U19" s="251"/>
      <c r="V19" s="279"/>
      <c r="W19" s="252"/>
      <c r="X19" s="4"/>
      <c r="Y19" s="4"/>
      <c r="Z19" s="4"/>
      <c r="AA19" s="4"/>
      <c r="AT19" s="4"/>
    </row>
    <row r="20" spans="1:46" ht="15" customHeight="1">
      <c r="A20" s="309"/>
      <c r="B20" s="316" t="s">
        <v>492</v>
      </c>
      <c r="C20" s="317" t="s">
        <v>493</v>
      </c>
      <c r="D20" s="318">
        <v>160</v>
      </c>
      <c r="E20" s="278">
        <v>2</v>
      </c>
      <c r="F20" s="276">
        <v>23</v>
      </c>
      <c r="G20" s="276">
        <v>22</v>
      </c>
      <c r="H20" s="276">
        <v>1</v>
      </c>
      <c r="I20" s="319">
        <v>0</v>
      </c>
      <c r="J20" s="278"/>
      <c r="K20" s="276"/>
      <c r="L20" s="276"/>
      <c r="M20" s="276"/>
      <c r="N20" s="319"/>
      <c r="O20" s="278">
        <v>6</v>
      </c>
      <c r="P20" s="319">
        <v>17</v>
      </c>
      <c r="Q20" s="250">
        <v>0</v>
      </c>
      <c r="R20" s="251">
        <v>11</v>
      </c>
      <c r="S20" s="280">
        <v>8</v>
      </c>
      <c r="T20" s="251">
        <v>4</v>
      </c>
      <c r="U20" s="251">
        <v>0</v>
      </c>
      <c r="V20" s="279">
        <v>0</v>
      </c>
      <c r="W20" s="252">
        <v>0</v>
      </c>
      <c r="X20" s="4"/>
      <c r="Y20" s="4"/>
      <c r="Z20" s="4"/>
      <c r="AA20" s="4"/>
      <c r="AT20" s="4"/>
    </row>
    <row r="21" spans="1:46" ht="15" customHeight="1">
      <c r="A21" s="309"/>
      <c r="B21" s="316" t="s">
        <v>494</v>
      </c>
      <c r="C21" s="317" t="s">
        <v>495</v>
      </c>
      <c r="D21" s="318">
        <v>48</v>
      </c>
      <c r="E21" s="278"/>
      <c r="F21" s="276"/>
      <c r="G21" s="276"/>
      <c r="H21" s="276"/>
      <c r="I21" s="319"/>
      <c r="J21" s="278">
        <v>2</v>
      </c>
      <c r="K21" s="276">
        <v>20</v>
      </c>
      <c r="L21" s="276">
        <v>20</v>
      </c>
      <c r="M21" s="276">
        <v>0</v>
      </c>
      <c r="N21" s="319">
        <v>0</v>
      </c>
      <c r="O21" s="278">
        <v>5</v>
      </c>
      <c r="P21" s="319">
        <v>15</v>
      </c>
      <c r="Q21" s="250">
        <v>2</v>
      </c>
      <c r="R21" s="251">
        <v>3</v>
      </c>
      <c r="S21" s="280">
        <v>6</v>
      </c>
      <c r="T21" s="251">
        <v>5</v>
      </c>
      <c r="U21" s="251">
        <v>2</v>
      </c>
      <c r="V21" s="279">
        <v>1</v>
      </c>
      <c r="W21" s="252">
        <v>1</v>
      </c>
      <c r="X21" s="4"/>
      <c r="Y21" s="4"/>
      <c r="Z21" s="4"/>
      <c r="AA21" s="4"/>
      <c r="AT21" s="4"/>
    </row>
    <row r="22" spans="1:46" ht="15" customHeight="1">
      <c r="A22" s="309"/>
      <c r="B22" s="316" t="s">
        <v>494</v>
      </c>
      <c r="C22" s="317" t="s">
        <v>496</v>
      </c>
      <c r="D22" s="320">
        <v>48</v>
      </c>
      <c r="E22" s="250"/>
      <c r="F22" s="251"/>
      <c r="G22" s="251"/>
      <c r="H22" s="251"/>
      <c r="I22" s="252"/>
      <c r="J22" s="250">
        <v>2</v>
      </c>
      <c r="K22" s="251">
        <v>20</v>
      </c>
      <c r="L22" s="251">
        <v>20</v>
      </c>
      <c r="M22" s="251">
        <v>0</v>
      </c>
      <c r="N22" s="252">
        <v>0</v>
      </c>
      <c r="O22" s="250">
        <v>17</v>
      </c>
      <c r="P22" s="252">
        <v>3</v>
      </c>
      <c r="Q22" s="250">
        <v>0</v>
      </c>
      <c r="R22" s="251">
        <v>6</v>
      </c>
      <c r="S22" s="280">
        <v>5</v>
      </c>
      <c r="T22" s="251">
        <v>3</v>
      </c>
      <c r="U22" s="251">
        <v>2</v>
      </c>
      <c r="V22" s="279">
        <v>3</v>
      </c>
      <c r="W22" s="252">
        <v>1</v>
      </c>
      <c r="X22" s="4"/>
      <c r="Y22" s="4"/>
      <c r="Z22" s="4"/>
      <c r="AA22" s="4"/>
      <c r="AT22" s="4"/>
    </row>
    <row r="23" spans="1:46" ht="15" customHeight="1">
      <c r="A23" s="309"/>
      <c r="B23" s="316" t="s">
        <v>494</v>
      </c>
      <c r="C23" s="317" t="s">
        <v>497</v>
      </c>
      <c r="D23" s="320">
        <v>48</v>
      </c>
      <c r="E23" s="250"/>
      <c r="F23" s="251"/>
      <c r="G23" s="251"/>
      <c r="H23" s="251"/>
      <c r="I23" s="252"/>
      <c r="J23" s="250">
        <v>2</v>
      </c>
      <c r="K23" s="251">
        <v>20</v>
      </c>
      <c r="L23" s="251">
        <v>20</v>
      </c>
      <c r="M23" s="251">
        <v>0</v>
      </c>
      <c r="N23" s="252">
        <v>0</v>
      </c>
      <c r="O23" s="250">
        <v>6</v>
      </c>
      <c r="P23" s="252">
        <v>14</v>
      </c>
      <c r="Q23" s="250">
        <v>2</v>
      </c>
      <c r="R23" s="251">
        <v>2</v>
      </c>
      <c r="S23" s="280">
        <v>6</v>
      </c>
      <c r="T23" s="251">
        <v>7</v>
      </c>
      <c r="U23" s="251">
        <v>2</v>
      </c>
      <c r="V23" s="279">
        <v>1</v>
      </c>
      <c r="W23" s="252">
        <v>0</v>
      </c>
      <c r="X23" s="4"/>
      <c r="Y23" s="4"/>
      <c r="Z23" s="4"/>
      <c r="AA23" s="4"/>
      <c r="AT23" s="4"/>
    </row>
    <row r="24" spans="1:46" ht="15" customHeight="1">
      <c r="A24" s="309"/>
      <c r="B24" s="316" t="s">
        <v>494</v>
      </c>
      <c r="C24" s="317" t="s">
        <v>498</v>
      </c>
      <c r="D24" s="320">
        <v>72</v>
      </c>
      <c r="E24" s="250"/>
      <c r="F24" s="251"/>
      <c r="G24" s="251"/>
      <c r="H24" s="251"/>
      <c r="I24" s="252"/>
      <c r="J24" s="250">
        <v>3</v>
      </c>
      <c r="K24" s="251">
        <v>30</v>
      </c>
      <c r="L24" s="251">
        <v>25</v>
      </c>
      <c r="M24" s="251">
        <v>0</v>
      </c>
      <c r="N24" s="252">
        <v>5</v>
      </c>
      <c r="O24" s="250">
        <v>10</v>
      </c>
      <c r="P24" s="252">
        <v>20</v>
      </c>
      <c r="Q24" s="250">
        <v>0</v>
      </c>
      <c r="R24" s="251">
        <v>3</v>
      </c>
      <c r="S24" s="280">
        <v>7</v>
      </c>
      <c r="T24" s="251">
        <v>12</v>
      </c>
      <c r="U24" s="251">
        <v>7</v>
      </c>
      <c r="V24" s="279">
        <v>1</v>
      </c>
      <c r="W24" s="252">
        <v>0</v>
      </c>
      <c r="X24" s="4"/>
      <c r="Y24" s="4"/>
      <c r="Z24" s="4"/>
      <c r="AA24" s="4"/>
      <c r="AB24" s="4"/>
      <c r="AC24" s="4"/>
      <c r="AR24" s="4"/>
    </row>
    <row r="25" spans="1:46" ht="15" customHeight="1">
      <c r="A25" s="309"/>
      <c r="B25" s="316" t="s">
        <v>494</v>
      </c>
      <c r="C25" s="317" t="s">
        <v>499</v>
      </c>
      <c r="D25" s="320">
        <v>51</v>
      </c>
      <c r="E25" s="250"/>
      <c r="F25" s="251"/>
      <c r="G25" s="251"/>
      <c r="H25" s="251"/>
      <c r="I25" s="252"/>
      <c r="J25" s="250">
        <v>2</v>
      </c>
      <c r="K25" s="251">
        <v>20</v>
      </c>
      <c r="L25" s="251">
        <v>20</v>
      </c>
      <c r="M25" s="251">
        <v>0</v>
      </c>
      <c r="N25" s="252">
        <v>0</v>
      </c>
      <c r="O25" s="250">
        <v>17</v>
      </c>
      <c r="P25" s="252">
        <v>3</v>
      </c>
      <c r="Q25" s="250">
        <v>0</v>
      </c>
      <c r="R25" s="251">
        <v>5</v>
      </c>
      <c r="S25" s="280">
        <v>5</v>
      </c>
      <c r="T25" s="251">
        <v>2</v>
      </c>
      <c r="U25" s="251">
        <v>6</v>
      </c>
      <c r="V25" s="279">
        <v>1</v>
      </c>
      <c r="W25" s="252">
        <v>1</v>
      </c>
      <c r="X25" s="4"/>
      <c r="Y25" s="4"/>
      <c r="Z25" s="4"/>
      <c r="AA25" s="4"/>
      <c r="AB25" s="4"/>
      <c r="AC25" s="4"/>
      <c r="AR25" s="4"/>
    </row>
    <row r="26" spans="1:46" ht="15" customHeight="1">
      <c r="A26" s="309"/>
      <c r="B26" s="316" t="s">
        <v>494</v>
      </c>
      <c r="C26" s="317" t="s">
        <v>500</v>
      </c>
      <c r="D26" s="320">
        <v>60</v>
      </c>
      <c r="E26" s="250"/>
      <c r="F26" s="251"/>
      <c r="G26" s="251"/>
      <c r="H26" s="251"/>
      <c r="I26" s="252"/>
      <c r="J26" s="250">
        <v>3</v>
      </c>
      <c r="K26" s="251">
        <v>28</v>
      </c>
      <c r="L26" s="251">
        <v>25</v>
      </c>
      <c r="M26" s="251">
        <v>0</v>
      </c>
      <c r="N26" s="252">
        <v>3</v>
      </c>
      <c r="O26" s="250">
        <v>9</v>
      </c>
      <c r="P26" s="252">
        <v>19</v>
      </c>
      <c r="Q26" s="250">
        <v>2</v>
      </c>
      <c r="R26" s="251">
        <v>10</v>
      </c>
      <c r="S26" s="280">
        <v>8</v>
      </c>
      <c r="T26" s="251">
        <v>7</v>
      </c>
      <c r="U26" s="251">
        <v>1</v>
      </c>
      <c r="V26" s="279">
        <v>0</v>
      </c>
      <c r="W26" s="252">
        <v>0</v>
      </c>
      <c r="X26" s="4"/>
      <c r="Y26" s="4"/>
      <c r="Z26" s="4"/>
      <c r="AA26" s="4"/>
      <c r="AB26" s="4"/>
      <c r="AC26" s="4"/>
      <c r="AR26" s="4"/>
    </row>
    <row r="27" spans="1:46" ht="15" customHeight="1">
      <c r="A27" s="309"/>
      <c r="B27" s="316" t="s">
        <v>494</v>
      </c>
      <c r="C27" s="317" t="s">
        <v>501</v>
      </c>
      <c r="D27" s="320">
        <v>51</v>
      </c>
      <c r="E27" s="250"/>
      <c r="F27" s="251"/>
      <c r="G27" s="251"/>
      <c r="H27" s="251"/>
      <c r="I27" s="252"/>
      <c r="J27" s="250">
        <v>2</v>
      </c>
      <c r="K27" s="251">
        <v>20</v>
      </c>
      <c r="L27" s="251">
        <v>20</v>
      </c>
      <c r="M27" s="251">
        <v>0</v>
      </c>
      <c r="N27" s="252">
        <v>0</v>
      </c>
      <c r="O27" s="250">
        <v>17</v>
      </c>
      <c r="P27" s="252">
        <v>3</v>
      </c>
      <c r="Q27" s="250">
        <v>0</v>
      </c>
      <c r="R27" s="251">
        <v>3</v>
      </c>
      <c r="S27" s="280">
        <v>7</v>
      </c>
      <c r="T27" s="251">
        <v>7</v>
      </c>
      <c r="U27" s="251">
        <v>2</v>
      </c>
      <c r="V27" s="279">
        <v>1</v>
      </c>
      <c r="W27" s="252">
        <v>0</v>
      </c>
      <c r="X27" s="4"/>
      <c r="Y27" s="4"/>
      <c r="Z27" s="4"/>
      <c r="AA27" s="4"/>
      <c r="AB27" s="4"/>
      <c r="AC27" s="4"/>
      <c r="AR27" s="4"/>
    </row>
    <row r="28" spans="1:46" ht="35.25" customHeight="1">
      <c r="A28" s="309"/>
      <c r="B28" s="316" t="s">
        <v>494</v>
      </c>
      <c r="C28" s="317" t="s">
        <v>502</v>
      </c>
      <c r="D28" s="320">
        <v>18</v>
      </c>
      <c r="E28" s="250">
        <v>2</v>
      </c>
      <c r="F28" s="251">
        <v>24</v>
      </c>
      <c r="G28" s="251">
        <v>24</v>
      </c>
      <c r="H28" s="251">
        <v>0</v>
      </c>
      <c r="I28" s="252">
        <v>0</v>
      </c>
      <c r="J28" s="250"/>
      <c r="K28" s="251"/>
      <c r="L28" s="251"/>
      <c r="M28" s="251"/>
      <c r="N28" s="252"/>
      <c r="O28" s="250">
        <v>17</v>
      </c>
      <c r="P28" s="252">
        <v>7</v>
      </c>
      <c r="Q28" s="250">
        <v>0</v>
      </c>
      <c r="R28" s="251">
        <v>11</v>
      </c>
      <c r="S28" s="280">
        <v>5</v>
      </c>
      <c r="T28" s="251">
        <v>3</v>
      </c>
      <c r="U28" s="251">
        <v>2</v>
      </c>
      <c r="V28" s="279">
        <v>3</v>
      </c>
      <c r="W28" s="252">
        <v>0</v>
      </c>
      <c r="X28" s="4"/>
      <c r="Y28" s="4"/>
      <c r="Z28" s="4"/>
      <c r="AA28" s="4"/>
      <c r="AB28" s="4"/>
      <c r="AC28" s="4"/>
      <c r="AR28" s="4"/>
    </row>
    <row r="29" spans="1:46" ht="32.25" customHeight="1">
      <c r="A29" s="309"/>
      <c r="B29" s="316" t="s">
        <v>494</v>
      </c>
      <c r="C29" s="317" t="s">
        <v>503</v>
      </c>
      <c r="D29" s="320">
        <v>24</v>
      </c>
      <c r="E29" s="250">
        <v>1</v>
      </c>
      <c r="F29" s="251">
        <v>10</v>
      </c>
      <c r="G29" s="251">
        <v>10</v>
      </c>
      <c r="H29" s="251">
        <v>0</v>
      </c>
      <c r="I29" s="252">
        <v>0</v>
      </c>
      <c r="J29" s="250"/>
      <c r="K29" s="251"/>
      <c r="L29" s="251"/>
      <c r="M29" s="251"/>
      <c r="N29" s="252"/>
      <c r="O29" s="250">
        <v>3</v>
      </c>
      <c r="P29" s="252">
        <v>7</v>
      </c>
      <c r="Q29" s="250">
        <v>8</v>
      </c>
      <c r="R29" s="251">
        <v>0</v>
      </c>
      <c r="S29" s="280">
        <v>0</v>
      </c>
      <c r="T29" s="251">
        <v>2</v>
      </c>
      <c r="U29" s="251">
        <v>0</v>
      </c>
      <c r="V29" s="279">
        <v>0</v>
      </c>
      <c r="W29" s="252">
        <v>0</v>
      </c>
      <c r="X29" s="4"/>
      <c r="Y29" s="4"/>
      <c r="Z29" s="4"/>
      <c r="AA29" s="4"/>
      <c r="AB29" s="4"/>
      <c r="AC29" s="4"/>
      <c r="AR29" s="4"/>
    </row>
    <row r="30" spans="1:46" ht="15" customHeight="1">
      <c r="A30" s="309"/>
      <c r="B30" s="316" t="s">
        <v>494</v>
      </c>
      <c r="C30" s="317" t="s">
        <v>504</v>
      </c>
      <c r="D30" s="320">
        <v>69</v>
      </c>
      <c r="E30" s="250">
        <v>6</v>
      </c>
      <c r="F30" s="251">
        <v>120</v>
      </c>
      <c r="G30" s="251">
        <v>110</v>
      </c>
      <c r="H30" s="251">
        <v>0</v>
      </c>
      <c r="I30" s="252">
        <v>10</v>
      </c>
      <c r="J30" s="250"/>
      <c r="K30" s="251"/>
      <c r="L30" s="251"/>
      <c r="M30" s="251"/>
      <c r="N30" s="252"/>
      <c r="O30" s="250">
        <v>60</v>
      </c>
      <c r="P30" s="252">
        <v>60</v>
      </c>
      <c r="Q30" s="250">
        <v>21</v>
      </c>
      <c r="R30" s="251">
        <v>3</v>
      </c>
      <c r="S30" s="280">
        <v>18</v>
      </c>
      <c r="T30" s="251">
        <v>36</v>
      </c>
      <c r="U30" s="251">
        <v>27</v>
      </c>
      <c r="V30" s="279">
        <v>15</v>
      </c>
      <c r="W30" s="252">
        <v>0</v>
      </c>
      <c r="X30" s="4"/>
      <c r="Y30" s="4"/>
      <c r="Z30" s="4"/>
      <c r="AA30" s="4"/>
      <c r="AB30" s="4"/>
      <c r="AC30" s="4"/>
      <c r="AR30" s="4"/>
    </row>
    <row r="31" spans="1:46" ht="15" customHeight="1">
      <c r="A31" s="309"/>
      <c r="B31" s="316"/>
      <c r="C31" s="317"/>
      <c r="D31" s="320"/>
      <c r="E31" s="250"/>
      <c r="F31" s="251"/>
      <c r="G31" s="251"/>
      <c r="H31" s="251"/>
      <c r="I31" s="252"/>
      <c r="J31" s="250"/>
      <c r="K31" s="251"/>
      <c r="L31" s="251"/>
      <c r="M31" s="251"/>
      <c r="N31" s="252"/>
      <c r="O31" s="250"/>
      <c r="P31" s="252"/>
      <c r="Q31" s="250"/>
      <c r="R31" s="251"/>
      <c r="S31" s="280"/>
      <c r="T31" s="251"/>
      <c r="U31" s="251"/>
      <c r="V31" s="279"/>
      <c r="W31" s="252"/>
      <c r="X31" s="4"/>
      <c r="Y31" s="4"/>
      <c r="Z31" s="4"/>
      <c r="AA31" s="4"/>
      <c r="AB31" s="4"/>
      <c r="AC31" s="4"/>
      <c r="AR31" s="4"/>
    </row>
    <row r="32" spans="1:46" ht="15" customHeight="1">
      <c r="A32" s="309"/>
      <c r="B32" s="316"/>
      <c r="C32" s="317"/>
      <c r="D32" s="320"/>
      <c r="E32" s="250"/>
      <c r="F32" s="251"/>
      <c r="G32" s="251"/>
      <c r="H32" s="251"/>
      <c r="I32" s="252"/>
      <c r="J32" s="250"/>
      <c r="K32" s="251"/>
      <c r="L32" s="251"/>
      <c r="M32" s="251"/>
      <c r="N32" s="252"/>
      <c r="O32" s="250"/>
      <c r="P32" s="252"/>
      <c r="Q32" s="250"/>
      <c r="R32" s="251"/>
      <c r="S32" s="280"/>
      <c r="T32" s="251"/>
      <c r="U32" s="251"/>
      <c r="V32" s="279"/>
      <c r="W32" s="252"/>
      <c r="X32" s="4"/>
      <c r="Y32" s="4"/>
      <c r="Z32" s="4"/>
      <c r="AA32" s="4"/>
      <c r="AB32" s="4"/>
      <c r="AC32" s="4"/>
      <c r="AR32" s="4"/>
    </row>
    <row r="33" spans="1:44" ht="15" customHeight="1">
      <c r="A33" s="309"/>
      <c r="B33" s="316"/>
      <c r="C33" s="317"/>
      <c r="D33" s="320"/>
      <c r="E33" s="250"/>
      <c r="F33" s="251"/>
      <c r="G33" s="251"/>
      <c r="H33" s="251"/>
      <c r="I33" s="252"/>
      <c r="J33" s="250"/>
      <c r="K33" s="251"/>
      <c r="L33" s="251"/>
      <c r="M33" s="251"/>
      <c r="N33" s="252"/>
      <c r="O33" s="250"/>
      <c r="P33" s="252"/>
      <c r="Q33" s="250"/>
      <c r="R33" s="251"/>
      <c r="S33" s="280"/>
      <c r="T33" s="251"/>
      <c r="U33" s="251"/>
      <c r="V33" s="279"/>
      <c r="W33" s="252"/>
      <c r="X33" s="4"/>
      <c r="Y33" s="4"/>
      <c r="Z33" s="4"/>
      <c r="AA33" s="4"/>
      <c r="AB33" s="4"/>
      <c r="AC33" s="4"/>
      <c r="AR33" s="4"/>
    </row>
    <row r="34" spans="1:44" ht="15" customHeight="1">
      <c r="A34" s="309"/>
      <c r="B34" s="316"/>
      <c r="C34" s="317"/>
      <c r="D34" s="320"/>
      <c r="E34" s="250"/>
      <c r="F34" s="251"/>
      <c r="G34" s="251"/>
      <c r="H34" s="251"/>
      <c r="I34" s="252"/>
      <c r="J34" s="250"/>
      <c r="K34" s="251"/>
      <c r="L34" s="251"/>
      <c r="M34" s="251"/>
      <c r="N34" s="252"/>
      <c r="O34" s="250"/>
      <c r="P34" s="252"/>
      <c r="Q34" s="250"/>
      <c r="R34" s="251"/>
      <c r="S34" s="280"/>
      <c r="T34" s="251"/>
      <c r="U34" s="251"/>
      <c r="V34" s="279"/>
      <c r="W34" s="252"/>
      <c r="X34" s="4"/>
      <c r="Y34" s="4"/>
      <c r="Z34" s="4"/>
      <c r="AA34" s="4"/>
      <c r="AB34" s="4"/>
      <c r="AC34" s="4"/>
      <c r="AR34" s="4"/>
    </row>
    <row r="35" spans="1:44" ht="15" customHeight="1">
      <c r="A35" s="309"/>
      <c r="B35" s="316"/>
      <c r="C35" s="317"/>
      <c r="D35" s="320"/>
      <c r="E35" s="250"/>
      <c r="F35" s="251"/>
      <c r="G35" s="251"/>
      <c r="H35" s="251"/>
      <c r="I35" s="252"/>
      <c r="J35" s="250"/>
      <c r="K35" s="251"/>
      <c r="L35" s="251"/>
      <c r="M35" s="251"/>
      <c r="N35" s="252"/>
      <c r="O35" s="250"/>
      <c r="P35" s="252"/>
      <c r="Q35" s="250"/>
      <c r="R35" s="251"/>
      <c r="S35" s="280"/>
      <c r="T35" s="251"/>
      <c r="U35" s="251"/>
      <c r="V35" s="279"/>
      <c r="W35" s="252"/>
      <c r="X35" s="4"/>
      <c r="Y35" s="4"/>
      <c r="Z35" s="4"/>
      <c r="AA35" s="4"/>
      <c r="AB35" s="4"/>
      <c r="AC35" s="4"/>
      <c r="AR35" s="4"/>
    </row>
    <row r="36" spans="1:44" ht="15" customHeight="1">
      <c r="A36" s="309"/>
      <c r="B36" s="316"/>
      <c r="C36" s="317"/>
      <c r="D36" s="320"/>
      <c r="E36" s="250"/>
      <c r="F36" s="251"/>
      <c r="G36" s="251"/>
      <c r="H36" s="251"/>
      <c r="I36" s="252"/>
      <c r="J36" s="250"/>
      <c r="K36" s="251"/>
      <c r="L36" s="251"/>
      <c r="M36" s="251"/>
      <c r="N36" s="252"/>
      <c r="O36" s="250"/>
      <c r="P36" s="252"/>
      <c r="Q36" s="250"/>
      <c r="R36" s="251"/>
      <c r="S36" s="280"/>
      <c r="T36" s="251"/>
      <c r="U36" s="251"/>
      <c r="V36" s="279"/>
      <c r="W36" s="252"/>
      <c r="X36" s="4"/>
      <c r="Y36" s="4"/>
      <c r="Z36" s="4"/>
      <c r="AA36" s="4"/>
      <c r="AB36" s="4"/>
      <c r="AC36" s="4"/>
      <c r="AR36" s="4"/>
    </row>
    <row r="37" spans="1:44" ht="15" customHeight="1">
      <c r="A37" s="309"/>
      <c r="B37" s="316"/>
      <c r="C37" s="317"/>
      <c r="D37" s="320"/>
      <c r="E37" s="250"/>
      <c r="F37" s="251"/>
      <c r="G37" s="251"/>
      <c r="H37" s="251"/>
      <c r="I37" s="252"/>
      <c r="J37" s="250"/>
      <c r="K37" s="251"/>
      <c r="L37" s="251"/>
      <c r="M37" s="251"/>
      <c r="N37" s="252"/>
      <c r="O37" s="250"/>
      <c r="P37" s="252"/>
      <c r="Q37" s="250"/>
      <c r="R37" s="251"/>
      <c r="S37" s="280"/>
      <c r="T37" s="251"/>
      <c r="U37" s="251"/>
      <c r="V37" s="279"/>
      <c r="W37" s="252"/>
      <c r="X37" s="4"/>
      <c r="Y37" s="4"/>
      <c r="Z37" s="4"/>
      <c r="AA37" s="4"/>
      <c r="AB37" s="4"/>
      <c r="AC37" s="4"/>
      <c r="AR37" s="4"/>
    </row>
    <row r="38" spans="1:44" ht="15" customHeight="1">
      <c r="A38" s="309"/>
      <c r="B38" s="316"/>
      <c r="C38" s="317"/>
      <c r="D38" s="320"/>
      <c r="E38" s="250"/>
      <c r="F38" s="251"/>
      <c r="G38" s="251"/>
      <c r="H38" s="251"/>
      <c r="I38" s="252"/>
      <c r="J38" s="250"/>
      <c r="K38" s="251"/>
      <c r="L38" s="251"/>
      <c r="M38" s="251"/>
      <c r="N38" s="252"/>
      <c r="O38" s="250"/>
      <c r="P38" s="252"/>
      <c r="Q38" s="250"/>
      <c r="R38" s="251"/>
      <c r="S38" s="280"/>
      <c r="T38" s="251"/>
      <c r="U38" s="251"/>
      <c r="V38" s="279"/>
      <c r="W38" s="252"/>
      <c r="X38" s="4"/>
      <c r="Y38" s="4"/>
      <c r="Z38" s="4"/>
      <c r="AA38" s="4"/>
      <c r="AB38" s="4"/>
      <c r="AC38" s="4"/>
      <c r="AR38" s="4"/>
    </row>
    <row r="39" spans="1:44" ht="15" customHeight="1">
      <c r="A39" s="309"/>
      <c r="B39" s="316"/>
      <c r="C39" s="317"/>
      <c r="D39" s="320"/>
      <c r="E39" s="250"/>
      <c r="F39" s="251"/>
      <c r="G39" s="251"/>
      <c r="H39" s="251"/>
      <c r="I39" s="252"/>
      <c r="J39" s="250"/>
      <c r="K39" s="251"/>
      <c r="L39" s="251"/>
      <c r="M39" s="251"/>
      <c r="N39" s="252"/>
      <c r="O39" s="250"/>
      <c r="P39" s="252"/>
      <c r="Q39" s="250"/>
      <c r="R39" s="251"/>
      <c r="S39" s="280"/>
      <c r="T39" s="251"/>
      <c r="U39" s="251"/>
      <c r="V39" s="279"/>
      <c r="W39" s="252"/>
      <c r="X39" s="4"/>
      <c r="Y39" s="4"/>
      <c r="Z39" s="4"/>
      <c r="AA39" s="4"/>
      <c r="AB39" s="4"/>
      <c r="AC39" s="4"/>
      <c r="AR39" s="4"/>
    </row>
    <row r="40" spans="1:44" ht="15" customHeight="1">
      <c r="A40" s="309"/>
      <c r="B40" s="316"/>
      <c r="C40" s="317"/>
      <c r="D40" s="320"/>
      <c r="E40" s="250"/>
      <c r="F40" s="251"/>
      <c r="G40" s="251"/>
      <c r="H40" s="251"/>
      <c r="I40" s="252"/>
      <c r="J40" s="250"/>
      <c r="K40" s="251"/>
      <c r="L40" s="251"/>
      <c r="M40" s="251"/>
      <c r="N40" s="252"/>
      <c r="O40" s="250"/>
      <c r="P40" s="252"/>
      <c r="Q40" s="250"/>
      <c r="R40" s="251"/>
      <c r="S40" s="280"/>
      <c r="T40" s="251"/>
      <c r="U40" s="251"/>
      <c r="V40" s="279"/>
      <c r="W40" s="252"/>
      <c r="X40" s="4"/>
      <c r="Y40" s="4"/>
      <c r="Z40" s="4"/>
      <c r="AA40" s="4"/>
      <c r="AB40" s="4"/>
      <c r="AC40" s="4"/>
      <c r="AR40" s="4"/>
    </row>
    <row r="41" spans="1:44" ht="15" customHeight="1">
      <c r="A41" s="309"/>
      <c r="B41" s="316"/>
      <c r="C41" s="317"/>
      <c r="D41" s="320"/>
      <c r="E41" s="250"/>
      <c r="F41" s="251"/>
      <c r="G41" s="251"/>
      <c r="H41" s="251"/>
      <c r="I41" s="252"/>
      <c r="J41" s="250"/>
      <c r="K41" s="251"/>
      <c r="L41" s="251"/>
      <c r="M41" s="251"/>
      <c r="N41" s="252"/>
      <c r="O41" s="250"/>
      <c r="P41" s="252"/>
      <c r="Q41" s="250"/>
      <c r="R41" s="251"/>
      <c r="S41" s="280"/>
      <c r="T41" s="251"/>
      <c r="U41" s="251"/>
      <c r="V41" s="279"/>
      <c r="W41" s="252"/>
      <c r="X41" s="4"/>
      <c r="Y41" s="4"/>
      <c r="Z41" s="4"/>
      <c r="AA41" s="4"/>
      <c r="AB41" s="4"/>
      <c r="AC41" s="4"/>
      <c r="AR41" s="4"/>
    </row>
    <row r="42" spans="1:44" ht="15" customHeight="1">
      <c r="A42" s="309"/>
      <c r="B42" s="316"/>
      <c r="C42" s="317"/>
      <c r="D42" s="320"/>
      <c r="E42" s="250"/>
      <c r="F42" s="251"/>
      <c r="G42" s="251"/>
      <c r="H42" s="251"/>
      <c r="I42" s="252"/>
      <c r="J42" s="250"/>
      <c r="K42" s="251"/>
      <c r="L42" s="251"/>
      <c r="M42" s="251"/>
      <c r="N42" s="252"/>
      <c r="O42" s="250"/>
      <c r="P42" s="252"/>
      <c r="Q42" s="250"/>
      <c r="R42" s="251"/>
      <c r="S42" s="280"/>
      <c r="T42" s="251"/>
      <c r="U42" s="251"/>
      <c r="V42" s="279"/>
      <c r="W42" s="252"/>
      <c r="X42" s="4"/>
      <c r="Y42" s="4"/>
      <c r="Z42" s="4"/>
      <c r="AA42" s="4"/>
      <c r="AB42" s="4"/>
      <c r="AC42" s="4"/>
      <c r="AR42" s="4"/>
    </row>
    <row r="43" spans="1:44" ht="15" customHeight="1">
      <c r="A43" s="309"/>
      <c r="B43" s="316"/>
      <c r="C43" s="317"/>
      <c r="D43" s="320"/>
      <c r="E43" s="250"/>
      <c r="F43" s="251"/>
      <c r="G43" s="251"/>
      <c r="H43" s="251"/>
      <c r="I43" s="252"/>
      <c r="J43" s="250"/>
      <c r="K43" s="251"/>
      <c r="L43" s="251"/>
      <c r="M43" s="251"/>
      <c r="N43" s="252"/>
      <c r="O43" s="250"/>
      <c r="P43" s="252"/>
      <c r="Q43" s="250"/>
      <c r="R43" s="251"/>
      <c r="S43" s="280"/>
      <c r="T43" s="251"/>
      <c r="U43" s="251"/>
      <c r="V43" s="279"/>
      <c r="W43" s="252"/>
      <c r="X43" s="4"/>
      <c r="Y43" s="4"/>
      <c r="Z43" s="4"/>
      <c r="AA43" s="4"/>
      <c r="AB43" s="4"/>
      <c r="AC43" s="4"/>
      <c r="AR43" s="4"/>
    </row>
    <row r="44" spans="1:44" ht="15" customHeight="1">
      <c r="A44" s="309"/>
      <c r="B44" s="316"/>
      <c r="C44" s="317"/>
      <c r="D44" s="320"/>
      <c r="E44" s="250"/>
      <c r="F44" s="251"/>
      <c r="G44" s="251"/>
      <c r="H44" s="251"/>
      <c r="I44" s="252"/>
      <c r="J44" s="250"/>
      <c r="K44" s="251"/>
      <c r="L44" s="251"/>
      <c r="M44" s="251"/>
      <c r="N44" s="252"/>
      <c r="O44" s="250"/>
      <c r="P44" s="252"/>
      <c r="Q44" s="250"/>
      <c r="R44" s="251"/>
      <c r="S44" s="280"/>
      <c r="T44" s="251"/>
      <c r="U44" s="251"/>
      <c r="V44" s="279"/>
      <c r="W44" s="252"/>
      <c r="X44" s="4"/>
      <c r="Y44" s="4"/>
      <c r="Z44" s="4"/>
      <c r="AA44" s="4"/>
      <c r="AB44" s="4"/>
      <c r="AC44" s="4"/>
      <c r="AR44" s="4"/>
    </row>
    <row r="45" spans="1:44" ht="15" customHeight="1">
      <c r="A45" s="309"/>
      <c r="B45" s="316"/>
      <c r="C45" s="317"/>
      <c r="D45" s="320"/>
      <c r="E45" s="250"/>
      <c r="F45" s="251"/>
      <c r="G45" s="251"/>
      <c r="H45" s="251"/>
      <c r="I45" s="252"/>
      <c r="J45" s="250"/>
      <c r="K45" s="251"/>
      <c r="L45" s="251"/>
      <c r="M45" s="251"/>
      <c r="N45" s="252"/>
      <c r="O45" s="250"/>
      <c r="P45" s="252"/>
      <c r="Q45" s="250"/>
      <c r="R45" s="251"/>
      <c r="S45" s="280"/>
      <c r="T45" s="251"/>
      <c r="U45" s="251"/>
      <c r="V45" s="279"/>
      <c r="W45" s="252"/>
      <c r="X45" s="4"/>
      <c r="Y45" s="4"/>
      <c r="Z45" s="4"/>
      <c r="AA45" s="4"/>
      <c r="AB45" s="4"/>
      <c r="AC45" s="4"/>
      <c r="AR45" s="4"/>
    </row>
    <row r="46" spans="1:44" ht="15" customHeight="1">
      <c r="A46" s="309"/>
      <c r="B46" s="316"/>
      <c r="C46" s="317"/>
      <c r="D46" s="320"/>
      <c r="E46" s="250"/>
      <c r="F46" s="251"/>
      <c r="G46" s="251"/>
      <c r="H46" s="251"/>
      <c r="I46" s="252"/>
      <c r="J46" s="250"/>
      <c r="K46" s="251"/>
      <c r="L46" s="251"/>
      <c r="M46" s="251"/>
      <c r="N46" s="252"/>
      <c r="O46" s="250"/>
      <c r="P46" s="252"/>
      <c r="Q46" s="250"/>
      <c r="R46" s="251"/>
      <c r="S46" s="280"/>
      <c r="T46" s="251"/>
      <c r="U46" s="251"/>
      <c r="V46" s="279"/>
      <c r="W46" s="252"/>
      <c r="X46" s="4"/>
      <c r="Y46" s="4"/>
      <c r="Z46" s="4"/>
      <c r="AA46" s="4"/>
      <c r="AB46" s="4"/>
      <c r="AC46" s="4"/>
      <c r="AR46" s="4"/>
    </row>
    <row r="47" spans="1:44" ht="15" customHeight="1">
      <c r="A47" s="309"/>
      <c r="B47" s="316"/>
      <c r="C47" s="317"/>
      <c r="D47" s="320"/>
      <c r="E47" s="250"/>
      <c r="F47" s="251"/>
      <c r="G47" s="251"/>
      <c r="H47" s="251"/>
      <c r="I47" s="252"/>
      <c r="J47" s="250"/>
      <c r="K47" s="251"/>
      <c r="L47" s="251"/>
      <c r="M47" s="251"/>
      <c r="N47" s="252"/>
      <c r="O47" s="250"/>
      <c r="P47" s="252"/>
      <c r="Q47" s="250"/>
      <c r="R47" s="251"/>
      <c r="S47" s="280"/>
      <c r="T47" s="251"/>
      <c r="U47" s="251"/>
      <c r="V47" s="279"/>
      <c r="W47" s="252"/>
      <c r="X47" s="4"/>
      <c r="Y47" s="4"/>
      <c r="Z47" s="4"/>
      <c r="AA47" s="4"/>
      <c r="AB47" s="4"/>
      <c r="AC47" s="4"/>
      <c r="AR47" s="4"/>
    </row>
    <row r="48" spans="1:44" ht="15" customHeight="1">
      <c r="A48" s="309"/>
      <c r="B48" s="316"/>
      <c r="C48" s="317"/>
      <c r="D48" s="320"/>
      <c r="E48" s="250"/>
      <c r="F48" s="251"/>
      <c r="G48" s="251"/>
      <c r="H48" s="251"/>
      <c r="I48" s="252"/>
      <c r="J48" s="250"/>
      <c r="K48" s="251"/>
      <c r="L48" s="251"/>
      <c r="M48" s="251"/>
      <c r="N48" s="252"/>
      <c r="O48" s="250"/>
      <c r="P48" s="252"/>
      <c r="Q48" s="250"/>
      <c r="R48" s="251"/>
      <c r="S48" s="280"/>
      <c r="T48" s="251"/>
      <c r="U48" s="251"/>
      <c r="V48" s="279"/>
      <c r="W48" s="252"/>
      <c r="X48" s="4"/>
      <c r="Y48" s="4"/>
      <c r="Z48" s="4"/>
      <c r="AA48" s="4"/>
      <c r="AB48" s="4"/>
      <c r="AC48" s="4"/>
      <c r="AR48" s="4"/>
    </row>
    <row r="49" spans="1:44" ht="15" customHeight="1">
      <c r="A49" s="309"/>
      <c r="B49" s="316"/>
      <c r="C49" s="317"/>
      <c r="D49" s="320"/>
      <c r="E49" s="250"/>
      <c r="F49" s="251"/>
      <c r="G49" s="251"/>
      <c r="H49" s="251"/>
      <c r="I49" s="252"/>
      <c r="J49" s="250"/>
      <c r="K49" s="251"/>
      <c r="L49" s="251"/>
      <c r="M49" s="251"/>
      <c r="N49" s="252"/>
      <c r="O49" s="250"/>
      <c r="P49" s="252"/>
      <c r="Q49" s="250"/>
      <c r="R49" s="251"/>
      <c r="S49" s="280"/>
      <c r="T49" s="251"/>
      <c r="U49" s="251"/>
      <c r="V49" s="279"/>
      <c r="W49" s="252"/>
      <c r="X49" s="4"/>
      <c r="Y49" s="4"/>
      <c r="Z49" s="4"/>
      <c r="AA49" s="4"/>
      <c r="AB49" s="4"/>
      <c r="AC49" s="4"/>
      <c r="AR49" s="4"/>
    </row>
    <row r="50" spans="1:44" ht="15" customHeight="1">
      <c r="A50" s="309"/>
      <c r="B50" s="316"/>
      <c r="C50" s="317"/>
      <c r="D50" s="320"/>
      <c r="E50" s="250"/>
      <c r="F50" s="251"/>
      <c r="G50" s="251"/>
      <c r="H50" s="251"/>
      <c r="I50" s="252"/>
      <c r="J50" s="250"/>
      <c r="K50" s="251"/>
      <c r="L50" s="251"/>
      <c r="M50" s="251"/>
      <c r="N50" s="252"/>
      <c r="O50" s="250"/>
      <c r="P50" s="252"/>
      <c r="Q50" s="250"/>
      <c r="R50" s="251"/>
      <c r="S50" s="280"/>
      <c r="T50" s="251"/>
      <c r="U50" s="251"/>
      <c r="V50" s="279"/>
      <c r="W50" s="252"/>
      <c r="X50" s="4"/>
      <c r="Y50" s="4"/>
      <c r="Z50" s="4"/>
      <c r="AA50" s="4"/>
      <c r="AB50" s="4"/>
      <c r="AC50" s="4"/>
      <c r="AR50" s="4"/>
    </row>
    <row r="51" spans="1:44" ht="15" customHeight="1">
      <c r="A51" s="309"/>
      <c r="B51" s="316"/>
      <c r="C51" s="317"/>
      <c r="D51" s="320"/>
      <c r="E51" s="250"/>
      <c r="F51" s="251"/>
      <c r="G51" s="251"/>
      <c r="H51" s="251"/>
      <c r="I51" s="252"/>
      <c r="J51" s="250"/>
      <c r="K51" s="251"/>
      <c r="L51" s="251"/>
      <c r="M51" s="251"/>
      <c r="N51" s="252"/>
      <c r="O51" s="250"/>
      <c r="P51" s="252"/>
      <c r="Q51" s="250"/>
      <c r="R51" s="251"/>
      <c r="S51" s="280"/>
      <c r="T51" s="251"/>
      <c r="U51" s="251"/>
      <c r="V51" s="279"/>
      <c r="W51" s="252"/>
      <c r="X51" s="4"/>
      <c r="Y51" s="4"/>
      <c r="Z51" s="4"/>
      <c r="AA51" s="4"/>
      <c r="AB51" s="4"/>
      <c r="AC51" s="4"/>
      <c r="AR51" s="4"/>
    </row>
    <row r="52" spans="1:44" ht="15" customHeight="1">
      <c r="A52" s="309"/>
      <c r="B52" s="316"/>
      <c r="C52" s="317"/>
      <c r="D52" s="320"/>
      <c r="E52" s="250"/>
      <c r="F52" s="251"/>
      <c r="G52" s="251"/>
      <c r="H52" s="251"/>
      <c r="I52" s="252"/>
      <c r="J52" s="250"/>
      <c r="K52" s="251"/>
      <c r="L52" s="251"/>
      <c r="M52" s="251"/>
      <c r="N52" s="252"/>
      <c r="O52" s="250"/>
      <c r="P52" s="252"/>
      <c r="Q52" s="250"/>
      <c r="R52" s="251"/>
      <c r="S52" s="280"/>
      <c r="T52" s="251"/>
      <c r="U52" s="251"/>
      <c r="V52" s="279"/>
      <c r="W52" s="252"/>
      <c r="X52" s="4"/>
      <c r="Y52" s="4"/>
      <c r="Z52" s="4"/>
      <c r="AA52" s="4"/>
      <c r="AB52" s="4"/>
      <c r="AC52" s="4"/>
      <c r="AR52" s="4"/>
    </row>
    <row r="53" spans="1:44" ht="15" customHeight="1">
      <c r="A53" s="309"/>
      <c r="B53" s="316"/>
      <c r="C53" s="317"/>
      <c r="D53" s="320"/>
      <c r="E53" s="250"/>
      <c r="F53" s="251"/>
      <c r="G53" s="251"/>
      <c r="H53" s="251"/>
      <c r="I53" s="252"/>
      <c r="J53" s="250"/>
      <c r="K53" s="251"/>
      <c r="L53" s="251"/>
      <c r="M53" s="251"/>
      <c r="N53" s="252"/>
      <c r="O53" s="250"/>
      <c r="P53" s="252"/>
      <c r="Q53" s="250"/>
      <c r="R53" s="251"/>
      <c r="S53" s="280"/>
      <c r="T53" s="251"/>
      <c r="U53" s="251"/>
      <c r="V53" s="279"/>
      <c r="W53" s="252"/>
      <c r="X53" s="4"/>
      <c r="Y53" s="4"/>
      <c r="Z53" s="4"/>
      <c r="AA53" s="4"/>
      <c r="AB53" s="4"/>
      <c r="AC53" s="4"/>
      <c r="AR53" s="4"/>
    </row>
    <row r="54" spans="1:44" ht="15" customHeight="1">
      <c r="A54" s="309"/>
      <c r="B54" s="316"/>
      <c r="C54" s="317"/>
      <c r="D54" s="320"/>
      <c r="E54" s="250"/>
      <c r="F54" s="251"/>
      <c r="G54" s="251"/>
      <c r="H54" s="251"/>
      <c r="I54" s="252"/>
      <c r="J54" s="250"/>
      <c r="K54" s="251"/>
      <c r="L54" s="251"/>
      <c r="M54" s="251"/>
      <c r="N54" s="252"/>
      <c r="O54" s="250"/>
      <c r="P54" s="252"/>
      <c r="Q54" s="250"/>
      <c r="R54" s="251"/>
      <c r="S54" s="280"/>
      <c r="T54" s="251"/>
      <c r="U54" s="251"/>
      <c r="V54" s="279"/>
      <c r="W54" s="252"/>
      <c r="X54" s="4"/>
      <c r="Y54" s="4"/>
      <c r="Z54" s="4"/>
      <c r="AA54" s="4"/>
      <c r="AB54" s="4"/>
      <c r="AC54" s="4"/>
      <c r="AR54" s="4"/>
    </row>
    <row r="55" spans="1:44" ht="15" customHeight="1">
      <c r="A55" s="309"/>
      <c r="B55" s="316"/>
      <c r="C55" s="317"/>
      <c r="D55" s="320"/>
      <c r="E55" s="250"/>
      <c r="F55" s="251"/>
      <c r="G55" s="251"/>
      <c r="H55" s="251"/>
      <c r="I55" s="252"/>
      <c r="J55" s="250"/>
      <c r="K55" s="251"/>
      <c r="L55" s="251"/>
      <c r="M55" s="251"/>
      <c r="N55" s="252"/>
      <c r="O55" s="250"/>
      <c r="P55" s="252"/>
      <c r="Q55" s="250"/>
      <c r="R55" s="251"/>
      <c r="S55" s="280"/>
      <c r="T55" s="251"/>
      <c r="U55" s="251"/>
      <c r="V55" s="279"/>
      <c r="W55" s="252"/>
      <c r="X55" s="4"/>
      <c r="Y55" s="4"/>
      <c r="Z55" s="4"/>
      <c r="AA55" s="4"/>
      <c r="AB55" s="4"/>
      <c r="AC55" s="4"/>
      <c r="AR55" s="4"/>
    </row>
    <row r="56" spans="1:44" ht="15" customHeight="1">
      <c r="A56" s="309"/>
      <c r="B56" s="316"/>
      <c r="C56" s="317"/>
      <c r="D56" s="320"/>
      <c r="E56" s="250"/>
      <c r="F56" s="251"/>
      <c r="G56" s="251"/>
      <c r="H56" s="251"/>
      <c r="I56" s="252"/>
      <c r="J56" s="250"/>
      <c r="K56" s="251"/>
      <c r="L56" s="251"/>
      <c r="M56" s="251"/>
      <c r="N56" s="252"/>
      <c r="O56" s="250"/>
      <c r="P56" s="252"/>
      <c r="Q56" s="250"/>
      <c r="R56" s="251"/>
      <c r="S56" s="280"/>
      <c r="T56" s="251"/>
      <c r="U56" s="251"/>
      <c r="V56" s="279"/>
      <c r="W56" s="252"/>
      <c r="X56" s="4"/>
      <c r="Y56" s="4"/>
      <c r="Z56" s="4"/>
      <c r="AA56" s="4"/>
      <c r="AB56" s="4"/>
      <c r="AC56" s="4"/>
      <c r="AR56" s="4"/>
    </row>
    <row r="57" spans="1:44" ht="15" customHeight="1">
      <c r="A57" s="309"/>
      <c r="B57" s="316"/>
      <c r="C57" s="317"/>
      <c r="D57" s="320"/>
      <c r="E57" s="250"/>
      <c r="F57" s="251"/>
      <c r="G57" s="251"/>
      <c r="H57" s="251"/>
      <c r="I57" s="252"/>
      <c r="J57" s="250"/>
      <c r="K57" s="251"/>
      <c r="L57" s="251"/>
      <c r="M57" s="251"/>
      <c r="N57" s="252"/>
      <c r="O57" s="250"/>
      <c r="P57" s="252"/>
      <c r="Q57" s="250"/>
      <c r="R57" s="251"/>
      <c r="S57" s="280"/>
      <c r="T57" s="251"/>
      <c r="U57" s="251"/>
      <c r="V57" s="279"/>
      <c r="W57" s="252"/>
      <c r="X57" s="4"/>
      <c r="Y57" s="4"/>
      <c r="Z57" s="4"/>
      <c r="AA57" s="4"/>
      <c r="AB57" s="4"/>
      <c r="AC57" s="4"/>
      <c r="AR57" s="4"/>
    </row>
    <row r="58" spans="1:44" ht="15" customHeight="1">
      <c r="A58" s="309"/>
      <c r="B58" s="316"/>
      <c r="C58" s="317"/>
      <c r="D58" s="320"/>
      <c r="E58" s="250"/>
      <c r="F58" s="251"/>
      <c r="G58" s="251"/>
      <c r="H58" s="251"/>
      <c r="I58" s="252"/>
      <c r="J58" s="250"/>
      <c r="K58" s="251"/>
      <c r="L58" s="251"/>
      <c r="M58" s="251"/>
      <c r="N58" s="252"/>
      <c r="O58" s="250"/>
      <c r="P58" s="252"/>
      <c r="Q58" s="250"/>
      <c r="R58" s="251"/>
      <c r="S58" s="280"/>
      <c r="T58" s="251"/>
      <c r="U58" s="251"/>
      <c r="V58" s="279"/>
      <c r="W58" s="252"/>
      <c r="X58" s="4"/>
      <c r="Y58" s="4"/>
      <c r="Z58" s="4"/>
      <c r="AA58" s="4"/>
      <c r="AB58" s="4"/>
      <c r="AC58" s="4"/>
      <c r="AR58" s="4"/>
    </row>
    <row r="59" spans="1:44" ht="15" customHeight="1">
      <c r="A59" s="309"/>
      <c r="B59" s="316"/>
      <c r="C59" s="317"/>
      <c r="D59" s="320"/>
      <c r="E59" s="250"/>
      <c r="F59" s="251"/>
      <c r="G59" s="251"/>
      <c r="H59" s="251"/>
      <c r="I59" s="252"/>
      <c r="J59" s="250"/>
      <c r="K59" s="251"/>
      <c r="L59" s="251"/>
      <c r="M59" s="251"/>
      <c r="N59" s="252"/>
      <c r="O59" s="250"/>
      <c r="P59" s="252"/>
      <c r="Q59" s="250"/>
      <c r="R59" s="251"/>
      <c r="S59" s="280"/>
      <c r="T59" s="251"/>
      <c r="U59" s="251"/>
      <c r="V59" s="279"/>
      <c r="W59" s="252"/>
      <c r="X59" s="4"/>
      <c r="Y59" s="4"/>
      <c r="Z59" s="4"/>
      <c r="AA59" s="4"/>
      <c r="AB59" s="4"/>
      <c r="AC59" s="4"/>
      <c r="AR59" s="4"/>
    </row>
    <row r="60" spans="1:44" ht="15" customHeight="1">
      <c r="A60" s="309"/>
      <c r="B60" s="316"/>
      <c r="C60" s="317"/>
      <c r="D60" s="320"/>
      <c r="E60" s="250"/>
      <c r="F60" s="251"/>
      <c r="G60" s="251"/>
      <c r="H60" s="251"/>
      <c r="I60" s="252"/>
      <c r="J60" s="250"/>
      <c r="K60" s="251"/>
      <c r="L60" s="251"/>
      <c r="M60" s="251"/>
      <c r="N60" s="252"/>
      <c r="O60" s="250"/>
      <c r="P60" s="252"/>
      <c r="Q60" s="250"/>
      <c r="R60" s="251"/>
      <c r="S60" s="280"/>
      <c r="T60" s="251"/>
      <c r="U60" s="251"/>
      <c r="V60" s="279"/>
      <c r="W60" s="252"/>
      <c r="X60" s="4"/>
      <c r="Y60" s="4"/>
      <c r="Z60" s="4"/>
      <c r="AA60" s="4"/>
      <c r="AB60" s="4"/>
      <c r="AC60" s="4"/>
      <c r="AR60" s="4"/>
    </row>
    <row r="61" spans="1:44" ht="15" customHeight="1">
      <c r="A61" s="309"/>
      <c r="B61" s="321"/>
      <c r="C61" s="322"/>
      <c r="D61" s="320"/>
      <c r="E61" s="250"/>
      <c r="F61" s="251"/>
      <c r="G61" s="251"/>
      <c r="H61" s="251"/>
      <c r="I61" s="252"/>
      <c r="J61" s="250"/>
      <c r="K61" s="251"/>
      <c r="L61" s="251"/>
      <c r="M61" s="251"/>
      <c r="N61" s="252"/>
      <c r="O61" s="250"/>
      <c r="P61" s="252"/>
      <c r="Q61" s="250"/>
      <c r="R61" s="251"/>
      <c r="S61" s="280"/>
      <c r="T61" s="251"/>
      <c r="U61" s="251"/>
      <c r="V61" s="279"/>
      <c r="W61" s="252"/>
      <c r="X61" s="4"/>
      <c r="Y61" s="4"/>
      <c r="Z61" s="4"/>
      <c r="AA61" s="4"/>
      <c r="AB61" s="4"/>
      <c r="AC61" s="4"/>
      <c r="AK61" s="100"/>
      <c r="AR61" s="4"/>
    </row>
    <row r="62" spans="1:44" ht="15" customHeight="1">
      <c r="A62" s="309"/>
      <c r="B62" s="321"/>
      <c r="C62" s="322"/>
      <c r="D62" s="320"/>
      <c r="E62" s="250"/>
      <c r="F62" s="251"/>
      <c r="G62" s="323"/>
      <c r="H62" s="251"/>
      <c r="I62" s="252"/>
      <c r="J62" s="250"/>
      <c r="K62" s="251"/>
      <c r="L62" s="251"/>
      <c r="M62" s="251"/>
      <c r="N62" s="252"/>
      <c r="O62" s="250"/>
      <c r="P62" s="252"/>
      <c r="Q62" s="250"/>
      <c r="R62" s="251"/>
      <c r="S62" s="280"/>
      <c r="T62" s="251"/>
      <c r="U62" s="251"/>
      <c r="V62" s="279"/>
      <c r="W62" s="252"/>
      <c r="X62" s="4"/>
      <c r="Y62" s="4"/>
      <c r="Z62" s="4"/>
      <c r="AA62" s="4"/>
      <c r="AB62" s="4"/>
      <c r="AC62" s="4"/>
      <c r="AR62" s="4"/>
    </row>
    <row r="63" spans="1:44" ht="15" customHeight="1">
      <c r="A63" s="309"/>
      <c r="B63" s="321"/>
      <c r="C63" s="322"/>
      <c r="D63" s="320"/>
      <c r="E63" s="250"/>
      <c r="F63" s="251"/>
      <c r="G63" s="251"/>
      <c r="H63" s="251"/>
      <c r="I63" s="252"/>
      <c r="J63" s="250"/>
      <c r="K63" s="251"/>
      <c r="L63" s="251"/>
      <c r="M63" s="251"/>
      <c r="N63" s="252"/>
      <c r="O63" s="250"/>
      <c r="P63" s="252"/>
      <c r="Q63" s="250"/>
      <c r="R63" s="251"/>
      <c r="S63" s="280"/>
      <c r="T63" s="251"/>
      <c r="U63" s="251"/>
      <c r="V63" s="279"/>
      <c r="W63" s="252"/>
      <c r="X63" s="4"/>
      <c r="Y63" s="4"/>
      <c r="Z63" s="4"/>
      <c r="AA63" s="4"/>
      <c r="AB63" s="4"/>
      <c r="AC63" s="4"/>
      <c r="AR63" s="4"/>
    </row>
    <row r="64" spans="1:44" ht="15" customHeight="1">
      <c r="A64" s="309"/>
      <c r="B64" s="321"/>
      <c r="C64" s="322"/>
      <c r="D64" s="320"/>
      <c r="E64" s="250"/>
      <c r="F64" s="251"/>
      <c r="G64" s="251"/>
      <c r="H64" s="251"/>
      <c r="I64" s="252"/>
      <c r="J64" s="250"/>
      <c r="K64" s="251"/>
      <c r="L64" s="251"/>
      <c r="M64" s="251"/>
      <c r="N64" s="252"/>
      <c r="O64" s="250"/>
      <c r="P64" s="252"/>
      <c r="Q64" s="250"/>
      <c r="R64" s="251"/>
      <c r="S64" s="280"/>
      <c r="T64" s="251"/>
      <c r="U64" s="251"/>
      <c r="V64" s="279"/>
      <c r="W64" s="252"/>
      <c r="X64" s="4"/>
      <c r="Y64" s="4"/>
      <c r="Z64" s="4"/>
      <c r="AA64" s="4"/>
      <c r="AB64" s="4"/>
      <c r="AC64" s="4"/>
      <c r="AR64" s="4"/>
    </row>
    <row r="65" spans="1:46" ht="15" customHeight="1">
      <c r="A65" s="309"/>
      <c r="B65" s="321"/>
      <c r="C65" s="322"/>
      <c r="D65" s="320"/>
      <c r="E65" s="250"/>
      <c r="F65" s="251"/>
      <c r="G65" s="251"/>
      <c r="H65" s="251"/>
      <c r="I65" s="252"/>
      <c r="J65" s="250"/>
      <c r="K65" s="251"/>
      <c r="L65" s="251"/>
      <c r="M65" s="251"/>
      <c r="N65" s="252"/>
      <c r="O65" s="250"/>
      <c r="P65" s="252"/>
      <c r="Q65" s="250"/>
      <c r="R65" s="251"/>
      <c r="S65" s="280"/>
      <c r="T65" s="251"/>
      <c r="U65" s="251"/>
      <c r="V65" s="279"/>
      <c r="W65" s="252"/>
      <c r="X65" s="4"/>
      <c r="Y65" s="4"/>
      <c r="Z65" s="4"/>
      <c r="AA65" s="4"/>
      <c r="AB65" s="4"/>
      <c r="AC65" s="4"/>
      <c r="AR65" s="4"/>
    </row>
    <row r="66" spans="1:46" ht="15" customHeight="1">
      <c r="A66" s="309"/>
      <c r="B66" s="321"/>
      <c r="C66" s="322"/>
      <c r="D66" s="320"/>
      <c r="E66" s="250"/>
      <c r="F66" s="251"/>
      <c r="G66" s="251"/>
      <c r="H66" s="251"/>
      <c r="I66" s="252"/>
      <c r="J66" s="250"/>
      <c r="K66" s="251"/>
      <c r="L66" s="251"/>
      <c r="M66" s="251"/>
      <c r="N66" s="252"/>
      <c r="O66" s="250"/>
      <c r="P66" s="252"/>
      <c r="Q66" s="250"/>
      <c r="R66" s="251"/>
      <c r="S66" s="280"/>
      <c r="T66" s="251"/>
      <c r="U66" s="251"/>
      <c r="V66" s="279"/>
      <c r="W66" s="252"/>
      <c r="X66" s="4"/>
      <c r="Y66" s="4"/>
      <c r="Z66" s="4"/>
      <c r="AA66" s="4"/>
      <c r="AB66" s="4"/>
      <c r="AC66" s="4"/>
      <c r="AR66" s="4"/>
    </row>
    <row r="67" spans="1:46" ht="15" customHeight="1">
      <c r="A67" s="309"/>
      <c r="B67" s="321"/>
      <c r="C67" s="322"/>
      <c r="D67" s="320"/>
      <c r="E67" s="250"/>
      <c r="F67" s="251"/>
      <c r="G67" s="251"/>
      <c r="H67" s="251"/>
      <c r="I67" s="252"/>
      <c r="J67" s="250"/>
      <c r="K67" s="251"/>
      <c r="L67" s="251"/>
      <c r="M67" s="251"/>
      <c r="N67" s="252"/>
      <c r="O67" s="250"/>
      <c r="P67" s="252"/>
      <c r="Q67" s="250"/>
      <c r="R67" s="251"/>
      <c r="S67" s="280"/>
      <c r="T67" s="251"/>
      <c r="U67" s="251"/>
      <c r="V67" s="279"/>
      <c r="W67" s="252"/>
      <c r="X67" s="4"/>
      <c r="Y67" s="4"/>
      <c r="Z67" s="4"/>
      <c r="AA67" s="4"/>
      <c r="AB67" s="4"/>
      <c r="AC67" s="4"/>
      <c r="AR67" s="4"/>
    </row>
    <row r="68" spans="1:46" ht="15" customHeight="1">
      <c r="A68" s="324"/>
      <c r="B68" s="321"/>
      <c r="C68" s="322"/>
      <c r="D68" s="320"/>
      <c r="E68" s="250"/>
      <c r="F68" s="251"/>
      <c r="G68" s="251"/>
      <c r="H68" s="251"/>
      <c r="I68" s="252"/>
      <c r="J68" s="250"/>
      <c r="K68" s="251"/>
      <c r="L68" s="251"/>
      <c r="M68" s="251"/>
      <c r="N68" s="252"/>
      <c r="O68" s="250"/>
      <c r="P68" s="252"/>
      <c r="Q68" s="250"/>
      <c r="R68" s="251"/>
      <c r="S68" s="280"/>
      <c r="T68" s="251"/>
      <c r="U68" s="251"/>
      <c r="V68" s="279"/>
      <c r="W68" s="252"/>
      <c r="X68" s="4"/>
      <c r="Y68" s="4"/>
      <c r="Z68" s="4"/>
      <c r="AA68" s="4"/>
      <c r="AB68" s="4"/>
      <c r="AC68" s="4"/>
      <c r="AR68" s="4"/>
    </row>
    <row r="69" spans="1:46" ht="15" customHeight="1">
      <c r="A69" s="324"/>
      <c r="B69" s="321"/>
      <c r="C69" s="322"/>
      <c r="D69" s="320"/>
      <c r="E69" s="250"/>
      <c r="F69" s="251"/>
      <c r="G69" s="251"/>
      <c r="H69" s="251"/>
      <c r="I69" s="252"/>
      <c r="J69" s="250"/>
      <c r="K69" s="251"/>
      <c r="L69" s="251"/>
      <c r="M69" s="251"/>
      <c r="N69" s="252"/>
      <c r="O69" s="250"/>
      <c r="P69" s="252"/>
      <c r="Q69" s="250"/>
      <c r="R69" s="251"/>
      <c r="S69" s="280"/>
      <c r="T69" s="251"/>
      <c r="U69" s="251"/>
      <c r="V69" s="279"/>
      <c r="W69" s="252"/>
      <c r="X69" s="4"/>
      <c r="Y69" s="4"/>
      <c r="Z69" s="4"/>
      <c r="AA69" s="4"/>
      <c r="AB69" s="4"/>
      <c r="AC69" s="4"/>
      <c r="AR69" s="4"/>
    </row>
    <row r="70" spans="1:46" ht="15" customHeight="1">
      <c r="A70" s="324"/>
      <c r="B70" s="321"/>
      <c r="C70" s="322"/>
      <c r="D70" s="320"/>
      <c r="E70" s="250"/>
      <c r="F70" s="251"/>
      <c r="G70" s="251"/>
      <c r="H70" s="251"/>
      <c r="I70" s="252"/>
      <c r="J70" s="250"/>
      <c r="K70" s="251"/>
      <c r="L70" s="251"/>
      <c r="M70" s="251"/>
      <c r="N70" s="252"/>
      <c r="O70" s="250"/>
      <c r="P70" s="252"/>
      <c r="Q70" s="250"/>
      <c r="R70" s="251"/>
      <c r="S70" s="280"/>
      <c r="T70" s="251"/>
      <c r="U70" s="251"/>
      <c r="V70" s="279"/>
      <c r="W70" s="252"/>
      <c r="X70" s="4"/>
      <c r="Y70" s="4"/>
      <c r="Z70" s="4"/>
      <c r="AA70" s="4"/>
      <c r="AB70" s="4"/>
      <c r="AC70" s="4"/>
      <c r="AR70" s="4"/>
    </row>
    <row r="71" spans="1:46" ht="15" customHeight="1">
      <c r="A71" s="324"/>
      <c r="B71" s="321"/>
      <c r="C71" s="322"/>
      <c r="D71" s="320"/>
      <c r="E71" s="250"/>
      <c r="F71" s="251"/>
      <c r="G71" s="251"/>
      <c r="H71" s="251"/>
      <c r="I71" s="252"/>
      <c r="J71" s="250"/>
      <c r="K71" s="251"/>
      <c r="L71" s="251"/>
      <c r="M71" s="251"/>
      <c r="N71" s="252"/>
      <c r="O71" s="250"/>
      <c r="P71" s="252"/>
      <c r="Q71" s="250"/>
      <c r="R71" s="251"/>
      <c r="S71" s="280"/>
      <c r="T71" s="251"/>
      <c r="U71" s="251"/>
      <c r="V71" s="279"/>
      <c r="W71" s="252"/>
      <c r="X71" s="4"/>
      <c r="Y71" s="4"/>
      <c r="Z71" s="4"/>
      <c r="AA71" s="4"/>
      <c r="AB71" s="4"/>
      <c r="AC71" s="4"/>
      <c r="AR71" s="4"/>
    </row>
    <row r="72" spans="1:46" ht="15" customHeight="1">
      <c r="A72" s="324"/>
      <c r="B72" s="321"/>
      <c r="C72" s="322"/>
      <c r="D72" s="320"/>
      <c r="E72" s="250"/>
      <c r="F72" s="251"/>
      <c r="G72" s="251"/>
      <c r="H72" s="251"/>
      <c r="I72" s="252"/>
      <c r="J72" s="250"/>
      <c r="K72" s="251"/>
      <c r="L72" s="251"/>
      <c r="M72" s="251"/>
      <c r="N72" s="252"/>
      <c r="O72" s="250"/>
      <c r="P72" s="252"/>
      <c r="Q72" s="250"/>
      <c r="R72" s="251"/>
      <c r="S72" s="280"/>
      <c r="T72" s="251"/>
      <c r="U72" s="251"/>
      <c r="V72" s="279"/>
      <c r="W72" s="252"/>
      <c r="X72" s="4"/>
      <c r="Y72" s="4"/>
      <c r="Z72" s="4"/>
      <c r="AA72" s="4"/>
      <c r="AB72" s="4"/>
      <c r="AC72" s="4"/>
      <c r="AR72" s="4"/>
    </row>
    <row r="73" spans="1:46" ht="15" customHeight="1">
      <c r="A73" s="324"/>
      <c r="B73" s="321"/>
      <c r="C73" s="322"/>
      <c r="D73" s="320"/>
      <c r="E73" s="250"/>
      <c r="F73" s="251"/>
      <c r="G73" s="251"/>
      <c r="H73" s="251"/>
      <c r="I73" s="252"/>
      <c r="J73" s="250"/>
      <c r="K73" s="251"/>
      <c r="L73" s="251"/>
      <c r="M73" s="251"/>
      <c r="N73" s="252"/>
      <c r="O73" s="250"/>
      <c r="P73" s="252"/>
      <c r="Q73" s="250"/>
      <c r="R73" s="251"/>
      <c r="S73" s="280"/>
      <c r="T73" s="251"/>
      <c r="U73" s="251"/>
      <c r="V73" s="279"/>
      <c r="W73" s="252"/>
      <c r="X73" s="4"/>
      <c r="Y73" s="4"/>
      <c r="Z73" s="4"/>
      <c r="AA73" s="4"/>
      <c r="AB73" s="4"/>
      <c r="AC73" s="4"/>
      <c r="AR73" s="4"/>
    </row>
    <row r="74" spans="1:46" ht="15" customHeight="1">
      <c r="A74" s="309"/>
      <c r="B74" s="316"/>
      <c r="C74" s="317"/>
      <c r="D74" s="318"/>
      <c r="E74" s="278"/>
      <c r="F74" s="276"/>
      <c r="G74" s="276"/>
      <c r="H74" s="276"/>
      <c r="I74" s="319"/>
      <c r="J74" s="278"/>
      <c r="K74" s="276"/>
      <c r="L74" s="276"/>
      <c r="M74" s="276"/>
      <c r="N74" s="319"/>
      <c r="O74" s="278"/>
      <c r="P74" s="319"/>
      <c r="Q74" s="250"/>
      <c r="R74" s="251"/>
      <c r="S74" s="280"/>
      <c r="T74" s="251"/>
      <c r="U74" s="251"/>
      <c r="V74" s="279"/>
      <c r="W74" s="252"/>
      <c r="X74" s="4"/>
      <c r="Y74" s="4"/>
      <c r="Z74" s="4"/>
      <c r="AA74" s="4"/>
      <c r="AT74" s="4"/>
    </row>
    <row r="75" spans="1:46" ht="15" customHeight="1">
      <c r="A75" s="309"/>
      <c r="B75" s="316"/>
      <c r="C75" s="317"/>
      <c r="D75" s="318"/>
      <c r="E75" s="278"/>
      <c r="F75" s="276"/>
      <c r="G75" s="276"/>
      <c r="H75" s="276"/>
      <c r="I75" s="319"/>
      <c r="J75" s="278"/>
      <c r="K75" s="276"/>
      <c r="L75" s="276"/>
      <c r="M75" s="276"/>
      <c r="N75" s="319"/>
      <c r="O75" s="278"/>
      <c r="P75" s="319"/>
      <c r="Q75" s="250"/>
      <c r="R75" s="251"/>
      <c r="S75" s="280"/>
      <c r="T75" s="251"/>
      <c r="U75" s="251"/>
      <c r="V75" s="279"/>
      <c r="W75" s="252"/>
      <c r="X75" s="4"/>
      <c r="Y75" s="4"/>
      <c r="Z75" s="4"/>
      <c r="AA75" s="4"/>
      <c r="AT75" s="4"/>
    </row>
    <row r="76" spans="1:46" ht="15" customHeight="1">
      <c r="A76" s="309"/>
      <c r="B76" s="316"/>
      <c r="C76" s="317"/>
      <c r="D76" s="318"/>
      <c r="E76" s="278"/>
      <c r="F76" s="276"/>
      <c r="G76" s="276"/>
      <c r="H76" s="276"/>
      <c r="I76" s="319"/>
      <c r="J76" s="278"/>
      <c r="K76" s="276"/>
      <c r="L76" s="276"/>
      <c r="M76" s="276"/>
      <c r="N76" s="319"/>
      <c r="O76" s="278"/>
      <c r="P76" s="319"/>
      <c r="Q76" s="250"/>
      <c r="R76" s="251"/>
      <c r="S76" s="280"/>
      <c r="T76" s="251"/>
      <c r="U76" s="251"/>
      <c r="V76" s="279"/>
      <c r="W76" s="252"/>
      <c r="X76" s="4"/>
      <c r="Y76" s="4"/>
      <c r="Z76" s="4"/>
      <c r="AA76" s="4"/>
      <c r="AT76" s="4"/>
    </row>
    <row r="77" spans="1:46" ht="15" customHeight="1">
      <c r="A77" s="309"/>
      <c r="B77" s="316"/>
      <c r="C77" s="317"/>
      <c r="D77" s="318"/>
      <c r="E77" s="278"/>
      <c r="F77" s="276"/>
      <c r="G77" s="276"/>
      <c r="H77" s="276"/>
      <c r="I77" s="319"/>
      <c r="J77" s="278"/>
      <c r="K77" s="276"/>
      <c r="L77" s="276"/>
      <c r="M77" s="276"/>
      <c r="N77" s="319"/>
      <c r="O77" s="278"/>
      <c r="P77" s="319"/>
      <c r="Q77" s="250"/>
      <c r="R77" s="251"/>
      <c r="S77" s="280"/>
      <c r="T77" s="251"/>
      <c r="U77" s="251"/>
      <c r="V77" s="279"/>
      <c r="W77" s="252"/>
      <c r="X77" s="4"/>
      <c r="Y77" s="4"/>
      <c r="Z77" s="4"/>
      <c r="AA77" s="4"/>
      <c r="AT77" s="4"/>
    </row>
    <row r="78" spans="1:46" ht="15" customHeight="1">
      <c r="A78" s="309"/>
      <c r="B78" s="316"/>
      <c r="C78" s="317"/>
      <c r="D78" s="318"/>
      <c r="E78" s="278"/>
      <c r="F78" s="276"/>
      <c r="G78" s="276"/>
      <c r="H78" s="276"/>
      <c r="I78" s="319"/>
      <c r="J78" s="278"/>
      <c r="K78" s="276"/>
      <c r="L78" s="276"/>
      <c r="M78" s="276"/>
      <c r="N78" s="319"/>
      <c r="O78" s="278"/>
      <c r="P78" s="319"/>
      <c r="Q78" s="250"/>
      <c r="R78" s="251"/>
      <c r="S78" s="280"/>
      <c r="T78" s="251"/>
      <c r="U78" s="251"/>
      <c r="V78" s="279"/>
      <c r="W78" s="252"/>
      <c r="X78" s="4"/>
      <c r="Y78" s="4"/>
      <c r="Z78" s="4"/>
      <c r="AA78" s="4"/>
      <c r="AT78" s="4"/>
    </row>
    <row r="79" spans="1:46" ht="15" customHeight="1">
      <c r="A79" s="309"/>
      <c r="B79" s="316"/>
      <c r="C79" s="317"/>
      <c r="D79" s="318"/>
      <c r="E79" s="278"/>
      <c r="F79" s="276"/>
      <c r="G79" s="276"/>
      <c r="H79" s="276"/>
      <c r="I79" s="319"/>
      <c r="J79" s="278"/>
      <c r="K79" s="276"/>
      <c r="L79" s="276"/>
      <c r="M79" s="276"/>
      <c r="N79" s="319"/>
      <c r="O79" s="278"/>
      <c r="P79" s="319"/>
      <c r="Q79" s="250"/>
      <c r="R79" s="251"/>
      <c r="S79" s="280"/>
      <c r="T79" s="251"/>
      <c r="U79" s="251"/>
      <c r="V79" s="279"/>
      <c r="W79" s="252"/>
      <c r="X79" s="4"/>
      <c r="Y79" s="4"/>
      <c r="Z79" s="4"/>
      <c r="AA79" s="4"/>
      <c r="AT79" s="4"/>
    </row>
    <row r="80" spans="1:46" ht="15" customHeight="1">
      <c r="A80" s="309"/>
      <c r="B80" s="316"/>
      <c r="C80" s="317"/>
      <c r="D80" s="320"/>
      <c r="E80" s="250"/>
      <c r="F80" s="251"/>
      <c r="G80" s="251"/>
      <c r="H80" s="251"/>
      <c r="I80" s="252"/>
      <c r="J80" s="250"/>
      <c r="K80" s="251"/>
      <c r="L80" s="251"/>
      <c r="M80" s="251"/>
      <c r="N80" s="252"/>
      <c r="O80" s="250"/>
      <c r="P80" s="252"/>
      <c r="Q80" s="250"/>
      <c r="R80" s="251"/>
      <c r="S80" s="280"/>
      <c r="T80" s="251"/>
      <c r="U80" s="251"/>
      <c r="V80" s="279"/>
      <c r="W80" s="252"/>
      <c r="X80" s="4"/>
      <c r="Y80" s="4"/>
      <c r="Z80" s="4"/>
      <c r="AA80" s="4"/>
      <c r="AT80" s="4"/>
    </row>
    <row r="81" spans="1:46" ht="15" customHeight="1">
      <c r="A81" s="309"/>
      <c r="B81" s="316"/>
      <c r="C81" s="317"/>
      <c r="D81" s="320"/>
      <c r="E81" s="250"/>
      <c r="F81" s="251"/>
      <c r="G81" s="251"/>
      <c r="H81" s="251"/>
      <c r="I81" s="252"/>
      <c r="J81" s="250"/>
      <c r="K81" s="251"/>
      <c r="L81" s="251"/>
      <c r="M81" s="251"/>
      <c r="N81" s="252"/>
      <c r="O81" s="250"/>
      <c r="P81" s="252"/>
      <c r="Q81" s="250"/>
      <c r="R81" s="251"/>
      <c r="S81" s="280"/>
      <c r="T81" s="251"/>
      <c r="U81" s="251"/>
      <c r="V81" s="279"/>
      <c r="W81" s="252"/>
      <c r="X81" s="4"/>
      <c r="Y81" s="4"/>
      <c r="Z81" s="4"/>
      <c r="AA81" s="4"/>
      <c r="AT81" s="4"/>
    </row>
    <row r="82" spans="1:46" ht="15" customHeight="1">
      <c r="A82" s="309"/>
      <c r="B82" s="316"/>
      <c r="C82" s="317"/>
      <c r="D82" s="320"/>
      <c r="E82" s="250"/>
      <c r="F82" s="251"/>
      <c r="G82" s="251"/>
      <c r="H82" s="251"/>
      <c r="I82" s="252"/>
      <c r="J82" s="250"/>
      <c r="K82" s="251"/>
      <c r="L82" s="251"/>
      <c r="M82" s="251"/>
      <c r="N82" s="252"/>
      <c r="O82" s="250"/>
      <c r="P82" s="252"/>
      <c r="Q82" s="250"/>
      <c r="R82" s="251"/>
      <c r="S82" s="280"/>
      <c r="T82" s="251"/>
      <c r="U82" s="251"/>
      <c r="V82" s="279"/>
      <c r="W82" s="252"/>
      <c r="X82" s="4"/>
      <c r="Y82" s="4"/>
      <c r="Z82" s="4"/>
      <c r="AA82" s="4"/>
      <c r="AB82" s="4"/>
      <c r="AC82" s="4"/>
      <c r="AR82" s="4"/>
    </row>
    <row r="83" spans="1:46" ht="15" customHeight="1">
      <c r="A83" s="309"/>
      <c r="B83" s="316"/>
      <c r="C83" s="317"/>
      <c r="D83" s="320"/>
      <c r="E83" s="250"/>
      <c r="F83" s="251"/>
      <c r="G83" s="251"/>
      <c r="H83" s="251"/>
      <c r="I83" s="252"/>
      <c r="J83" s="250"/>
      <c r="K83" s="251"/>
      <c r="L83" s="251"/>
      <c r="M83" s="251"/>
      <c r="N83" s="252"/>
      <c r="O83" s="250"/>
      <c r="P83" s="252"/>
      <c r="Q83" s="250"/>
      <c r="R83" s="251"/>
      <c r="S83" s="280"/>
      <c r="T83" s="251"/>
      <c r="U83" s="251"/>
      <c r="V83" s="279"/>
      <c r="W83" s="252"/>
      <c r="X83" s="4"/>
      <c r="Y83" s="4"/>
      <c r="Z83" s="4"/>
      <c r="AA83" s="4"/>
      <c r="AB83" s="4"/>
      <c r="AC83" s="4"/>
      <c r="AR83" s="4"/>
    </row>
    <row r="84" spans="1:46" ht="15" customHeight="1">
      <c r="A84" s="309"/>
      <c r="B84" s="316"/>
      <c r="C84" s="317"/>
      <c r="D84" s="320"/>
      <c r="E84" s="250"/>
      <c r="F84" s="251"/>
      <c r="G84" s="251"/>
      <c r="H84" s="251"/>
      <c r="I84" s="252"/>
      <c r="J84" s="250"/>
      <c r="K84" s="251"/>
      <c r="L84" s="251"/>
      <c r="M84" s="251"/>
      <c r="N84" s="252"/>
      <c r="O84" s="250"/>
      <c r="P84" s="252"/>
      <c r="Q84" s="250"/>
      <c r="R84" s="251"/>
      <c r="S84" s="280"/>
      <c r="T84" s="251"/>
      <c r="U84" s="251"/>
      <c r="V84" s="279"/>
      <c r="W84" s="252"/>
      <c r="X84" s="4"/>
      <c r="Y84" s="4"/>
      <c r="Z84" s="4"/>
      <c r="AA84" s="4"/>
      <c r="AB84" s="4"/>
      <c r="AC84" s="4"/>
      <c r="AR84" s="4"/>
    </row>
    <row r="85" spans="1:46" ht="15" customHeight="1">
      <c r="A85" s="309"/>
      <c r="B85" s="316"/>
      <c r="C85" s="317"/>
      <c r="D85" s="320"/>
      <c r="E85" s="250"/>
      <c r="F85" s="251"/>
      <c r="G85" s="251"/>
      <c r="H85" s="251"/>
      <c r="I85" s="252"/>
      <c r="J85" s="250"/>
      <c r="K85" s="251"/>
      <c r="L85" s="251"/>
      <c r="M85" s="251"/>
      <c r="N85" s="252"/>
      <c r="O85" s="250"/>
      <c r="P85" s="252"/>
      <c r="Q85" s="250"/>
      <c r="R85" s="251"/>
      <c r="S85" s="280"/>
      <c r="T85" s="251"/>
      <c r="U85" s="251"/>
      <c r="V85" s="279"/>
      <c r="W85" s="252"/>
      <c r="X85" s="4"/>
      <c r="Y85" s="4"/>
      <c r="Z85" s="4"/>
      <c r="AA85" s="4"/>
      <c r="AB85" s="4"/>
      <c r="AC85" s="4"/>
      <c r="AR85" s="4"/>
    </row>
    <row r="86" spans="1:46" ht="15" customHeight="1">
      <c r="A86" s="309"/>
      <c r="B86" s="316"/>
      <c r="C86" s="317"/>
      <c r="D86" s="320"/>
      <c r="E86" s="250"/>
      <c r="F86" s="251"/>
      <c r="G86" s="251"/>
      <c r="H86" s="251"/>
      <c r="I86" s="252"/>
      <c r="J86" s="250"/>
      <c r="K86" s="251"/>
      <c r="L86" s="251"/>
      <c r="M86" s="251"/>
      <c r="N86" s="252"/>
      <c r="O86" s="250"/>
      <c r="P86" s="252"/>
      <c r="Q86" s="250"/>
      <c r="R86" s="251"/>
      <c r="S86" s="280"/>
      <c r="T86" s="251"/>
      <c r="U86" s="251"/>
      <c r="V86" s="279"/>
      <c r="W86" s="252"/>
      <c r="X86" s="4"/>
      <c r="Y86" s="4"/>
      <c r="Z86" s="4"/>
      <c r="AA86" s="4"/>
      <c r="AB86" s="4"/>
      <c r="AC86" s="4"/>
      <c r="AR86" s="4"/>
    </row>
    <row r="87" spans="1:46" ht="15" customHeight="1">
      <c r="A87" s="309"/>
      <c r="B87" s="316"/>
      <c r="C87" s="317"/>
      <c r="D87" s="320"/>
      <c r="E87" s="250"/>
      <c r="F87" s="251"/>
      <c r="G87" s="251"/>
      <c r="H87" s="251"/>
      <c r="I87" s="252"/>
      <c r="J87" s="250"/>
      <c r="K87" s="251"/>
      <c r="L87" s="251"/>
      <c r="M87" s="251"/>
      <c r="N87" s="252"/>
      <c r="O87" s="250"/>
      <c r="P87" s="252"/>
      <c r="Q87" s="250"/>
      <c r="R87" s="251"/>
      <c r="S87" s="280"/>
      <c r="T87" s="251"/>
      <c r="U87" s="251"/>
      <c r="V87" s="279"/>
      <c r="W87" s="252"/>
      <c r="X87" s="4"/>
      <c r="Y87" s="4"/>
      <c r="Z87" s="4"/>
      <c r="AA87" s="4"/>
      <c r="AB87" s="4"/>
      <c r="AC87" s="4"/>
      <c r="AR87" s="4"/>
    </row>
    <row r="88" spans="1:46" ht="15" customHeight="1">
      <c r="A88" s="309"/>
      <c r="B88" s="316"/>
      <c r="C88" s="317"/>
      <c r="D88" s="320"/>
      <c r="E88" s="250"/>
      <c r="F88" s="251"/>
      <c r="G88" s="251"/>
      <c r="H88" s="251"/>
      <c r="I88" s="252"/>
      <c r="J88" s="250"/>
      <c r="K88" s="251"/>
      <c r="L88" s="251"/>
      <c r="M88" s="251"/>
      <c r="N88" s="252"/>
      <c r="O88" s="250"/>
      <c r="P88" s="252"/>
      <c r="Q88" s="250"/>
      <c r="R88" s="251"/>
      <c r="S88" s="280"/>
      <c r="T88" s="251"/>
      <c r="U88" s="251"/>
      <c r="V88" s="279"/>
      <c r="W88" s="252"/>
      <c r="X88" s="4"/>
      <c r="Y88" s="4"/>
      <c r="Z88" s="4"/>
      <c r="AA88" s="4"/>
      <c r="AB88" s="4"/>
      <c r="AC88" s="4"/>
      <c r="AR88" s="4"/>
    </row>
    <row r="89" spans="1:46" ht="15" customHeight="1">
      <c r="A89" s="309"/>
      <c r="B89" s="316"/>
      <c r="C89" s="317"/>
      <c r="D89" s="320"/>
      <c r="E89" s="250"/>
      <c r="F89" s="251"/>
      <c r="G89" s="251"/>
      <c r="H89" s="251"/>
      <c r="I89" s="252"/>
      <c r="J89" s="250"/>
      <c r="K89" s="251"/>
      <c r="L89" s="251"/>
      <c r="M89" s="251"/>
      <c r="N89" s="252"/>
      <c r="O89" s="250"/>
      <c r="P89" s="252"/>
      <c r="Q89" s="250"/>
      <c r="R89" s="251"/>
      <c r="S89" s="280"/>
      <c r="T89" s="251"/>
      <c r="U89" s="251"/>
      <c r="V89" s="279"/>
      <c r="W89" s="252"/>
      <c r="X89" s="4"/>
      <c r="Y89" s="4"/>
      <c r="Z89" s="4"/>
      <c r="AA89" s="4"/>
      <c r="AB89" s="4"/>
      <c r="AC89" s="4"/>
      <c r="AR89" s="4"/>
    </row>
    <row r="90" spans="1:46" ht="15" customHeight="1">
      <c r="A90" s="309"/>
      <c r="B90" s="316"/>
      <c r="C90" s="317"/>
      <c r="D90" s="320"/>
      <c r="E90" s="250"/>
      <c r="F90" s="251"/>
      <c r="G90" s="251"/>
      <c r="H90" s="251"/>
      <c r="I90" s="252"/>
      <c r="J90" s="250"/>
      <c r="K90" s="251"/>
      <c r="L90" s="251"/>
      <c r="M90" s="251"/>
      <c r="N90" s="252"/>
      <c r="O90" s="250"/>
      <c r="P90" s="252"/>
      <c r="Q90" s="250"/>
      <c r="R90" s="251"/>
      <c r="S90" s="280"/>
      <c r="T90" s="251"/>
      <c r="U90" s="251"/>
      <c r="V90" s="279"/>
      <c r="W90" s="252"/>
      <c r="X90" s="4"/>
      <c r="Y90" s="4"/>
      <c r="Z90" s="4"/>
      <c r="AA90" s="4"/>
      <c r="AB90" s="4"/>
      <c r="AC90" s="4"/>
      <c r="AR90" s="4"/>
    </row>
    <row r="91" spans="1:46" ht="15" customHeight="1">
      <c r="A91" s="309"/>
      <c r="B91" s="316"/>
      <c r="C91" s="317"/>
      <c r="D91" s="320"/>
      <c r="E91" s="250"/>
      <c r="F91" s="251"/>
      <c r="G91" s="251"/>
      <c r="H91" s="251"/>
      <c r="I91" s="252"/>
      <c r="J91" s="250"/>
      <c r="K91" s="251"/>
      <c r="L91" s="251"/>
      <c r="M91" s="251"/>
      <c r="N91" s="252"/>
      <c r="O91" s="250"/>
      <c r="P91" s="252"/>
      <c r="Q91" s="250"/>
      <c r="R91" s="251"/>
      <c r="S91" s="280"/>
      <c r="T91" s="251"/>
      <c r="U91" s="251"/>
      <c r="V91" s="279"/>
      <c r="W91" s="252"/>
      <c r="X91" s="4"/>
      <c r="Y91" s="4"/>
      <c r="Z91" s="4"/>
      <c r="AA91" s="4"/>
      <c r="AB91" s="4"/>
      <c r="AC91" s="4"/>
      <c r="AR91" s="4"/>
    </row>
    <row r="92" spans="1:46" ht="15" customHeight="1">
      <c r="A92" s="309"/>
      <c r="B92" s="316"/>
      <c r="C92" s="317"/>
      <c r="D92" s="320"/>
      <c r="E92" s="250"/>
      <c r="F92" s="251"/>
      <c r="G92" s="251"/>
      <c r="H92" s="251"/>
      <c r="I92" s="252"/>
      <c r="J92" s="250"/>
      <c r="K92" s="251"/>
      <c r="L92" s="251"/>
      <c r="M92" s="251"/>
      <c r="N92" s="252"/>
      <c r="O92" s="250"/>
      <c r="P92" s="252"/>
      <c r="Q92" s="250"/>
      <c r="R92" s="251"/>
      <c r="S92" s="280"/>
      <c r="T92" s="251"/>
      <c r="U92" s="251"/>
      <c r="V92" s="279"/>
      <c r="W92" s="252"/>
      <c r="X92" s="4"/>
      <c r="Y92" s="4"/>
      <c r="Z92" s="4"/>
      <c r="AA92" s="4"/>
      <c r="AB92" s="4"/>
      <c r="AC92" s="4"/>
      <c r="AR92" s="4"/>
    </row>
    <row r="93" spans="1:46" ht="15" customHeight="1">
      <c r="A93" s="309"/>
      <c r="B93" s="316"/>
      <c r="C93" s="317"/>
      <c r="D93" s="320"/>
      <c r="E93" s="250"/>
      <c r="F93" s="251"/>
      <c r="G93" s="251"/>
      <c r="H93" s="251"/>
      <c r="I93" s="252"/>
      <c r="J93" s="250"/>
      <c r="K93" s="251"/>
      <c r="L93" s="251"/>
      <c r="M93" s="251"/>
      <c r="N93" s="252"/>
      <c r="O93" s="250"/>
      <c r="P93" s="252"/>
      <c r="Q93" s="250"/>
      <c r="R93" s="251"/>
      <c r="S93" s="280"/>
      <c r="T93" s="251"/>
      <c r="U93" s="251"/>
      <c r="V93" s="279"/>
      <c r="W93" s="252"/>
      <c r="X93" s="4"/>
      <c r="Y93" s="4"/>
      <c r="Z93" s="4"/>
      <c r="AA93" s="4"/>
      <c r="AB93" s="4"/>
      <c r="AC93" s="4"/>
      <c r="AR93" s="4"/>
    </row>
    <row r="94" spans="1:46" ht="15" customHeight="1">
      <c r="A94" s="309"/>
      <c r="B94" s="316"/>
      <c r="C94" s="317"/>
      <c r="D94" s="320"/>
      <c r="E94" s="250"/>
      <c r="F94" s="251"/>
      <c r="G94" s="251"/>
      <c r="H94" s="251"/>
      <c r="I94" s="252"/>
      <c r="J94" s="250"/>
      <c r="K94" s="251"/>
      <c r="L94" s="251"/>
      <c r="M94" s="251"/>
      <c r="N94" s="252"/>
      <c r="O94" s="250"/>
      <c r="P94" s="252"/>
      <c r="Q94" s="250"/>
      <c r="R94" s="251"/>
      <c r="S94" s="280"/>
      <c r="T94" s="251"/>
      <c r="U94" s="251"/>
      <c r="V94" s="279"/>
      <c r="W94" s="252"/>
      <c r="X94" s="4"/>
      <c r="Y94" s="4"/>
      <c r="Z94" s="4"/>
      <c r="AA94" s="4"/>
      <c r="AB94" s="4"/>
      <c r="AC94" s="4"/>
      <c r="AR94" s="4"/>
    </row>
    <row r="95" spans="1:46" ht="15" customHeight="1">
      <c r="A95" s="309"/>
      <c r="B95" s="316"/>
      <c r="C95" s="317"/>
      <c r="D95" s="320"/>
      <c r="E95" s="250"/>
      <c r="F95" s="251"/>
      <c r="G95" s="251"/>
      <c r="H95" s="251"/>
      <c r="I95" s="252"/>
      <c r="J95" s="250"/>
      <c r="K95" s="251"/>
      <c r="L95" s="251"/>
      <c r="M95" s="251"/>
      <c r="N95" s="252"/>
      <c r="O95" s="250"/>
      <c r="P95" s="252"/>
      <c r="Q95" s="250"/>
      <c r="R95" s="251"/>
      <c r="S95" s="280"/>
      <c r="T95" s="251"/>
      <c r="U95" s="251"/>
      <c r="V95" s="279"/>
      <c r="W95" s="252"/>
      <c r="X95" s="4"/>
      <c r="Y95" s="4"/>
      <c r="Z95" s="4"/>
      <c r="AA95" s="4"/>
      <c r="AB95" s="4"/>
      <c r="AC95" s="4"/>
      <c r="AR95" s="4"/>
    </row>
    <row r="96" spans="1:46" ht="15" customHeight="1">
      <c r="A96" s="309"/>
      <c r="B96" s="316"/>
      <c r="C96" s="317"/>
      <c r="D96" s="320"/>
      <c r="E96" s="250"/>
      <c r="F96" s="251"/>
      <c r="G96" s="251"/>
      <c r="H96" s="251"/>
      <c r="I96" s="252"/>
      <c r="J96" s="250"/>
      <c r="K96" s="251"/>
      <c r="L96" s="251"/>
      <c r="M96" s="251"/>
      <c r="N96" s="252"/>
      <c r="O96" s="250"/>
      <c r="P96" s="252"/>
      <c r="Q96" s="250"/>
      <c r="R96" s="251"/>
      <c r="S96" s="280"/>
      <c r="T96" s="251"/>
      <c r="U96" s="251"/>
      <c r="V96" s="279"/>
      <c r="W96" s="252"/>
      <c r="X96" s="4"/>
      <c r="Y96" s="4"/>
      <c r="Z96" s="4"/>
      <c r="AA96" s="4"/>
      <c r="AB96" s="4"/>
      <c r="AC96" s="4"/>
      <c r="AR96" s="4"/>
    </row>
    <row r="97" spans="1:46" ht="15" customHeight="1">
      <c r="A97" s="309"/>
      <c r="B97" s="316"/>
      <c r="C97" s="317"/>
      <c r="D97" s="320"/>
      <c r="E97" s="250"/>
      <c r="F97" s="251"/>
      <c r="G97" s="251"/>
      <c r="H97" s="251"/>
      <c r="I97" s="252"/>
      <c r="J97" s="250"/>
      <c r="K97" s="251"/>
      <c r="L97" s="251"/>
      <c r="M97" s="251"/>
      <c r="N97" s="252"/>
      <c r="O97" s="250"/>
      <c r="P97" s="252"/>
      <c r="Q97" s="250"/>
      <c r="R97" s="251"/>
      <c r="S97" s="280"/>
      <c r="T97" s="251"/>
      <c r="U97" s="251"/>
      <c r="V97" s="279"/>
      <c r="W97" s="252"/>
      <c r="X97" s="4"/>
      <c r="Y97" s="4"/>
      <c r="Z97" s="4"/>
      <c r="AA97" s="4"/>
      <c r="AB97" s="4"/>
      <c r="AC97" s="4"/>
      <c r="AR97" s="4"/>
    </row>
    <row r="98" spans="1:46" ht="15" customHeight="1">
      <c r="A98" s="309"/>
      <c r="B98" s="316"/>
      <c r="C98" s="317"/>
      <c r="D98" s="320"/>
      <c r="E98" s="250"/>
      <c r="F98" s="251"/>
      <c r="G98" s="251"/>
      <c r="H98" s="251"/>
      <c r="I98" s="252"/>
      <c r="J98" s="250"/>
      <c r="K98" s="251"/>
      <c r="L98" s="251"/>
      <c r="M98" s="251"/>
      <c r="N98" s="252"/>
      <c r="O98" s="250"/>
      <c r="P98" s="252"/>
      <c r="Q98" s="250"/>
      <c r="R98" s="251"/>
      <c r="S98" s="280"/>
      <c r="T98" s="251"/>
      <c r="U98" s="251"/>
      <c r="V98" s="279"/>
      <c r="W98" s="252"/>
      <c r="X98" s="4"/>
      <c r="Y98" s="4"/>
      <c r="Z98" s="4"/>
      <c r="AA98" s="4"/>
      <c r="AB98" s="4"/>
      <c r="AC98" s="4"/>
      <c r="AR98" s="4"/>
    </row>
    <row r="99" spans="1:46" ht="15" customHeight="1">
      <c r="A99" s="309"/>
      <c r="B99" s="316"/>
      <c r="C99" s="317"/>
      <c r="D99" s="320"/>
      <c r="E99" s="250"/>
      <c r="F99" s="251"/>
      <c r="G99" s="251"/>
      <c r="H99" s="251"/>
      <c r="I99" s="252"/>
      <c r="J99" s="250"/>
      <c r="K99" s="251"/>
      <c r="L99" s="251"/>
      <c r="M99" s="251"/>
      <c r="N99" s="252"/>
      <c r="O99" s="250"/>
      <c r="P99" s="252"/>
      <c r="Q99" s="250"/>
      <c r="R99" s="251"/>
      <c r="S99" s="280"/>
      <c r="T99" s="251"/>
      <c r="U99" s="251"/>
      <c r="V99" s="279"/>
      <c r="W99" s="252"/>
      <c r="X99" s="4"/>
      <c r="Y99" s="4"/>
      <c r="Z99" s="4"/>
      <c r="AA99" s="4"/>
      <c r="AB99" s="4"/>
      <c r="AC99" s="4"/>
      <c r="AR99" s="4"/>
    </row>
    <row r="100" spans="1:46" ht="15" customHeight="1">
      <c r="A100" s="309"/>
      <c r="B100" s="316"/>
      <c r="C100" s="317"/>
      <c r="D100" s="320"/>
      <c r="E100" s="250"/>
      <c r="F100" s="251"/>
      <c r="G100" s="251"/>
      <c r="H100" s="251"/>
      <c r="I100" s="252"/>
      <c r="J100" s="250"/>
      <c r="K100" s="251"/>
      <c r="L100" s="251"/>
      <c r="M100" s="251"/>
      <c r="N100" s="252"/>
      <c r="O100" s="250"/>
      <c r="P100" s="252"/>
      <c r="Q100" s="250"/>
      <c r="R100" s="251"/>
      <c r="S100" s="280"/>
      <c r="T100" s="251"/>
      <c r="U100" s="251"/>
      <c r="V100" s="279"/>
      <c r="W100" s="252"/>
      <c r="X100" s="4"/>
      <c r="Y100" s="4"/>
      <c r="Z100" s="4"/>
      <c r="AA100" s="4"/>
      <c r="AB100" s="4"/>
      <c r="AC100" s="4"/>
      <c r="AR100" s="4"/>
    </row>
    <row r="101" spans="1:46" ht="15" customHeight="1">
      <c r="A101" s="309"/>
      <c r="B101" s="316"/>
      <c r="C101" s="317"/>
      <c r="D101" s="320"/>
      <c r="E101" s="250"/>
      <c r="F101" s="251"/>
      <c r="G101" s="251"/>
      <c r="H101" s="251"/>
      <c r="I101" s="252"/>
      <c r="J101" s="250"/>
      <c r="K101" s="251"/>
      <c r="L101" s="251"/>
      <c r="M101" s="251"/>
      <c r="N101" s="252"/>
      <c r="O101" s="250"/>
      <c r="P101" s="252"/>
      <c r="Q101" s="250"/>
      <c r="R101" s="251"/>
      <c r="S101" s="280"/>
      <c r="T101" s="251"/>
      <c r="U101" s="251"/>
      <c r="V101" s="279"/>
      <c r="W101" s="252"/>
      <c r="X101" s="4"/>
      <c r="Y101" s="4"/>
      <c r="Z101" s="4"/>
      <c r="AA101" s="4"/>
      <c r="AB101" s="4"/>
      <c r="AC101" s="4"/>
      <c r="AR101" s="4"/>
    </row>
    <row r="102" spans="1:46" ht="15" customHeight="1">
      <c r="A102" s="309"/>
      <c r="B102" s="316"/>
      <c r="C102" s="317"/>
      <c r="D102" s="320"/>
      <c r="E102" s="250"/>
      <c r="F102" s="251"/>
      <c r="G102" s="251"/>
      <c r="H102" s="251"/>
      <c r="I102" s="252"/>
      <c r="J102" s="250"/>
      <c r="K102" s="251"/>
      <c r="L102" s="251"/>
      <c r="M102" s="251"/>
      <c r="N102" s="252"/>
      <c r="O102" s="250"/>
      <c r="P102" s="252"/>
      <c r="Q102" s="250"/>
      <c r="R102" s="251"/>
      <c r="S102" s="280"/>
      <c r="T102" s="251"/>
      <c r="U102" s="251"/>
      <c r="V102" s="279"/>
      <c r="W102" s="252"/>
      <c r="X102" s="4"/>
      <c r="Y102" s="4"/>
      <c r="Z102" s="4"/>
      <c r="AA102" s="4"/>
      <c r="AB102" s="4"/>
      <c r="AC102" s="4"/>
      <c r="AR102" s="4"/>
    </row>
    <row r="103" spans="1:46" ht="15" customHeight="1">
      <c r="A103" s="309"/>
      <c r="B103" s="316"/>
      <c r="C103" s="317"/>
      <c r="D103" s="320"/>
      <c r="E103" s="250"/>
      <c r="F103" s="251"/>
      <c r="G103" s="251"/>
      <c r="H103" s="251"/>
      <c r="I103" s="252"/>
      <c r="J103" s="250"/>
      <c r="K103" s="251"/>
      <c r="L103" s="251"/>
      <c r="M103" s="251"/>
      <c r="N103" s="252"/>
      <c r="O103" s="250"/>
      <c r="P103" s="252"/>
      <c r="Q103" s="250"/>
      <c r="R103" s="251"/>
      <c r="S103" s="280"/>
      <c r="T103" s="251"/>
      <c r="U103" s="251"/>
      <c r="V103" s="279"/>
      <c r="W103" s="252"/>
      <c r="X103" s="4"/>
      <c r="Y103" s="4"/>
      <c r="Z103" s="4"/>
      <c r="AA103" s="4"/>
      <c r="AB103" s="4"/>
      <c r="AC103" s="4"/>
      <c r="AR103" s="4"/>
    </row>
    <row r="104" spans="1:46" ht="15" customHeight="1">
      <c r="A104" s="309"/>
      <c r="B104" s="316"/>
      <c r="C104" s="317"/>
      <c r="D104" s="320"/>
      <c r="E104" s="250"/>
      <c r="F104" s="251"/>
      <c r="G104" s="251"/>
      <c r="H104" s="251"/>
      <c r="I104" s="252"/>
      <c r="J104" s="250"/>
      <c r="K104" s="251"/>
      <c r="L104" s="251"/>
      <c r="M104" s="251"/>
      <c r="N104" s="252"/>
      <c r="O104" s="250"/>
      <c r="P104" s="252"/>
      <c r="Q104" s="250"/>
      <c r="R104" s="251"/>
      <c r="S104" s="280"/>
      <c r="T104" s="251"/>
      <c r="U104" s="251"/>
      <c r="V104" s="279"/>
      <c r="W104" s="252"/>
      <c r="X104" s="4"/>
      <c r="Y104" s="4"/>
      <c r="Z104" s="4"/>
      <c r="AA104" s="4"/>
      <c r="AB104" s="4"/>
      <c r="AC104" s="4"/>
      <c r="AR104" s="4"/>
    </row>
    <row r="105" spans="1:46" ht="15" customHeight="1">
      <c r="A105" s="309"/>
      <c r="B105" s="316"/>
      <c r="C105" s="317"/>
      <c r="D105" s="318"/>
      <c r="E105" s="278"/>
      <c r="F105" s="276"/>
      <c r="G105" s="276"/>
      <c r="H105" s="276"/>
      <c r="I105" s="319"/>
      <c r="J105" s="278"/>
      <c r="K105" s="276"/>
      <c r="L105" s="276"/>
      <c r="M105" s="276"/>
      <c r="N105" s="319"/>
      <c r="O105" s="278"/>
      <c r="P105" s="319"/>
      <c r="Q105" s="250"/>
      <c r="R105" s="251"/>
      <c r="S105" s="280"/>
      <c r="T105" s="251"/>
      <c r="U105" s="251"/>
      <c r="V105" s="279"/>
      <c r="W105" s="252"/>
      <c r="X105" s="4"/>
      <c r="Y105" s="4"/>
      <c r="Z105" s="4"/>
      <c r="AA105" s="4"/>
      <c r="AT105" s="4"/>
    </row>
    <row r="106" spans="1:46" ht="15" customHeight="1">
      <c r="A106" s="309"/>
      <c r="B106" s="316"/>
      <c r="C106" s="317"/>
      <c r="D106" s="318"/>
      <c r="E106" s="278"/>
      <c r="F106" s="276"/>
      <c r="G106" s="276"/>
      <c r="H106" s="276"/>
      <c r="I106" s="319"/>
      <c r="J106" s="278"/>
      <c r="K106" s="276"/>
      <c r="L106" s="276"/>
      <c r="M106" s="276"/>
      <c r="N106" s="319"/>
      <c r="O106" s="278"/>
      <c r="P106" s="319"/>
      <c r="Q106" s="250"/>
      <c r="R106" s="251"/>
      <c r="S106" s="280"/>
      <c r="T106" s="251"/>
      <c r="U106" s="251"/>
      <c r="V106" s="279"/>
      <c r="W106" s="252"/>
      <c r="X106" s="4"/>
      <c r="Y106" s="4"/>
      <c r="Z106" s="4"/>
      <c r="AA106" s="4"/>
      <c r="AT106" s="4"/>
    </row>
    <row r="107" spans="1:46" ht="15" customHeight="1">
      <c r="A107" s="309"/>
      <c r="B107" s="316"/>
      <c r="C107" s="317"/>
      <c r="D107" s="318"/>
      <c r="E107" s="278"/>
      <c r="F107" s="276"/>
      <c r="G107" s="276"/>
      <c r="H107" s="276"/>
      <c r="I107" s="319"/>
      <c r="J107" s="278"/>
      <c r="K107" s="276"/>
      <c r="L107" s="276"/>
      <c r="M107" s="276"/>
      <c r="N107" s="319"/>
      <c r="O107" s="278"/>
      <c r="P107" s="319"/>
      <c r="Q107" s="250"/>
      <c r="R107" s="251"/>
      <c r="S107" s="280"/>
      <c r="T107" s="251"/>
      <c r="U107" s="251"/>
      <c r="V107" s="279"/>
      <c r="W107" s="252"/>
      <c r="X107" s="4"/>
      <c r="Y107" s="4"/>
      <c r="Z107" s="4"/>
      <c r="AA107" s="4"/>
      <c r="AT107" s="4"/>
    </row>
    <row r="108" spans="1:46" ht="15" customHeight="1">
      <c r="A108" s="309"/>
      <c r="B108" s="316"/>
      <c r="C108" s="317"/>
      <c r="D108" s="318"/>
      <c r="E108" s="278"/>
      <c r="F108" s="276"/>
      <c r="G108" s="276"/>
      <c r="H108" s="276"/>
      <c r="I108" s="319"/>
      <c r="J108" s="278"/>
      <c r="K108" s="276"/>
      <c r="L108" s="276"/>
      <c r="M108" s="276"/>
      <c r="N108" s="319"/>
      <c r="O108" s="278"/>
      <c r="P108" s="319"/>
      <c r="Q108" s="250"/>
      <c r="R108" s="251"/>
      <c r="S108" s="280"/>
      <c r="T108" s="251"/>
      <c r="U108" s="251"/>
      <c r="V108" s="279"/>
      <c r="W108" s="252"/>
      <c r="X108" s="4"/>
      <c r="Y108" s="4"/>
      <c r="Z108" s="4"/>
      <c r="AA108" s="4"/>
      <c r="AT108" s="4"/>
    </row>
    <row r="109" spans="1:46" ht="15" customHeight="1">
      <c r="A109" s="309"/>
      <c r="B109" s="316"/>
      <c r="C109" s="317"/>
      <c r="D109" s="318"/>
      <c r="E109" s="278"/>
      <c r="F109" s="276"/>
      <c r="G109" s="276"/>
      <c r="H109" s="276"/>
      <c r="I109" s="319"/>
      <c r="J109" s="278"/>
      <c r="K109" s="276"/>
      <c r="L109" s="276"/>
      <c r="M109" s="276"/>
      <c r="N109" s="319"/>
      <c r="O109" s="278"/>
      <c r="P109" s="319"/>
      <c r="Q109" s="250"/>
      <c r="R109" s="251"/>
      <c r="S109" s="280"/>
      <c r="T109" s="251"/>
      <c r="U109" s="251"/>
      <c r="V109" s="279"/>
      <c r="W109" s="252"/>
      <c r="X109" s="4"/>
      <c r="Y109" s="4"/>
      <c r="Z109" s="4"/>
      <c r="AA109" s="4"/>
      <c r="AT109" s="4"/>
    </row>
    <row r="110" spans="1:46" ht="15" customHeight="1">
      <c r="A110" s="309"/>
      <c r="B110" s="316"/>
      <c r="C110" s="317"/>
      <c r="D110" s="318"/>
      <c r="E110" s="278"/>
      <c r="F110" s="276"/>
      <c r="G110" s="276"/>
      <c r="H110" s="276"/>
      <c r="I110" s="319"/>
      <c r="J110" s="278"/>
      <c r="K110" s="276"/>
      <c r="L110" s="276"/>
      <c r="M110" s="276"/>
      <c r="N110" s="319"/>
      <c r="O110" s="278"/>
      <c r="P110" s="319"/>
      <c r="Q110" s="250"/>
      <c r="R110" s="251"/>
      <c r="S110" s="280"/>
      <c r="T110" s="251"/>
      <c r="U110" s="251"/>
      <c r="V110" s="279"/>
      <c r="W110" s="252"/>
      <c r="X110" s="4"/>
      <c r="Y110" s="4"/>
      <c r="Z110" s="4"/>
      <c r="AA110" s="4"/>
      <c r="AT110" s="4"/>
    </row>
    <row r="111" spans="1:46" ht="15" customHeight="1">
      <c r="A111" s="309"/>
      <c r="B111" s="316"/>
      <c r="C111" s="317"/>
      <c r="D111" s="320"/>
      <c r="E111" s="250"/>
      <c r="F111" s="251"/>
      <c r="G111" s="251"/>
      <c r="H111" s="251"/>
      <c r="I111" s="252"/>
      <c r="J111" s="250"/>
      <c r="K111" s="251"/>
      <c r="L111" s="251"/>
      <c r="M111" s="251"/>
      <c r="N111" s="252"/>
      <c r="O111" s="250"/>
      <c r="P111" s="252"/>
      <c r="Q111" s="250"/>
      <c r="R111" s="251"/>
      <c r="S111" s="280"/>
      <c r="T111" s="251"/>
      <c r="U111" s="251"/>
      <c r="V111" s="279"/>
      <c r="W111" s="252"/>
      <c r="X111" s="4"/>
      <c r="Y111" s="4"/>
      <c r="Z111" s="4"/>
      <c r="AA111" s="4"/>
      <c r="AT111" s="4"/>
    </row>
    <row r="112" spans="1:46" ht="15" customHeight="1">
      <c r="A112" s="309"/>
      <c r="B112" s="316"/>
      <c r="C112" s="317"/>
      <c r="D112" s="320"/>
      <c r="E112" s="250"/>
      <c r="F112" s="251"/>
      <c r="G112" s="251"/>
      <c r="H112" s="251"/>
      <c r="I112" s="252"/>
      <c r="J112" s="250"/>
      <c r="K112" s="251"/>
      <c r="L112" s="251"/>
      <c r="M112" s="251"/>
      <c r="N112" s="252"/>
      <c r="O112" s="250"/>
      <c r="P112" s="252"/>
      <c r="Q112" s="250"/>
      <c r="R112" s="251"/>
      <c r="S112" s="280"/>
      <c r="T112" s="251"/>
      <c r="U112" s="251"/>
      <c r="V112" s="279"/>
      <c r="W112" s="252"/>
      <c r="X112" s="4"/>
      <c r="Y112" s="4"/>
      <c r="Z112" s="4"/>
      <c r="AA112" s="4"/>
      <c r="AT112" s="4"/>
    </row>
    <row r="113" spans="1:44" ht="15" customHeight="1">
      <c r="A113" s="309"/>
      <c r="B113" s="316"/>
      <c r="C113" s="317"/>
      <c r="D113" s="320"/>
      <c r="E113" s="250"/>
      <c r="F113" s="251"/>
      <c r="G113" s="251"/>
      <c r="H113" s="251"/>
      <c r="I113" s="252"/>
      <c r="J113" s="250"/>
      <c r="K113" s="251"/>
      <c r="L113" s="251"/>
      <c r="M113" s="251"/>
      <c r="N113" s="252"/>
      <c r="O113" s="250"/>
      <c r="P113" s="252"/>
      <c r="Q113" s="250"/>
      <c r="R113" s="251"/>
      <c r="S113" s="280"/>
      <c r="T113" s="251"/>
      <c r="U113" s="251"/>
      <c r="V113" s="279"/>
      <c r="W113" s="252"/>
      <c r="X113" s="4"/>
      <c r="Y113" s="4"/>
      <c r="Z113" s="4"/>
      <c r="AA113" s="4"/>
      <c r="AB113" s="4"/>
      <c r="AC113" s="4"/>
      <c r="AR113" s="4"/>
    </row>
    <row r="114" spans="1:44" ht="15" customHeight="1">
      <c r="A114" s="309"/>
      <c r="B114" s="316"/>
      <c r="C114" s="317"/>
      <c r="D114" s="320"/>
      <c r="E114" s="250"/>
      <c r="F114" s="251"/>
      <c r="G114" s="251"/>
      <c r="H114" s="251"/>
      <c r="I114" s="252"/>
      <c r="J114" s="250"/>
      <c r="K114" s="251"/>
      <c r="L114" s="251"/>
      <c r="M114" s="251"/>
      <c r="N114" s="252"/>
      <c r="O114" s="250"/>
      <c r="P114" s="252"/>
      <c r="Q114" s="250"/>
      <c r="R114" s="251"/>
      <c r="S114" s="280"/>
      <c r="T114" s="251"/>
      <c r="U114" s="251"/>
      <c r="V114" s="279"/>
      <c r="W114" s="252"/>
      <c r="X114" s="4"/>
      <c r="Y114" s="4"/>
      <c r="Z114" s="4"/>
      <c r="AA114" s="4"/>
      <c r="AB114" s="4"/>
      <c r="AC114" s="4"/>
      <c r="AR114" s="4"/>
    </row>
    <row r="115" spans="1:44" ht="15" customHeight="1">
      <c r="A115" s="309"/>
      <c r="B115" s="316"/>
      <c r="C115" s="317"/>
      <c r="D115" s="320"/>
      <c r="E115" s="250"/>
      <c r="F115" s="251"/>
      <c r="G115" s="251"/>
      <c r="H115" s="251"/>
      <c r="I115" s="252"/>
      <c r="J115" s="250"/>
      <c r="K115" s="251"/>
      <c r="L115" s="251"/>
      <c r="M115" s="251"/>
      <c r="N115" s="252"/>
      <c r="O115" s="250"/>
      <c r="P115" s="252"/>
      <c r="Q115" s="250"/>
      <c r="R115" s="251"/>
      <c r="S115" s="280"/>
      <c r="T115" s="251"/>
      <c r="U115" s="251"/>
      <c r="V115" s="279"/>
      <c r="W115" s="252"/>
      <c r="X115" s="4"/>
      <c r="Y115" s="4"/>
      <c r="Z115" s="4"/>
      <c r="AA115" s="4"/>
      <c r="AB115" s="4"/>
      <c r="AC115" s="4"/>
      <c r="AR115" s="4"/>
    </row>
    <row r="116" spans="1:44" ht="15" customHeight="1">
      <c r="A116" s="309"/>
      <c r="B116" s="316"/>
      <c r="C116" s="317"/>
      <c r="D116" s="320"/>
      <c r="E116" s="250"/>
      <c r="F116" s="251"/>
      <c r="G116" s="251"/>
      <c r="H116" s="251"/>
      <c r="I116" s="252"/>
      <c r="J116" s="250"/>
      <c r="K116" s="251"/>
      <c r="L116" s="251"/>
      <c r="M116" s="251"/>
      <c r="N116" s="252"/>
      <c r="O116" s="250"/>
      <c r="P116" s="252"/>
      <c r="Q116" s="250"/>
      <c r="R116" s="251"/>
      <c r="S116" s="280"/>
      <c r="T116" s="251"/>
      <c r="U116" s="251"/>
      <c r="V116" s="279"/>
      <c r="W116" s="252"/>
      <c r="X116" s="4"/>
      <c r="Y116" s="4"/>
      <c r="Z116" s="4"/>
      <c r="AA116" s="4"/>
      <c r="AB116" s="4"/>
      <c r="AC116" s="4"/>
      <c r="AR116" s="4"/>
    </row>
    <row r="117" spans="1:44" ht="15" customHeight="1">
      <c r="A117" s="309"/>
      <c r="B117" s="316"/>
      <c r="C117" s="317"/>
      <c r="D117" s="320"/>
      <c r="E117" s="250"/>
      <c r="F117" s="251"/>
      <c r="G117" s="251"/>
      <c r="H117" s="251"/>
      <c r="I117" s="252"/>
      <c r="J117" s="250"/>
      <c r="K117" s="251"/>
      <c r="L117" s="251"/>
      <c r="M117" s="251"/>
      <c r="N117" s="252"/>
      <c r="O117" s="250"/>
      <c r="P117" s="252"/>
      <c r="Q117" s="250"/>
      <c r="R117" s="251"/>
      <c r="S117" s="280"/>
      <c r="T117" s="251"/>
      <c r="U117" s="251"/>
      <c r="V117" s="279"/>
      <c r="W117" s="252"/>
      <c r="X117" s="4"/>
      <c r="Y117" s="4"/>
      <c r="Z117" s="4"/>
      <c r="AA117" s="4"/>
      <c r="AB117" s="4"/>
      <c r="AC117" s="4"/>
      <c r="AR117" s="4"/>
    </row>
    <row r="118" spans="1:44" ht="15" customHeight="1">
      <c r="A118" s="309"/>
      <c r="B118" s="316"/>
      <c r="C118" s="317"/>
      <c r="D118" s="320"/>
      <c r="E118" s="250"/>
      <c r="F118" s="251"/>
      <c r="G118" s="251"/>
      <c r="H118" s="251"/>
      <c r="I118" s="252"/>
      <c r="J118" s="250"/>
      <c r="K118" s="251"/>
      <c r="L118" s="251"/>
      <c r="M118" s="251"/>
      <c r="N118" s="252"/>
      <c r="O118" s="250"/>
      <c r="P118" s="252"/>
      <c r="Q118" s="250"/>
      <c r="R118" s="251"/>
      <c r="S118" s="280"/>
      <c r="T118" s="251"/>
      <c r="U118" s="251"/>
      <c r="V118" s="279"/>
      <c r="W118" s="252"/>
      <c r="X118" s="4"/>
      <c r="Y118" s="4"/>
      <c r="Z118" s="4"/>
      <c r="AA118" s="4"/>
      <c r="AB118" s="4"/>
      <c r="AC118" s="4"/>
      <c r="AR118" s="4"/>
    </row>
    <row r="119" spans="1:44" ht="15" customHeight="1">
      <c r="A119" s="309"/>
      <c r="B119" s="316"/>
      <c r="C119" s="317"/>
      <c r="D119" s="320"/>
      <c r="E119" s="250"/>
      <c r="F119" s="251"/>
      <c r="G119" s="251"/>
      <c r="H119" s="251"/>
      <c r="I119" s="252"/>
      <c r="J119" s="250"/>
      <c r="K119" s="251"/>
      <c r="L119" s="251"/>
      <c r="M119" s="251"/>
      <c r="N119" s="252"/>
      <c r="O119" s="250"/>
      <c r="P119" s="252"/>
      <c r="Q119" s="250"/>
      <c r="R119" s="251"/>
      <c r="S119" s="280"/>
      <c r="T119" s="251"/>
      <c r="U119" s="251"/>
      <c r="V119" s="279"/>
      <c r="W119" s="252"/>
      <c r="X119" s="4"/>
      <c r="Y119" s="4"/>
      <c r="Z119" s="4"/>
      <c r="AA119" s="4"/>
      <c r="AB119" s="4"/>
      <c r="AC119" s="4"/>
      <c r="AR119" s="4"/>
    </row>
    <row r="120" spans="1:44" ht="15" customHeight="1">
      <c r="A120" s="309"/>
      <c r="B120" s="316"/>
      <c r="C120" s="317"/>
      <c r="D120" s="320"/>
      <c r="E120" s="250"/>
      <c r="F120" s="251"/>
      <c r="G120" s="251"/>
      <c r="H120" s="251"/>
      <c r="I120" s="252"/>
      <c r="J120" s="250"/>
      <c r="K120" s="251"/>
      <c r="L120" s="251"/>
      <c r="M120" s="251"/>
      <c r="N120" s="252"/>
      <c r="O120" s="250"/>
      <c r="P120" s="252"/>
      <c r="Q120" s="250"/>
      <c r="R120" s="251"/>
      <c r="S120" s="280"/>
      <c r="T120" s="251"/>
      <c r="U120" s="251"/>
      <c r="V120" s="279"/>
      <c r="W120" s="252"/>
      <c r="X120" s="4"/>
      <c r="Y120" s="4"/>
      <c r="Z120" s="4"/>
      <c r="AA120" s="4"/>
      <c r="AB120" s="4"/>
      <c r="AC120" s="4"/>
      <c r="AR120" s="4"/>
    </row>
    <row r="121" spans="1:44" ht="15" customHeight="1">
      <c r="A121" s="309"/>
      <c r="B121" s="316"/>
      <c r="C121" s="317"/>
      <c r="D121" s="320"/>
      <c r="E121" s="250"/>
      <c r="F121" s="251"/>
      <c r="G121" s="251"/>
      <c r="H121" s="251"/>
      <c r="I121" s="252"/>
      <c r="J121" s="250"/>
      <c r="K121" s="251"/>
      <c r="L121" s="251"/>
      <c r="M121" s="251"/>
      <c r="N121" s="252"/>
      <c r="O121" s="250"/>
      <c r="P121" s="252"/>
      <c r="Q121" s="250"/>
      <c r="R121" s="251"/>
      <c r="S121" s="280"/>
      <c r="T121" s="251"/>
      <c r="U121" s="251"/>
      <c r="V121" s="279"/>
      <c r="W121" s="252"/>
      <c r="X121" s="4"/>
      <c r="Y121" s="4"/>
      <c r="Z121" s="4"/>
      <c r="AA121" s="4"/>
      <c r="AB121" s="4"/>
      <c r="AC121" s="4"/>
      <c r="AR121" s="4"/>
    </row>
    <row r="122" spans="1:44" ht="15" customHeight="1">
      <c r="A122" s="309"/>
      <c r="B122" s="316"/>
      <c r="C122" s="317"/>
      <c r="D122" s="320"/>
      <c r="E122" s="250"/>
      <c r="F122" s="251"/>
      <c r="G122" s="251"/>
      <c r="H122" s="251"/>
      <c r="I122" s="252"/>
      <c r="J122" s="250"/>
      <c r="K122" s="251"/>
      <c r="L122" s="251"/>
      <c r="M122" s="251"/>
      <c r="N122" s="252"/>
      <c r="O122" s="250"/>
      <c r="P122" s="252"/>
      <c r="Q122" s="250"/>
      <c r="R122" s="251"/>
      <c r="S122" s="280"/>
      <c r="T122" s="251"/>
      <c r="U122" s="251"/>
      <c r="V122" s="279"/>
      <c r="W122" s="252"/>
      <c r="X122" s="4"/>
      <c r="Y122" s="4"/>
      <c r="Z122" s="4"/>
      <c r="AA122" s="4"/>
      <c r="AB122" s="4"/>
      <c r="AC122" s="4"/>
      <c r="AR122" s="4"/>
    </row>
    <row r="123" spans="1:44" ht="15" customHeight="1">
      <c r="A123" s="309"/>
      <c r="B123" s="316"/>
      <c r="C123" s="317"/>
      <c r="D123" s="320"/>
      <c r="E123" s="250"/>
      <c r="F123" s="251"/>
      <c r="G123" s="251"/>
      <c r="H123" s="251"/>
      <c r="I123" s="252"/>
      <c r="J123" s="250"/>
      <c r="K123" s="251"/>
      <c r="L123" s="251"/>
      <c r="M123" s="251"/>
      <c r="N123" s="252"/>
      <c r="O123" s="250"/>
      <c r="P123" s="252"/>
      <c r="Q123" s="250"/>
      <c r="R123" s="251"/>
      <c r="S123" s="280"/>
      <c r="T123" s="251"/>
      <c r="U123" s="251"/>
      <c r="V123" s="279"/>
      <c r="W123" s="252"/>
      <c r="X123" s="4"/>
      <c r="Y123" s="4"/>
      <c r="Z123" s="4"/>
      <c r="AA123" s="4"/>
      <c r="AB123" s="4"/>
      <c r="AC123" s="4"/>
      <c r="AR123" s="4"/>
    </row>
    <row r="124" spans="1:44" ht="15" customHeight="1">
      <c r="A124" s="309"/>
      <c r="B124" s="316"/>
      <c r="C124" s="317"/>
      <c r="D124" s="320"/>
      <c r="E124" s="250"/>
      <c r="F124" s="251"/>
      <c r="G124" s="251"/>
      <c r="H124" s="251"/>
      <c r="I124" s="252"/>
      <c r="J124" s="250"/>
      <c r="K124" s="251"/>
      <c r="L124" s="251"/>
      <c r="M124" s="251"/>
      <c r="N124" s="252"/>
      <c r="O124" s="250"/>
      <c r="P124" s="252"/>
      <c r="Q124" s="250"/>
      <c r="R124" s="251"/>
      <c r="S124" s="280"/>
      <c r="T124" s="251"/>
      <c r="U124" s="251"/>
      <c r="V124" s="279"/>
      <c r="W124" s="252"/>
      <c r="X124" s="4"/>
      <c r="Y124" s="4"/>
      <c r="Z124" s="4"/>
      <c r="AA124" s="4"/>
      <c r="AB124" s="4"/>
      <c r="AC124" s="4"/>
      <c r="AR124" s="4"/>
    </row>
    <row r="125" spans="1:44" ht="15" customHeight="1">
      <c r="A125" s="309"/>
      <c r="B125" s="316"/>
      <c r="C125" s="317"/>
      <c r="D125" s="320"/>
      <c r="E125" s="250"/>
      <c r="F125" s="251"/>
      <c r="G125" s="251"/>
      <c r="H125" s="251"/>
      <c r="I125" s="252"/>
      <c r="J125" s="250"/>
      <c r="K125" s="251"/>
      <c r="L125" s="251"/>
      <c r="M125" s="251"/>
      <c r="N125" s="252"/>
      <c r="O125" s="250"/>
      <c r="P125" s="252"/>
      <c r="Q125" s="250"/>
      <c r="R125" s="251"/>
      <c r="S125" s="280"/>
      <c r="T125" s="251"/>
      <c r="U125" s="251"/>
      <c r="V125" s="279"/>
      <c r="W125" s="252"/>
      <c r="X125" s="4"/>
      <c r="Y125" s="4"/>
      <c r="Z125" s="4"/>
      <c r="AA125" s="4"/>
      <c r="AB125" s="4"/>
      <c r="AC125" s="4"/>
      <c r="AR125" s="4"/>
    </row>
    <row r="126" spans="1:44" ht="15" customHeight="1">
      <c r="A126" s="309"/>
      <c r="B126" s="316"/>
      <c r="C126" s="317"/>
      <c r="D126" s="320"/>
      <c r="E126" s="250"/>
      <c r="F126" s="251"/>
      <c r="G126" s="251"/>
      <c r="H126" s="251"/>
      <c r="I126" s="252"/>
      <c r="J126" s="250"/>
      <c r="K126" s="251"/>
      <c r="L126" s="251"/>
      <c r="M126" s="251"/>
      <c r="N126" s="252"/>
      <c r="O126" s="250"/>
      <c r="P126" s="252"/>
      <c r="Q126" s="250"/>
      <c r="R126" s="251"/>
      <c r="S126" s="280"/>
      <c r="T126" s="251"/>
      <c r="U126" s="251"/>
      <c r="V126" s="279"/>
      <c r="W126" s="252"/>
      <c r="X126" s="4"/>
      <c r="Y126" s="4"/>
      <c r="Z126" s="4"/>
      <c r="AA126" s="4"/>
      <c r="AB126" s="4"/>
      <c r="AC126" s="4"/>
      <c r="AR126" s="4"/>
    </row>
    <row r="127" spans="1:44" ht="15" customHeight="1">
      <c r="A127" s="309"/>
      <c r="B127" s="316"/>
      <c r="C127" s="317"/>
      <c r="D127" s="320"/>
      <c r="E127" s="250"/>
      <c r="F127" s="251"/>
      <c r="G127" s="251"/>
      <c r="H127" s="251"/>
      <c r="I127" s="252"/>
      <c r="J127" s="250"/>
      <c r="K127" s="251"/>
      <c r="L127" s="251"/>
      <c r="M127" s="251"/>
      <c r="N127" s="252"/>
      <c r="O127" s="250"/>
      <c r="P127" s="252"/>
      <c r="Q127" s="250"/>
      <c r="R127" s="251"/>
      <c r="S127" s="280"/>
      <c r="T127" s="251"/>
      <c r="U127" s="251"/>
      <c r="V127" s="279"/>
      <c r="W127" s="252"/>
      <c r="X127" s="4"/>
      <c r="Y127" s="4"/>
      <c r="Z127" s="4"/>
      <c r="AA127" s="4"/>
      <c r="AB127" s="4"/>
      <c r="AC127" s="4"/>
      <c r="AR127" s="4"/>
    </row>
    <row r="128" spans="1:44" ht="15" customHeight="1">
      <c r="A128" s="309"/>
      <c r="B128" s="316"/>
      <c r="C128" s="317"/>
      <c r="D128" s="320"/>
      <c r="E128" s="250"/>
      <c r="F128" s="251"/>
      <c r="G128" s="251"/>
      <c r="H128" s="251"/>
      <c r="I128" s="252"/>
      <c r="J128" s="250"/>
      <c r="K128" s="251"/>
      <c r="L128" s="251"/>
      <c r="M128" s="251"/>
      <c r="N128" s="252"/>
      <c r="O128" s="250"/>
      <c r="P128" s="252"/>
      <c r="Q128" s="250"/>
      <c r="R128" s="251"/>
      <c r="S128" s="280"/>
      <c r="T128" s="251"/>
      <c r="U128" s="251"/>
      <c r="V128" s="279"/>
      <c r="W128" s="252"/>
      <c r="X128" s="4"/>
      <c r="Y128" s="4"/>
      <c r="Z128" s="4"/>
      <c r="AA128" s="4"/>
      <c r="AB128" s="4"/>
      <c r="AC128" s="4"/>
      <c r="AR128" s="4"/>
    </row>
    <row r="129" spans="1:44" ht="15" customHeight="1">
      <c r="A129" s="309"/>
      <c r="B129" s="316"/>
      <c r="C129" s="317"/>
      <c r="D129" s="320"/>
      <c r="E129" s="250"/>
      <c r="F129" s="251"/>
      <c r="G129" s="251"/>
      <c r="H129" s="251"/>
      <c r="I129" s="252"/>
      <c r="J129" s="250"/>
      <c r="K129" s="251"/>
      <c r="L129" s="251"/>
      <c r="M129" s="251"/>
      <c r="N129" s="252"/>
      <c r="O129" s="250"/>
      <c r="P129" s="252"/>
      <c r="Q129" s="250"/>
      <c r="R129" s="251"/>
      <c r="S129" s="280"/>
      <c r="T129" s="251"/>
      <c r="U129" s="251"/>
      <c r="V129" s="279"/>
      <c r="W129" s="252"/>
      <c r="X129" s="4"/>
      <c r="Y129" s="4"/>
      <c r="Z129" s="4"/>
      <c r="AA129" s="4"/>
      <c r="AB129" s="4"/>
      <c r="AC129" s="4"/>
      <c r="AR129" s="4"/>
    </row>
    <row r="130" spans="1:44" ht="15" customHeight="1">
      <c r="A130" s="309"/>
      <c r="B130" s="316"/>
      <c r="C130" s="317"/>
      <c r="D130" s="320"/>
      <c r="E130" s="250"/>
      <c r="F130" s="251"/>
      <c r="G130" s="251"/>
      <c r="H130" s="251"/>
      <c r="I130" s="252"/>
      <c r="J130" s="250"/>
      <c r="K130" s="251"/>
      <c r="L130" s="251"/>
      <c r="M130" s="251"/>
      <c r="N130" s="252"/>
      <c r="O130" s="250"/>
      <c r="P130" s="252"/>
      <c r="Q130" s="250"/>
      <c r="R130" s="251"/>
      <c r="S130" s="280"/>
      <c r="T130" s="251"/>
      <c r="U130" s="251"/>
      <c r="V130" s="279"/>
      <c r="W130" s="252"/>
      <c r="X130" s="4"/>
      <c r="Y130" s="4"/>
      <c r="Z130" s="4"/>
      <c r="AA130" s="4"/>
      <c r="AB130" s="4"/>
      <c r="AC130" s="4"/>
      <c r="AR130" s="4"/>
    </row>
    <row r="131" spans="1:44" ht="15" customHeight="1">
      <c r="A131" s="309"/>
      <c r="B131" s="316"/>
      <c r="C131" s="317"/>
      <c r="D131" s="320"/>
      <c r="E131" s="250"/>
      <c r="F131" s="251"/>
      <c r="G131" s="251"/>
      <c r="H131" s="251"/>
      <c r="I131" s="252"/>
      <c r="J131" s="250"/>
      <c r="K131" s="251"/>
      <c r="L131" s="251"/>
      <c r="M131" s="251"/>
      <c r="N131" s="252"/>
      <c r="O131" s="250"/>
      <c r="P131" s="252"/>
      <c r="Q131" s="250"/>
      <c r="R131" s="251"/>
      <c r="S131" s="280"/>
      <c r="T131" s="251"/>
      <c r="U131" s="251"/>
      <c r="V131" s="279"/>
      <c r="W131" s="252"/>
      <c r="X131" s="4"/>
      <c r="Y131" s="4"/>
      <c r="Z131" s="4"/>
      <c r="AA131" s="4"/>
      <c r="AB131" s="4"/>
      <c r="AC131" s="4"/>
      <c r="AR131" s="4"/>
    </row>
    <row r="132" spans="1:44" ht="15" customHeight="1">
      <c r="A132" s="309"/>
      <c r="B132" s="316"/>
      <c r="C132" s="317"/>
      <c r="D132" s="320"/>
      <c r="E132" s="250"/>
      <c r="F132" s="251"/>
      <c r="G132" s="251"/>
      <c r="H132" s="251"/>
      <c r="I132" s="252"/>
      <c r="J132" s="250"/>
      <c r="K132" s="251"/>
      <c r="L132" s="251"/>
      <c r="M132" s="251"/>
      <c r="N132" s="252"/>
      <c r="O132" s="250"/>
      <c r="P132" s="252"/>
      <c r="Q132" s="250"/>
      <c r="R132" s="251"/>
      <c r="S132" s="280"/>
      <c r="T132" s="251"/>
      <c r="U132" s="251"/>
      <c r="V132" s="279"/>
      <c r="W132" s="252"/>
      <c r="X132" s="4"/>
      <c r="Y132" s="4"/>
      <c r="Z132" s="4"/>
      <c r="AA132" s="4"/>
      <c r="AB132" s="4"/>
      <c r="AC132" s="4"/>
      <c r="AR132" s="4"/>
    </row>
    <row r="133" spans="1:44" ht="15" customHeight="1">
      <c r="A133" s="309"/>
      <c r="B133" s="316"/>
      <c r="C133" s="317"/>
      <c r="D133" s="320"/>
      <c r="E133" s="250"/>
      <c r="F133" s="251"/>
      <c r="G133" s="251"/>
      <c r="H133" s="251"/>
      <c r="I133" s="252"/>
      <c r="J133" s="250"/>
      <c r="K133" s="251"/>
      <c r="L133" s="251"/>
      <c r="M133" s="251"/>
      <c r="N133" s="252"/>
      <c r="O133" s="250"/>
      <c r="P133" s="252"/>
      <c r="Q133" s="250"/>
      <c r="R133" s="251"/>
      <c r="S133" s="280"/>
      <c r="T133" s="251"/>
      <c r="U133" s="251"/>
      <c r="V133" s="279"/>
      <c r="W133" s="252"/>
      <c r="X133" s="4"/>
      <c r="Y133" s="4"/>
      <c r="Z133" s="4"/>
      <c r="AA133" s="4"/>
      <c r="AB133" s="4"/>
      <c r="AC133" s="4"/>
      <c r="AR133" s="4"/>
    </row>
    <row r="134" spans="1:44" ht="15" customHeight="1">
      <c r="A134" s="309"/>
      <c r="B134" s="316"/>
      <c r="C134" s="317"/>
      <c r="D134" s="320"/>
      <c r="E134" s="250"/>
      <c r="F134" s="251"/>
      <c r="G134" s="251"/>
      <c r="H134" s="251"/>
      <c r="I134" s="252"/>
      <c r="J134" s="250"/>
      <c r="K134" s="251"/>
      <c r="L134" s="251"/>
      <c r="M134" s="251"/>
      <c r="N134" s="252"/>
      <c r="O134" s="250"/>
      <c r="P134" s="252"/>
      <c r="Q134" s="250"/>
      <c r="R134" s="251"/>
      <c r="S134" s="280"/>
      <c r="T134" s="251"/>
      <c r="U134" s="251"/>
      <c r="V134" s="279"/>
      <c r="W134" s="252"/>
      <c r="X134" s="4"/>
      <c r="Y134" s="4"/>
      <c r="Z134" s="4"/>
      <c r="AA134" s="4"/>
      <c r="AB134" s="4"/>
      <c r="AC134" s="4"/>
      <c r="AR134" s="4"/>
    </row>
    <row r="135" spans="1:44" ht="15" customHeight="1">
      <c r="A135" s="309"/>
      <c r="B135" s="316"/>
      <c r="C135" s="317"/>
      <c r="D135" s="320"/>
      <c r="E135" s="250"/>
      <c r="F135" s="251"/>
      <c r="G135" s="251"/>
      <c r="H135" s="251"/>
      <c r="I135" s="252"/>
      <c r="J135" s="250"/>
      <c r="K135" s="251"/>
      <c r="L135" s="251"/>
      <c r="M135" s="251"/>
      <c r="N135" s="252"/>
      <c r="O135" s="250"/>
      <c r="P135" s="252"/>
      <c r="Q135" s="250"/>
      <c r="R135" s="251"/>
      <c r="S135" s="280"/>
      <c r="T135" s="251"/>
      <c r="U135" s="251"/>
      <c r="V135" s="279"/>
      <c r="W135" s="252"/>
      <c r="X135" s="4"/>
      <c r="Y135" s="4"/>
      <c r="Z135" s="4"/>
      <c r="AA135" s="4"/>
      <c r="AB135" s="4"/>
      <c r="AC135" s="4"/>
      <c r="AR135" s="4"/>
    </row>
    <row r="136" spans="1:44" ht="15" customHeight="1">
      <c r="A136" s="309"/>
      <c r="B136" s="316"/>
      <c r="C136" s="317"/>
      <c r="D136" s="320"/>
      <c r="E136" s="250"/>
      <c r="F136" s="251"/>
      <c r="G136" s="251"/>
      <c r="H136" s="251"/>
      <c r="I136" s="252"/>
      <c r="J136" s="250"/>
      <c r="K136" s="251"/>
      <c r="L136" s="251"/>
      <c r="M136" s="251"/>
      <c r="N136" s="252"/>
      <c r="O136" s="250"/>
      <c r="P136" s="252"/>
      <c r="Q136" s="250"/>
      <c r="R136" s="251"/>
      <c r="S136" s="280"/>
      <c r="T136" s="251"/>
      <c r="U136" s="251"/>
      <c r="V136" s="279"/>
      <c r="W136" s="252"/>
      <c r="X136" s="4"/>
      <c r="Y136" s="4"/>
      <c r="Z136" s="4"/>
      <c r="AA136" s="4"/>
      <c r="AB136" s="4"/>
      <c r="AC136" s="4"/>
      <c r="AR136" s="4"/>
    </row>
    <row r="137" spans="1:44" ht="15" customHeight="1">
      <c r="A137" s="309"/>
      <c r="B137" s="316"/>
      <c r="C137" s="317"/>
      <c r="D137" s="320"/>
      <c r="E137" s="250"/>
      <c r="F137" s="251"/>
      <c r="G137" s="251"/>
      <c r="H137" s="251"/>
      <c r="I137" s="252"/>
      <c r="J137" s="250"/>
      <c r="K137" s="251"/>
      <c r="L137" s="251"/>
      <c r="M137" s="251"/>
      <c r="N137" s="252"/>
      <c r="O137" s="250"/>
      <c r="P137" s="252"/>
      <c r="Q137" s="250"/>
      <c r="R137" s="251"/>
      <c r="S137" s="280"/>
      <c r="T137" s="251"/>
      <c r="U137" s="251"/>
      <c r="V137" s="279"/>
      <c r="W137" s="252"/>
      <c r="X137" s="4"/>
      <c r="Y137" s="4"/>
      <c r="Z137" s="4"/>
      <c r="AA137" s="4"/>
      <c r="AB137" s="4"/>
      <c r="AC137" s="4"/>
      <c r="AR137" s="4"/>
    </row>
    <row r="138" spans="1:44" ht="15" customHeight="1">
      <c r="A138" s="309"/>
      <c r="B138" s="316"/>
      <c r="C138" s="317"/>
      <c r="D138" s="320"/>
      <c r="E138" s="250"/>
      <c r="F138" s="251"/>
      <c r="G138" s="251"/>
      <c r="H138" s="251"/>
      <c r="I138" s="252"/>
      <c r="J138" s="250"/>
      <c r="K138" s="251"/>
      <c r="L138" s="251"/>
      <c r="M138" s="251"/>
      <c r="N138" s="252"/>
      <c r="O138" s="250"/>
      <c r="P138" s="252"/>
      <c r="Q138" s="250"/>
      <c r="R138" s="251"/>
      <c r="S138" s="280"/>
      <c r="T138" s="251"/>
      <c r="U138" s="251"/>
      <c r="V138" s="279"/>
      <c r="W138" s="252"/>
      <c r="X138" s="4"/>
      <c r="Y138" s="4"/>
      <c r="Z138" s="4"/>
      <c r="AA138" s="4"/>
      <c r="AB138" s="4"/>
      <c r="AC138" s="4"/>
      <c r="AR138" s="4"/>
    </row>
    <row r="139" spans="1:44" ht="15" customHeight="1">
      <c r="A139" s="309"/>
      <c r="B139" s="316"/>
      <c r="C139" s="317"/>
      <c r="D139" s="320"/>
      <c r="E139" s="250"/>
      <c r="F139" s="251"/>
      <c r="G139" s="251"/>
      <c r="H139" s="251"/>
      <c r="I139" s="252"/>
      <c r="J139" s="250"/>
      <c r="K139" s="251"/>
      <c r="L139" s="251"/>
      <c r="M139" s="251"/>
      <c r="N139" s="252"/>
      <c r="O139" s="250"/>
      <c r="P139" s="252"/>
      <c r="Q139" s="250"/>
      <c r="R139" s="251"/>
      <c r="S139" s="280"/>
      <c r="T139" s="251"/>
      <c r="U139" s="251"/>
      <c r="V139" s="279"/>
      <c r="W139" s="252"/>
      <c r="X139" s="4"/>
      <c r="Y139" s="4"/>
      <c r="Z139" s="4"/>
      <c r="AA139" s="4"/>
      <c r="AB139" s="4"/>
      <c r="AC139" s="4"/>
      <c r="AR139" s="4"/>
    </row>
    <row r="140" spans="1:44" ht="15" customHeight="1">
      <c r="A140" s="309"/>
      <c r="B140" s="316"/>
      <c r="C140" s="317"/>
      <c r="D140" s="320"/>
      <c r="E140" s="250"/>
      <c r="F140" s="251"/>
      <c r="G140" s="251"/>
      <c r="H140" s="251"/>
      <c r="I140" s="252"/>
      <c r="J140" s="250"/>
      <c r="K140" s="251"/>
      <c r="L140" s="251"/>
      <c r="M140" s="251"/>
      <c r="N140" s="252"/>
      <c r="O140" s="250"/>
      <c r="P140" s="252"/>
      <c r="Q140" s="250"/>
      <c r="R140" s="251"/>
      <c r="S140" s="280"/>
      <c r="T140" s="251"/>
      <c r="U140" s="251"/>
      <c r="V140" s="279"/>
      <c r="W140" s="252"/>
      <c r="X140" s="4"/>
      <c r="Y140" s="4"/>
      <c r="Z140" s="4"/>
      <c r="AA140" s="4"/>
      <c r="AB140" s="4"/>
      <c r="AC140" s="4"/>
      <c r="AR140" s="4"/>
    </row>
    <row r="141" spans="1:44" ht="15" customHeight="1">
      <c r="A141" s="309"/>
      <c r="B141" s="316"/>
      <c r="C141" s="317"/>
      <c r="D141" s="320"/>
      <c r="E141" s="250"/>
      <c r="F141" s="251"/>
      <c r="G141" s="251"/>
      <c r="H141" s="251"/>
      <c r="I141" s="252"/>
      <c r="J141" s="250"/>
      <c r="K141" s="251"/>
      <c r="L141" s="251"/>
      <c r="M141" s="251"/>
      <c r="N141" s="252"/>
      <c r="O141" s="250"/>
      <c r="P141" s="252"/>
      <c r="Q141" s="250"/>
      <c r="R141" s="251"/>
      <c r="S141" s="280"/>
      <c r="T141" s="251"/>
      <c r="U141" s="251"/>
      <c r="V141" s="279"/>
      <c r="W141" s="252"/>
      <c r="X141" s="4"/>
      <c r="Y141" s="4"/>
      <c r="Z141" s="4"/>
      <c r="AA141" s="4"/>
      <c r="AB141" s="4"/>
      <c r="AC141" s="4"/>
      <c r="AR141" s="4"/>
    </row>
    <row r="142" spans="1:44" ht="15" customHeight="1">
      <c r="A142" s="309"/>
      <c r="B142" s="316"/>
      <c r="C142" s="317"/>
      <c r="D142" s="320"/>
      <c r="E142" s="250"/>
      <c r="F142" s="251"/>
      <c r="G142" s="251"/>
      <c r="H142" s="251"/>
      <c r="I142" s="252"/>
      <c r="J142" s="250"/>
      <c r="K142" s="251"/>
      <c r="L142" s="251"/>
      <c r="M142" s="251"/>
      <c r="N142" s="252"/>
      <c r="O142" s="250"/>
      <c r="P142" s="252"/>
      <c r="Q142" s="250"/>
      <c r="R142" s="251"/>
      <c r="S142" s="280"/>
      <c r="T142" s="251"/>
      <c r="U142" s="251"/>
      <c r="V142" s="279"/>
      <c r="W142" s="252"/>
      <c r="X142" s="4"/>
      <c r="Y142" s="4"/>
      <c r="Z142" s="4"/>
      <c r="AA142" s="4"/>
      <c r="AB142" s="4"/>
      <c r="AC142" s="4"/>
      <c r="AR142" s="4"/>
    </row>
    <row r="143" spans="1:44" ht="15" customHeight="1">
      <c r="A143" s="309"/>
      <c r="B143" s="316"/>
      <c r="C143" s="317"/>
      <c r="D143" s="320"/>
      <c r="E143" s="250"/>
      <c r="F143" s="251"/>
      <c r="G143" s="251"/>
      <c r="H143" s="251"/>
      <c r="I143" s="252"/>
      <c r="J143" s="250"/>
      <c r="K143" s="251"/>
      <c r="L143" s="251"/>
      <c r="M143" s="251"/>
      <c r="N143" s="252"/>
      <c r="O143" s="250"/>
      <c r="P143" s="252"/>
      <c r="Q143" s="250"/>
      <c r="R143" s="251"/>
      <c r="S143" s="280"/>
      <c r="T143" s="251"/>
      <c r="U143" s="251"/>
      <c r="V143" s="279"/>
      <c r="W143" s="252"/>
      <c r="X143" s="4"/>
      <c r="Y143" s="4"/>
      <c r="Z143" s="4"/>
      <c r="AA143" s="4"/>
      <c r="AB143" s="4"/>
      <c r="AC143" s="4"/>
      <c r="AR143" s="4"/>
    </row>
    <row r="144" spans="1:44" ht="15" customHeight="1">
      <c r="A144" s="309"/>
      <c r="B144" s="316"/>
      <c r="C144" s="317"/>
      <c r="D144" s="320"/>
      <c r="E144" s="250"/>
      <c r="F144" s="251"/>
      <c r="G144" s="251"/>
      <c r="H144" s="251"/>
      <c r="I144" s="252"/>
      <c r="J144" s="250"/>
      <c r="K144" s="251"/>
      <c r="L144" s="251"/>
      <c r="M144" s="251"/>
      <c r="N144" s="252"/>
      <c r="O144" s="250"/>
      <c r="P144" s="252"/>
      <c r="Q144" s="250"/>
      <c r="R144" s="251"/>
      <c r="S144" s="280"/>
      <c r="T144" s="251"/>
      <c r="U144" s="251"/>
      <c r="V144" s="279"/>
      <c r="W144" s="252"/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/>
      <c r="C145" s="317"/>
      <c r="D145" s="320"/>
      <c r="E145" s="250"/>
      <c r="F145" s="251"/>
      <c r="G145" s="251"/>
      <c r="H145" s="251"/>
      <c r="I145" s="252"/>
      <c r="J145" s="250"/>
      <c r="K145" s="251"/>
      <c r="L145" s="251"/>
      <c r="M145" s="251"/>
      <c r="N145" s="252"/>
      <c r="O145" s="250"/>
      <c r="P145" s="252"/>
      <c r="Q145" s="250"/>
      <c r="R145" s="251"/>
      <c r="S145" s="280"/>
      <c r="T145" s="251"/>
      <c r="U145" s="251"/>
      <c r="V145" s="279"/>
      <c r="W145" s="252"/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/>
      <c r="C146" s="317"/>
      <c r="D146" s="320"/>
      <c r="E146" s="250"/>
      <c r="F146" s="251"/>
      <c r="G146" s="251"/>
      <c r="H146" s="251"/>
      <c r="I146" s="252"/>
      <c r="J146" s="250"/>
      <c r="K146" s="251"/>
      <c r="L146" s="251"/>
      <c r="M146" s="251"/>
      <c r="N146" s="252"/>
      <c r="O146" s="250"/>
      <c r="P146" s="252"/>
      <c r="Q146" s="250"/>
      <c r="R146" s="251"/>
      <c r="S146" s="280"/>
      <c r="T146" s="251"/>
      <c r="U146" s="251"/>
      <c r="V146" s="279"/>
      <c r="W146" s="252"/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/>
      <c r="C147" s="317"/>
      <c r="D147" s="320"/>
      <c r="E147" s="250"/>
      <c r="F147" s="251"/>
      <c r="G147" s="251"/>
      <c r="H147" s="251"/>
      <c r="I147" s="252"/>
      <c r="J147" s="250"/>
      <c r="K147" s="251"/>
      <c r="L147" s="251"/>
      <c r="M147" s="251"/>
      <c r="N147" s="252"/>
      <c r="O147" s="250"/>
      <c r="P147" s="252"/>
      <c r="Q147" s="250"/>
      <c r="R147" s="251"/>
      <c r="S147" s="280"/>
      <c r="T147" s="251"/>
      <c r="U147" s="251"/>
      <c r="V147" s="279"/>
      <c r="W147" s="252"/>
      <c r="X147" s="4"/>
      <c r="Y147" s="4"/>
      <c r="Z147" s="4"/>
      <c r="AA147" s="4"/>
      <c r="AB147" s="4"/>
      <c r="AC147" s="4"/>
      <c r="AR147" s="4"/>
    </row>
    <row r="148" spans="1:44" ht="15" customHeight="1">
      <c r="A148" s="309"/>
      <c r="B148" s="316"/>
      <c r="C148" s="317"/>
      <c r="D148" s="320"/>
      <c r="E148" s="250"/>
      <c r="F148" s="251"/>
      <c r="G148" s="251"/>
      <c r="H148" s="251"/>
      <c r="I148" s="252"/>
      <c r="J148" s="250"/>
      <c r="K148" s="251"/>
      <c r="L148" s="251"/>
      <c r="M148" s="251"/>
      <c r="N148" s="252"/>
      <c r="O148" s="250"/>
      <c r="P148" s="252"/>
      <c r="Q148" s="250"/>
      <c r="R148" s="251"/>
      <c r="S148" s="280"/>
      <c r="T148" s="251"/>
      <c r="U148" s="251"/>
      <c r="V148" s="279"/>
      <c r="W148" s="252"/>
      <c r="X148" s="4"/>
      <c r="Y148" s="4"/>
      <c r="Z148" s="4"/>
      <c r="AA148" s="4"/>
      <c r="AB148" s="4"/>
      <c r="AC148" s="4"/>
      <c r="AR148" s="4"/>
    </row>
    <row r="149" spans="1:44" ht="15" customHeight="1">
      <c r="A149" s="309"/>
      <c r="B149" s="316"/>
      <c r="C149" s="317"/>
      <c r="D149" s="320"/>
      <c r="E149" s="250"/>
      <c r="F149" s="251"/>
      <c r="G149" s="251"/>
      <c r="H149" s="251"/>
      <c r="I149" s="252"/>
      <c r="J149" s="250"/>
      <c r="K149" s="251"/>
      <c r="L149" s="251"/>
      <c r="M149" s="251"/>
      <c r="N149" s="252"/>
      <c r="O149" s="250"/>
      <c r="P149" s="252"/>
      <c r="Q149" s="250"/>
      <c r="R149" s="251"/>
      <c r="S149" s="280"/>
      <c r="T149" s="251"/>
      <c r="U149" s="251"/>
      <c r="V149" s="279"/>
      <c r="W149" s="252"/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21"/>
      <c r="C150" s="322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K150" s="100"/>
      <c r="AR150" s="4"/>
    </row>
    <row r="151" spans="1:44" ht="15" customHeight="1">
      <c r="A151" s="309"/>
      <c r="B151" s="321"/>
      <c r="C151" s="322"/>
      <c r="D151" s="320"/>
      <c r="E151" s="250"/>
      <c r="F151" s="251"/>
      <c r="G151" s="323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21"/>
      <c r="C152" s="322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21"/>
      <c r="C153" s="322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21"/>
      <c r="C154" s="322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21"/>
      <c r="C155" s="322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21"/>
      <c r="C156" s="322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24"/>
      <c r="B157" s="321"/>
      <c r="C157" s="322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24"/>
      <c r="B158" s="321"/>
      <c r="C158" s="322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24"/>
      <c r="B159" s="321"/>
      <c r="C159" s="322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24"/>
      <c r="B160" s="321"/>
      <c r="C160" s="322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24"/>
      <c r="B161" s="321"/>
      <c r="C161" s="322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24"/>
      <c r="B162" s="321"/>
      <c r="C162" s="322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4.25" customHeight="1" thickBot="1">
      <c r="A163" s="324"/>
      <c r="B163" s="325"/>
      <c r="C163" s="326"/>
      <c r="D163" s="327"/>
      <c r="E163" s="197"/>
      <c r="F163" s="253"/>
      <c r="G163" s="253"/>
      <c r="H163" s="253"/>
      <c r="I163" s="254"/>
      <c r="J163" s="197"/>
      <c r="K163" s="253"/>
      <c r="L163" s="253"/>
      <c r="M163" s="253"/>
      <c r="N163" s="254"/>
      <c r="O163" s="197"/>
      <c r="P163" s="254"/>
      <c r="Q163" s="197"/>
      <c r="R163" s="253"/>
      <c r="S163" s="272"/>
      <c r="T163" s="253"/>
      <c r="U163" s="253"/>
      <c r="V163" s="273"/>
      <c r="W163" s="254"/>
      <c r="X163" s="4"/>
      <c r="Y163" s="4"/>
      <c r="Z163" s="4"/>
      <c r="AA163" s="4"/>
      <c r="AB163" s="4"/>
      <c r="AC163" s="4"/>
      <c r="AR163" s="4"/>
    </row>
    <row r="164" spans="1:44">
      <c r="A164" s="115"/>
      <c r="B164" s="181"/>
      <c r="C164" s="181"/>
      <c r="D164" s="11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N164" s="4"/>
    </row>
    <row r="165" spans="1:44" ht="19.5" customHeight="1">
      <c r="A165" s="115"/>
      <c r="B165" s="181"/>
      <c r="C165" s="181"/>
      <c r="D165" s="23" t="s">
        <v>74</v>
      </c>
      <c r="E165" s="42">
        <f t="shared" ref="E165:R165" si="0">SUM(E15:E163)</f>
        <v>11</v>
      </c>
      <c r="F165" s="42">
        <f t="shared" si="0"/>
        <v>177</v>
      </c>
      <c r="G165" s="42">
        <f t="shared" si="0"/>
        <v>316</v>
      </c>
      <c r="H165" s="42">
        <f t="shared" si="0"/>
        <v>29</v>
      </c>
      <c r="I165" s="42">
        <f t="shared" si="0"/>
        <v>45</v>
      </c>
      <c r="J165" s="42">
        <f t="shared" si="0"/>
        <v>28</v>
      </c>
      <c r="K165" s="42">
        <f t="shared" si="0"/>
        <v>249</v>
      </c>
      <c r="L165" s="42">
        <f t="shared" si="0"/>
        <v>233</v>
      </c>
      <c r="M165" s="42">
        <f t="shared" si="0"/>
        <v>0</v>
      </c>
      <c r="N165" s="42">
        <f t="shared" si="0"/>
        <v>16</v>
      </c>
      <c r="O165" s="42">
        <f t="shared" si="0"/>
        <v>221</v>
      </c>
      <c r="P165" s="42">
        <f t="shared" si="0"/>
        <v>205</v>
      </c>
      <c r="Q165" s="42">
        <f t="shared" si="0"/>
        <v>40</v>
      </c>
      <c r="R165" s="42">
        <f t="shared" si="0"/>
        <v>73</v>
      </c>
      <c r="S165" s="42">
        <f t="shared" ref="S165:W165" si="1">SUM(S15:S163)</f>
        <v>94</v>
      </c>
      <c r="T165" s="42">
        <f t="shared" si="1"/>
        <v>108</v>
      </c>
      <c r="U165" s="42">
        <f t="shared" si="1"/>
        <v>64</v>
      </c>
      <c r="V165" s="42">
        <f t="shared" si="1"/>
        <v>37</v>
      </c>
      <c r="W165" s="42">
        <f t="shared" si="1"/>
        <v>10</v>
      </c>
      <c r="X165" s="4"/>
      <c r="Y165" s="4"/>
      <c r="AN165" s="4"/>
    </row>
    <row r="166" spans="1:44">
      <c r="B166" s="182"/>
      <c r="C166" s="18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AJ166" s="4"/>
    </row>
    <row r="167" spans="1:44" ht="29.25" customHeight="1">
      <c r="B167" s="182"/>
      <c r="C167" s="182"/>
      <c r="D167" s="673" t="s">
        <v>95</v>
      </c>
      <c r="E167" s="281" t="s">
        <v>98</v>
      </c>
      <c r="F167" s="281" t="s">
        <v>72</v>
      </c>
      <c r="G167" s="281" t="s">
        <v>99</v>
      </c>
      <c r="H167" s="281" t="s">
        <v>70</v>
      </c>
      <c r="I167" s="281" t="s">
        <v>71</v>
      </c>
      <c r="J167" s="282" t="s">
        <v>100</v>
      </c>
      <c r="K167" s="281" t="s">
        <v>101</v>
      </c>
      <c r="L167" s="283" t="s">
        <v>196</v>
      </c>
      <c r="M167" s="283" t="s">
        <v>197</v>
      </c>
      <c r="N167" s="283" t="s">
        <v>198</v>
      </c>
      <c r="O167" s="283" t="s">
        <v>199</v>
      </c>
      <c r="P167" s="283" t="s">
        <v>200</v>
      </c>
      <c r="Q167" s="284" t="s">
        <v>201</v>
      </c>
      <c r="R167" s="284" t="s">
        <v>202</v>
      </c>
      <c r="S167" s="4"/>
      <c r="T167" s="4"/>
      <c r="U167" s="4"/>
      <c r="V167" s="4"/>
      <c r="W167" s="4"/>
      <c r="X167" s="4"/>
      <c r="AM167" s="4"/>
    </row>
    <row r="168" spans="1:44" ht="22.5" customHeight="1">
      <c r="B168" s="182"/>
      <c r="C168" s="182"/>
      <c r="D168" s="674"/>
      <c r="E168" s="274">
        <f>SUM(E165,J165)</f>
        <v>39</v>
      </c>
      <c r="F168" s="274">
        <f>SUM(F165,K165)</f>
        <v>426</v>
      </c>
      <c r="G168" s="274">
        <f t="shared" ref="G168:I168" si="2">SUM(G165,L165)</f>
        <v>549</v>
      </c>
      <c r="H168" s="274">
        <f t="shared" si="2"/>
        <v>29</v>
      </c>
      <c r="I168" s="274">
        <f t="shared" si="2"/>
        <v>61</v>
      </c>
      <c r="J168" s="274">
        <f>SUM(O165)</f>
        <v>221</v>
      </c>
      <c r="K168" s="274">
        <f t="shared" ref="K168:R168" si="3">SUM(P165)</f>
        <v>205</v>
      </c>
      <c r="L168" s="274">
        <f t="shared" si="3"/>
        <v>40</v>
      </c>
      <c r="M168" s="274">
        <f t="shared" si="3"/>
        <v>73</v>
      </c>
      <c r="N168" s="274">
        <f t="shared" si="3"/>
        <v>94</v>
      </c>
      <c r="O168" s="274">
        <f t="shared" si="3"/>
        <v>108</v>
      </c>
      <c r="P168" s="274">
        <f t="shared" si="3"/>
        <v>64</v>
      </c>
      <c r="Q168" s="274">
        <f t="shared" si="3"/>
        <v>37</v>
      </c>
      <c r="R168" s="274">
        <f t="shared" si="3"/>
        <v>10</v>
      </c>
      <c r="S168" s="4"/>
      <c r="T168" s="4"/>
      <c r="U168" s="4"/>
      <c r="V168" s="4"/>
      <c r="W168" s="4"/>
      <c r="X168" s="4"/>
      <c r="AM168" s="4"/>
    </row>
    <row r="169" spans="1:44">
      <c r="B169" s="182"/>
      <c r="C169" s="18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AJ169" s="4"/>
    </row>
    <row r="170" spans="1:44">
      <c r="B170" s="182"/>
      <c r="C170" s="18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AJ170" s="4"/>
    </row>
    <row r="171" spans="1:44">
      <c r="A171" s="1" t="s">
        <v>103</v>
      </c>
      <c r="B171" s="182"/>
      <c r="C171" s="18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AJ171" s="4"/>
    </row>
    <row r="172" spans="1:44">
      <c r="B172" s="182"/>
      <c r="C172" s="18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AJ172" s="4"/>
    </row>
    <row r="173" spans="1:44">
      <c r="A173" s="1" t="s">
        <v>104</v>
      </c>
      <c r="B173" s="182"/>
      <c r="C173" s="18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AJ173" s="4"/>
    </row>
    <row r="174" spans="1:44">
      <c r="B174" s="182"/>
      <c r="C174" s="182"/>
      <c r="D174" s="4"/>
      <c r="E174" s="4"/>
      <c r="F174" s="4"/>
      <c r="G174" s="4"/>
      <c r="H174" s="4"/>
      <c r="I174" s="4"/>
      <c r="J174" s="4"/>
      <c r="K174" s="4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AJ174" s="4"/>
    </row>
    <row r="175" spans="1:44">
      <c r="B175" s="182"/>
      <c r="C175" s="18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AJ175" s="4"/>
    </row>
    <row r="176" spans="1:44">
      <c r="B176" s="182"/>
      <c r="C176" s="18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AJ176" s="4"/>
    </row>
    <row r="177" spans="2:36">
      <c r="B177" s="182"/>
      <c r="C177" s="182"/>
      <c r="AJ177" s="4"/>
    </row>
    <row r="178" spans="2:36">
      <c r="B178" s="182"/>
      <c r="C178" s="182"/>
      <c r="AJ178" s="4"/>
    </row>
    <row r="179" spans="2:36">
      <c r="B179" s="182"/>
      <c r="C179" s="182"/>
      <c r="AJ179" s="4"/>
    </row>
    <row r="180" spans="2:36">
      <c r="B180" s="182"/>
      <c r="C180" s="182"/>
      <c r="AJ180" s="4"/>
    </row>
    <row r="181" spans="2:36">
      <c r="B181" s="182"/>
      <c r="C181" s="182"/>
      <c r="AJ181" s="4"/>
    </row>
    <row r="182" spans="2:36">
      <c r="B182" s="182"/>
      <c r="C182" s="182"/>
      <c r="AJ182" s="4"/>
    </row>
    <row r="183" spans="2:36">
      <c r="B183" s="182"/>
      <c r="C183" s="182"/>
      <c r="AJ183" s="4"/>
    </row>
    <row r="184" spans="2:36">
      <c r="B184" s="182"/>
      <c r="C184" s="182"/>
      <c r="AJ184" s="4"/>
    </row>
    <row r="185" spans="2:36">
      <c r="B185" s="182"/>
      <c r="C185" s="182"/>
      <c r="AJ185" s="4"/>
    </row>
    <row r="186" spans="2:36">
      <c r="AJ186" s="4"/>
    </row>
    <row r="187" spans="2:36">
      <c r="AJ187" s="4"/>
    </row>
    <row r="188" spans="2:36">
      <c r="AJ188" s="4"/>
    </row>
    <row r="189" spans="2:36">
      <c r="AJ189" s="4"/>
    </row>
    <row r="190" spans="2:36">
      <c r="AJ190" s="4"/>
    </row>
    <row r="191" spans="2:36">
      <c r="AJ191" s="4"/>
    </row>
    <row r="192" spans="2:36">
      <c r="AJ192" s="4"/>
    </row>
    <row r="193" spans="36:36">
      <c r="AJ193" s="4"/>
    </row>
    <row r="194" spans="36:36">
      <c r="AJ194" s="4"/>
    </row>
    <row r="195" spans="36:36">
      <c r="AJ195" s="4"/>
    </row>
  </sheetData>
  <sheetProtection algorithmName="SHA-512" hashValue="+XEcJKe43j3+W3ntfCc/8PNj0oWoL5wRhJJjy73V+YaksHvnkDyGsdNRPCCfjJmmjzFuL9gkahMkKwrSmbmoAg==" saltValue="a+t+2POC/XgbMLnF+4qp/g==" spinCount="100000" sheet="1" formatCells="0" formatRows="0" selectLockedCells="1"/>
  <mergeCells count="28"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E8:I8"/>
    <mergeCell ref="AK8:AL8"/>
    <mergeCell ref="AM8:AS8"/>
    <mergeCell ref="J8:N8"/>
    <mergeCell ref="O8:R8"/>
    <mergeCell ref="S8:V8"/>
    <mergeCell ref="W8:X8"/>
    <mergeCell ref="Y8:AE8"/>
    <mergeCell ref="AG8:AJ8"/>
    <mergeCell ref="D167:D168"/>
    <mergeCell ref="A12:A14"/>
    <mergeCell ref="D12:D14"/>
    <mergeCell ref="E12:W12"/>
    <mergeCell ref="E13:I13"/>
    <mergeCell ref="J13:N13"/>
    <mergeCell ref="O13:P13"/>
    <mergeCell ref="Q13:W13"/>
    <mergeCell ref="B12:B14"/>
    <mergeCell ref="C12:C14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>
    <tabColor theme="3" tint="0.59999389629810485"/>
  </sheetPr>
  <dimension ref="A1:AT339"/>
  <sheetViews>
    <sheetView showGridLines="0" topLeftCell="B1" zoomScale="60" zoomScaleNormal="60" workbookViewId="0">
      <pane ySplit="9" topLeftCell="A284" activePane="bottomLeft" state="frozen"/>
      <selection activeCell="G23" sqref="G23"/>
      <selection pane="bottomLeft" activeCell="P161" sqref="P16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 customHeight="1">
      <c r="A1" s="692" t="s">
        <v>44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B1" s="692"/>
      <c r="AC1" s="692"/>
      <c r="AD1" s="692"/>
      <c r="AE1" s="692"/>
      <c r="AF1" s="692"/>
      <c r="AG1" s="692"/>
      <c r="AH1" s="692"/>
      <c r="AI1" s="692"/>
      <c r="AJ1" s="692"/>
      <c r="AK1" s="692"/>
      <c r="AL1" s="692"/>
      <c r="AM1" s="141"/>
      <c r="AN1" s="141"/>
      <c r="AO1" s="141"/>
      <c r="AP1" s="141"/>
      <c r="AQ1" s="141"/>
      <c r="AR1" s="141"/>
      <c r="AS1" s="141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5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 ht="30">
      <c r="A11" s="715" t="s">
        <v>63</v>
      </c>
      <c r="B11" s="718" t="s">
        <v>238</v>
      </c>
      <c r="C11" s="721" t="s">
        <v>430</v>
      </c>
      <c r="D11" s="244" t="s">
        <v>140</v>
      </c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259"/>
      <c r="AG11" s="711"/>
      <c r="AH11" s="711"/>
      <c r="AI11" s="711"/>
      <c r="AJ11" s="711"/>
      <c r="AK11" s="711"/>
      <c r="AL11" s="711"/>
      <c r="AM11" s="711"/>
      <c r="AN11" s="711"/>
      <c r="AO11" s="711"/>
      <c r="AP11" s="711"/>
      <c r="AQ11" s="711"/>
      <c r="AR11" s="711"/>
      <c r="AS11" s="711"/>
    </row>
    <row r="12" spans="1:45" customFormat="1" ht="30">
      <c r="A12" s="716"/>
      <c r="B12" s="719"/>
      <c r="C12" s="722"/>
      <c r="D12" s="330" t="s">
        <v>187</v>
      </c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259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 ht="15.75" thickBot="1">
      <c r="A13" s="717"/>
      <c r="B13" s="720"/>
      <c r="C13" s="723"/>
      <c r="D13" s="246" t="s">
        <v>141</v>
      </c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259"/>
      <c r="AG13" s="713"/>
      <c r="AH13" s="713"/>
      <c r="AI13" s="713"/>
      <c r="AJ13" s="713"/>
      <c r="AK13" s="713"/>
      <c r="AL13" s="713"/>
      <c r="AM13" s="713"/>
      <c r="AN13" s="713"/>
      <c r="AO13" s="713"/>
      <c r="AP13" s="713"/>
      <c r="AQ13" s="713"/>
      <c r="AR13" s="713"/>
      <c r="AS13" s="713"/>
    </row>
    <row r="14" spans="1:45" ht="14.45" customHeight="1">
      <c r="A14" s="714"/>
      <c r="B14" s="714"/>
      <c r="C14" s="714"/>
      <c r="D14" s="714"/>
      <c r="E14" s="3">
        <f t="shared" ref="E14:AE14" si="0">SUM(E11:E13)</f>
        <v>0</v>
      </c>
      <c r="F14" s="3">
        <f t="shared" si="0"/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101">
        <f t="shared" ref="AG14:AS14" si="1">SUM(AG11)</f>
        <v>0</v>
      </c>
      <c r="AH14" s="101">
        <f t="shared" si="1"/>
        <v>0</v>
      </c>
      <c r="AI14" s="101">
        <f t="shared" si="1"/>
        <v>0</v>
      </c>
      <c r="AJ14" s="101">
        <f t="shared" si="1"/>
        <v>0</v>
      </c>
      <c r="AK14" s="101">
        <f t="shared" si="1"/>
        <v>0</v>
      </c>
      <c r="AL14" s="101">
        <f t="shared" si="1"/>
        <v>0</v>
      </c>
      <c r="AM14" s="101">
        <f t="shared" si="1"/>
        <v>0</v>
      </c>
      <c r="AN14" s="101">
        <f t="shared" si="1"/>
        <v>0</v>
      </c>
      <c r="AO14" s="101">
        <f t="shared" si="1"/>
        <v>0</v>
      </c>
      <c r="AP14" s="101">
        <f t="shared" si="1"/>
        <v>0</v>
      </c>
      <c r="AQ14" s="101">
        <f t="shared" si="1"/>
        <v>0</v>
      </c>
      <c r="AR14" s="101">
        <f t="shared" si="1"/>
        <v>0</v>
      </c>
      <c r="AS14" s="101">
        <f t="shared" si="1"/>
        <v>0</v>
      </c>
    </row>
    <row r="15" spans="1:45" ht="19.5" thickBot="1">
      <c r="A15" s="198"/>
      <c r="B15" s="198"/>
      <c r="C15" s="198"/>
      <c r="D15" s="198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4"/>
    </row>
    <row r="16" spans="1:45" customFormat="1" ht="30">
      <c r="A16" s="715" t="s">
        <v>54</v>
      </c>
      <c r="B16" s="718" t="s">
        <v>239</v>
      </c>
      <c r="C16" s="721" t="s">
        <v>431</v>
      </c>
      <c r="D16" s="244" t="s">
        <v>432</v>
      </c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259"/>
      <c r="AG16" s="711"/>
      <c r="AH16" s="711"/>
      <c r="AI16" s="711"/>
      <c r="AJ16" s="711"/>
      <c r="AK16" s="711"/>
      <c r="AL16" s="711"/>
      <c r="AM16" s="711"/>
      <c r="AN16" s="711"/>
      <c r="AO16" s="711"/>
      <c r="AP16" s="711"/>
      <c r="AQ16" s="711"/>
      <c r="AR16" s="711"/>
      <c r="AS16" s="711"/>
    </row>
    <row r="17" spans="1:45" customFormat="1" ht="30">
      <c r="A17" s="716"/>
      <c r="B17" s="719"/>
      <c r="C17" s="722"/>
      <c r="D17" s="330" t="s">
        <v>240</v>
      </c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259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 ht="33" customHeight="1">
      <c r="A18" s="716"/>
      <c r="B18" s="719"/>
      <c r="C18" s="722"/>
      <c r="D18" s="330" t="s">
        <v>433</v>
      </c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259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>
      <c r="A19" s="716"/>
      <c r="B19" s="719"/>
      <c r="C19" s="722"/>
      <c r="D19" s="330" t="s">
        <v>241</v>
      </c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259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 ht="30">
      <c r="A20" s="716"/>
      <c r="B20" s="719"/>
      <c r="C20" s="722"/>
      <c r="D20" s="331" t="s">
        <v>242</v>
      </c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259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>
      <c r="A21" s="716"/>
      <c r="B21" s="719"/>
      <c r="C21" s="722"/>
      <c r="D21" s="331" t="s">
        <v>243</v>
      </c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259"/>
      <c r="AG21" s="712"/>
      <c r="AH21" s="712"/>
      <c r="AI21" s="712"/>
      <c r="AJ21" s="712"/>
      <c r="AK21" s="712"/>
      <c r="AL21" s="712"/>
      <c r="AM21" s="712"/>
      <c r="AN21" s="712"/>
      <c r="AO21" s="712"/>
      <c r="AP21" s="712"/>
      <c r="AQ21" s="712"/>
      <c r="AR21" s="712"/>
      <c r="AS21" s="712"/>
    </row>
    <row r="22" spans="1:45" customFormat="1" ht="30">
      <c r="A22" s="716"/>
      <c r="B22" s="719"/>
      <c r="C22" s="722"/>
      <c r="D22" s="331" t="s">
        <v>244</v>
      </c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259"/>
      <c r="AG22" s="712"/>
      <c r="AH22" s="712"/>
      <c r="AI22" s="712"/>
      <c r="AJ22" s="712"/>
      <c r="AK22" s="712"/>
      <c r="AL22" s="712"/>
      <c r="AM22" s="712"/>
      <c r="AN22" s="712"/>
      <c r="AO22" s="712"/>
      <c r="AP22" s="712"/>
      <c r="AQ22" s="712"/>
      <c r="AR22" s="712"/>
      <c r="AS22" s="712"/>
    </row>
    <row r="23" spans="1:45" customFormat="1" ht="30.75" thickBot="1">
      <c r="A23" s="717"/>
      <c r="B23" s="720"/>
      <c r="C23" s="723"/>
      <c r="D23" s="246" t="s">
        <v>245</v>
      </c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259"/>
      <c r="AG23" s="713"/>
      <c r="AH23" s="713"/>
      <c r="AI23" s="713"/>
      <c r="AJ23" s="713"/>
      <c r="AK23" s="713"/>
      <c r="AL23" s="713"/>
      <c r="AM23" s="713"/>
      <c r="AN23" s="713"/>
      <c r="AO23" s="713"/>
      <c r="AP23" s="713"/>
      <c r="AQ23" s="713"/>
      <c r="AR23" s="713"/>
      <c r="AS23" s="713"/>
    </row>
    <row r="24" spans="1:45" ht="14.45" customHeight="1">
      <c r="A24" s="714"/>
      <c r="B24" s="714"/>
      <c r="C24" s="714"/>
      <c r="D24" s="714"/>
      <c r="E24" s="3">
        <f t="shared" ref="E24:AE24" si="2">SUM(E16:E23)</f>
        <v>0</v>
      </c>
      <c r="F24" s="3">
        <f t="shared" si="2"/>
        <v>0</v>
      </c>
      <c r="G24" s="3">
        <f t="shared" si="2"/>
        <v>0</v>
      </c>
      <c r="H24" s="3">
        <f t="shared" si="2"/>
        <v>0</v>
      </c>
      <c r="I24" s="3">
        <f t="shared" si="2"/>
        <v>0</v>
      </c>
      <c r="J24" s="3">
        <f t="shared" si="2"/>
        <v>0</v>
      </c>
      <c r="K24" s="3">
        <f t="shared" si="2"/>
        <v>0</v>
      </c>
      <c r="L24" s="3">
        <f t="shared" si="2"/>
        <v>0</v>
      </c>
      <c r="M24" s="3">
        <f t="shared" si="2"/>
        <v>0</v>
      </c>
      <c r="N24" s="3">
        <f t="shared" si="2"/>
        <v>0</v>
      </c>
      <c r="O24" s="3">
        <f t="shared" si="2"/>
        <v>0</v>
      </c>
      <c r="P24" s="3">
        <f t="shared" si="2"/>
        <v>0</v>
      </c>
      <c r="Q24" s="3">
        <f t="shared" si="2"/>
        <v>0</v>
      </c>
      <c r="R24" s="3">
        <f t="shared" si="2"/>
        <v>0</v>
      </c>
      <c r="S24" s="3">
        <f t="shared" si="2"/>
        <v>0</v>
      </c>
      <c r="T24" s="3">
        <f t="shared" si="2"/>
        <v>0</v>
      </c>
      <c r="U24" s="3">
        <f t="shared" si="2"/>
        <v>0</v>
      </c>
      <c r="V24" s="3">
        <f t="shared" si="2"/>
        <v>0</v>
      </c>
      <c r="W24" s="3">
        <f t="shared" si="2"/>
        <v>0</v>
      </c>
      <c r="X24" s="3">
        <f t="shared" si="2"/>
        <v>0</v>
      </c>
      <c r="Y24" s="3">
        <f t="shared" si="2"/>
        <v>0</v>
      </c>
      <c r="Z24" s="3">
        <f t="shared" si="2"/>
        <v>0</v>
      </c>
      <c r="AA24" s="3">
        <f t="shared" si="2"/>
        <v>0</v>
      </c>
      <c r="AB24" s="3">
        <f t="shared" si="2"/>
        <v>0</v>
      </c>
      <c r="AC24" s="3">
        <f t="shared" si="2"/>
        <v>0</v>
      </c>
      <c r="AD24" s="3">
        <f t="shared" si="2"/>
        <v>0</v>
      </c>
      <c r="AE24" s="3">
        <f t="shared" si="2"/>
        <v>0</v>
      </c>
      <c r="AF24" s="4"/>
      <c r="AG24" s="101">
        <f t="shared" ref="AG24:AS24" si="3">SUM(AG16)</f>
        <v>0</v>
      </c>
      <c r="AH24" s="101">
        <f t="shared" si="3"/>
        <v>0</v>
      </c>
      <c r="AI24" s="101">
        <f t="shared" si="3"/>
        <v>0</v>
      </c>
      <c r="AJ24" s="101">
        <f t="shared" si="3"/>
        <v>0</v>
      </c>
      <c r="AK24" s="101">
        <f t="shared" si="3"/>
        <v>0</v>
      </c>
      <c r="AL24" s="101">
        <f t="shared" si="3"/>
        <v>0</v>
      </c>
      <c r="AM24" s="101">
        <f t="shared" si="3"/>
        <v>0</v>
      </c>
      <c r="AN24" s="101">
        <f t="shared" si="3"/>
        <v>0</v>
      </c>
      <c r="AO24" s="101">
        <f t="shared" si="3"/>
        <v>0</v>
      </c>
      <c r="AP24" s="101">
        <f t="shared" si="3"/>
        <v>0</v>
      </c>
      <c r="AQ24" s="101">
        <f t="shared" si="3"/>
        <v>0</v>
      </c>
      <c r="AR24" s="101">
        <f t="shared" si="3"/>
        <v>0</v>
      </c>
      <c r="AS24" s="101">
        <f t="shared" si="3"/>
        <v>0</v>
      </c>
    </row>
    <row r="25" spans="1:45" ht="19.5" thickBot="1">
      <c r="A25" s="198"/>
      <c r="B25" s="198"/>
      <c r="C25" s="198"/>
      <c r="D25" s="19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45" customFormat="1" ht="30">
      <c r="A26" s="715" t="s">
        <v>56</v>
      </c>
      <c r="B26" s="718" t="s">
        <v>246</v>
      </c>
      <c r="C26" s="721" t="s">
        <v>434</v>
      </c>
      <c r="D26" s="244" t="s">
        <v>435</v>
      </c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259"/>
      <c r="AG26" s="711"/>
      <c r="AH26" s="711"/>
      <c r="AI26" s="711"/>
      <c r="AJ26" s="711"/>
      <c r="AK26" s="711"/>
      <c r="AL26" s="711"/>
      <c r="AM26" s="711"/>
      <c r="AN26" s="711"/>
      <c r="AO26" s="711"/>
      <c r="AP26" s="711"/>
      <c r="AQ26" s="711"/>
      <c r="AR26" s="711"/>
      <c r="AS26" s="711"/>
    </row>
    <row r="27" spans="1:45" customFormat="1" ht="30">
      <c r="A27" s="716"/>
      <c r="B27" s="719"/>
      <c r="C27" s="722"/>
      <c r="D27" s="330" t="s">
        <v>436</v>
      </c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259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30">
      <c r="A28" s="716"/>
      <c r="B28" s="719"/>
      <c r="C28" s="722"/>
      <c r="D28" s="332" t="s">
        <v>249</v>
      </c>
      <c r="E28" s="329"/>
      <c r="F28" s="329"/>
      <c r="G28" s="329"/>
      <c r="H28" s="329"/>
      <c r="I28" s="329"/>
      <c r="J28" s="329"/>
      <c r="K28" s="329"/>
      <c r="L28" s="329">
        <v>9</v>
      </c>
      <c r="M28" s="329">
        <v>0</v>
      </c>
      <c r="N28" s="329">
        <v>2</v>
      </c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259"/>
      <c r="AG28" s="712"/>
      <c r="AH28" s="712"/>
      <c r="AI28" s="712"/>
      <c r="AJ28" s="712"/>
      <c r="AK28" s="712"/>
      <c r="AL28" s="712"/>
      <c r="AM28" s="712"/>
      <c r="AN28" s="712"/>
      <c r="AO28" s="712"/>
      <c r="AP28" s="712"/>
      <c r="AQ28" s="712"/>
      <c r="AR28" s="712"/>
      <c r="AS28" s="712"/>
    </row>
    <row r="29" spans="1:45" customFormat="1" ht="30">
      <c r="A29" s="716"/>
      <c r="B29" s="719"/>
      <c r="C29" s="722"/>
      <c r="D29" s="330" t="s">
        <v>437</v>
      </c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259"/>
      <c r="AG29" s="712"/>
      <c r="AH29" s="712"/>
      <c r="AI29" s="712"/>
      <c r="AJ29" s="712"/>
      <c r="AK29" s="712"/>
      <c r="AL29" s="712"/>
      <c r="AM29" s="712"/>
      <c r="AN29" s="712"/>
      <c r="AO29" s="712"/>
      <c r="AP29" s="712"/>
      <c r="AQ29" s="712"/>
      <c r="AR29" s="712"/>
      <c r="AS29" s="712"/>
    </row>
    <row r="30" spans="1:45" customFormat="1" ht="30">
      <c r="A30" s="716"/>
      <c r="B30" s="719"/>
      <c r="C30" s="722"/>
      <c r="D30" s="330" t="s">
        <v>438</v>
      </c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259"/>
      <c r="AG30" s="712"/>
      <c r="AH30" s="712"/>
      <c r="AI30" s="712"/>
      <c r="AJ30" s="712"/>
      <c r="AK30" s="712"/>
      <c r="AL30" s="712"/>
      <c r="AM30" s="712"/>
      <c r="AN30" s="712"/>
      <c r="AO30" s="712"/>
      <c r="AP30" s="712"/>
      <c r="AQ30" s="712"/>
      <c r="AR30" s="712"/>
      <c r="AS30" s="712"/>
    </row>
    <row r="31" spans="1:45" customFormat="1">
      <c r="A31" s="716"/>
      <c r="B31" s="719"/>
      <c r="C31" s="722"/>
      <c r="D31" s="330" t="s">
        <v>439</v>
      </c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259"/>
      <c r="AG31" s="712"/>
      <c r="AH31" s="712"/>
      <c r="AI31" s="712"/>
      <c r="AJ31" s="712"/>
      <c r="AK31" s="712"/>
      <c r="AL31" s="712"/>
      <c r="AM31" s="712"/>
      <c r="AN31" s="712"/>
      <c r="AO31" s="712"/>
      <c r="AP31" s="712"/>
      <c r="AQ31" s="712"/>
      <c r="AR31" s="712"/>
      <c r="AS31" s="712"/>
    </row>
    <row r="32" spans="1:45" customFormat="1" ht="19.5" customHeight="1">
      <c r="A32" s="716"/>
      <c r="B32" s="719"/>
      <c r="C32" s="722"/>
      <c r="D32" s="330" t="s">
        <v>440</v>
      </c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259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5" customFormat="1" ht="30">
      <c r="A33" s="716"/>
      <c r="B33" s="719"/>
      <c r="C33" s="722"/>
      <c r="D33" s="332" t="s">
        <v>441</v>
      </c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259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5" customFormat="1">
      <c r="A34" s="716"/>
      <c r="B34" s="719"/>
      <c r="C34" s="722"/>
      <c r="D34" s="333" t="s">
        <v>442</v>
      </c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259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5" customFormat="1" ht="30">
      <c r="A35" s="716"/>
      <c r="B35" s="719"/>
      <c r="C35" s="722"/>
      <c r="D35" s="331" t="s">
        <v>443</v>
      </c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259"/>
      <c r="AG35" s="712"/>
      <c r="AH35" s="712"/>
      <c r="AI35" s="712"/>
      <c r="AJ35" s="712"/>
      <c r="AK35" s="712"/>
      <c r="AL35" s="712"/>
      <c r="AM35" s="712"/>
      <c r="AN35" s="712"/>
      <c r="AO35" s="712"/>
      <c r="AP35" s="712"/>
      <c r="AQ35" s="712"/>
      <c r="AR35" s="712"/>
      <c r="AS35" s="712"/>
    </row>
    <row r="36" spans="1:45" customFormat="1">
      <c r="A36" s="716"/>
      <c r="B36" s="719"/>
      <c r="C36" s="722"/>
      <c r="D36" s="331" t="s">
        <v>444</v>
      </c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259"/>
      <c r="AG36" s="712"/>
      <c r="AH36" s="712"/>
      <c r="AI36" s="712"/>
      <c r="AJ36" s="712"/>
      <c r="AK36" s="712"/>
      <c r="AL36" s="712"/>
      <c r="AM36" s="712"/>
      <c r="AN36" s="712"/>
      <c r="AO36" s="712"/>
      <c r="AP36" s="712"/>
      <c r="AQ36" s="712"/>
      <c r="AR36" s="712"/>
      <c r="AS36" s="712"/>
    </row>
    <row r="37" spans="1:45" customFormat="1">
      <c r="A37" s="716"/>
      <c r="B37" s="719"/>
      <c r="C37" s="722"/>
      <c r="D37" s="334" t="s">
        <v>248</v>
      </c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259"/>
      <c r="AG37" s="712"/>
      <c r="AH37" s="712"/>
      <c r="AI37" s="712"/>
      <c r="AJ37" s="712"/>
      <c r="AK37" s="712"/>
      <c r="AL37" s="712"/>
      <c r="AM37" s="712"/>
      <c r="AN37" s="712"/>
      <c r="AO37" s="712"/>
      <c r="AP37" s="712"/>
      <c r="AQ37" s="712"/>
      <c r="AR37" s="712"/>
      <c r="AS37" s="712"/>
    </row>
    <row r="38" spans="1:45" customFormat="1" ht="15.75" thickBot="1">
      <c r="A38" s="717"/>
      <c r="B38" s="720"/>
      <c r="C38" s="723"/>
      <c r="D38" s="335" t="s">
        <v>247</v>
      </c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259"/>
      <c r="AG38" s="713"/>
      <c r="AH38" s="713"/>
      <c r="AI38" s="713"/>
      <c r="AJ38" s="713"/>
      <c r="AK38" s="713"/>
      <c r="AL38" s="713"/>
      <c r="AM38" s="713"/>
      <c r="AN38" s="713"/>
      <c r="AO38" s="713"/>
      <c r="AP38" s="713"/>
      <c r="AQ38" s="713"/>
      <c r="AR38" s="713"/>
      <c r="AS38" s="713"/>
    </row>
    <row r="39" spans="1:45" ht="14.45" customHeight="1">
      <c r="A39" s="714"/>
      <c r="B39" s="714"/>
      <c r="C39" s="714"/>
      <c r="D39" s="714"/>
      <c r="E39" s="3">
        <f t="shared" ref="E39:AE39" si="4">SUM(E26:E38)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9</v>
      </c>
      <c r="M39" s="3">
        <f t="shared" si="4"/>
        <v>0</v>
      </c>
      <c r="N39" s="3">
        <f t="shared" si="4"/>
        <v>2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si="4"/>
        <v>0</v>
      </c>
      <c r="X39" s="3">
        <f t="shared" si="4"/>
        <v>0</v>
      </c>
      <c r="Y39" s="3">
        <f t="shared" si="4"/>
        <v>0</v>
      </c>
      <c r="Z39" s="3">
        <f t="shared" si="4"/>
        <v>0</v>
      </c>
      <c r="AA39" s="3">
        <f t="shared" si="4"/>
        <v>0</v>
      </c>
      <c r="AB39" s="3">
        <f t="shared" si="4"/>
        <v>0</v>
      </c>
      <c r="AC39" s="3">
        <f t="shared" si="4"/>
        <v>0</v>
      </c>
      <c r="AD39" s="3">
        <f t="shared" si="4"/>
        <v>0</v>
      </c>
      <c r="AE39" s="3">
        <f t="shared" si="4"/>
        <v>0</v>
      </c>
      <c r="AF39" s="4"/>
      <c r="AG39" s="101">
        <f t="shared" ref="AG39:AS39" si="5">SUM(AG26)</f>
        <v>0</v>
      </c>
      <c r="AH39" s="101">
        <f t="shared" si="5"/>
        <v>0</v>
      </c>
      <c r="AI39" s="101">
        <f t="shared" si="5"/>
        <v>0</v>
      </c>
      <c r="AJ39" s="101">
        <f t="shared" si="5"/>
        <v>0</v>
      </c>
      <c r="AK39" s="101">
        <f t="shared" si="5"/>
        <v>0</v>
      </c>
      <c r="AL39" s="101">
        <f t="shared" si="5"/>
        <v>0</v>
      </c>
      <c r="AM39" s="101">
        <f t="shared" si="5"/>
        <v>0</v>
      </c>
      <c r="AN39" s="101">
        <f t="shared" si="5"/>
        <v>0</v>
      </c>
      <c r="AO39" s="101">
        <f t="shared" si="5"/>
        <v>0</v>
      </c>
      <c r="AP39" s="101">
        <f t="shared" si="5"/>
        <v>0</v>
      </c>
      <c r="AQ39" s="101">
        <f t="shared" si="5"/>
        <v>0</v>
      </c>
      <c r="AR39" s="101">
        <f t="shared" si="5"/>
        <v>0</v>
      </c>
      <c r="AS39" s="101">
        <f t="shared" si="5"/>
        <v>0</v>
      </c>
    </row>
    <row r="40" spans="1:45" ht="19.5" thickBot="1">
      <c r="A40" s="198"/>
      <c r="B40" s="198"/>
      <c r="C40" s="198"/>
      <c r="D40" s="19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45" customFormat="1">
      <c r="A41" s="715" t="s">
        <v>250</v>
      </c>
      <c r="B41" s="718" t="s">
        <v>53</v>
      </c>
      <c r="C41" s="721" t="s">
        <v>450</v>
      </c>
      <c r="D41" s="244" t="s">
        <v>251</v>
      </c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259"/>
      <c r="AG41" s="711"/>
      <c r="AH41" s="711"/>
      <c r="AI41" s="711"/>
      <c r="AJ41" s="711"/>
      <c r="AK41" s="711"/>
      <c r="AL41" s="711"/>
      <c r="AM41" s="711"/>
      <c r="AN41" s="711"/>
      <c r="AO41" s="711"/>
      <c r="AP41" s="711"/>
      <c r="AQ41" s="711"/>
      <c r="AR41" s="711"/>
      <c r="AS41" s="711"/>
    </row>
    <row r="42" spans="1:45" customFormat="1">
      <c r="A42" s="716"/>
      <c r="B42" s="719"/>
      <c r="C42" s="722"/>
      <c r="D42" s="330" t="s">
        <v>252</v>
      </c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259"/>
      <c r="AG42" s="712"/>
      <c r="AH42" s="712"/>
      <c r="AI42" s="712"/>
      <c r="AJ42" s="712"/>
      <c r="AK42" s="712"/>
      <c r="AL42" s="712"/>
      <c r="AM42" s="712"/>
      <c r="AN42" s="712"/>
      <c r="AO42" s="712"/>
      <c r="AP42" s="712"/>
      <c r="AQ42" s="712"/>
      <c r="AR42" s="712"/>
      <c r="AS42" s="712"/>
    </row>
    <row r="43" spans="1:45" customFormat="1">
      <c r="A43" s="716"/>
      <c r="B43" s="719"/>
      <c r="C43" s="722"/>
      <c r="D43" s="330" t="s">
        <v>253</v>
      </c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259"/>
      <c r="AG43" s="712"/>
      <c r="AH43" s="712"/>
      <c r="AI43" s="712"/>
      <c r="AJ43" s="712"/>
      <c r="AK43" s="712"/>
      <c r="AL43" s="712"/>
      <c r="AM43" s="712"/>
      <c r="AN43" s="712"/>
      <c r="AO43" s="712"/>
      <c r="AP43" s="712"/>
      <c r="AQ43" s="712"/>
      <c r="AR43" s="712"/>
      <c r="AS43" s="712"/>
    </row>
    <row r="44" spans="1:45" customFormat="1" ht="15.75" thickBot="1">
      <c r="A44" s="717"/>
      <c r="B44" s="720"/>
      <c r="C44" s="723"/>
      <c r="D44" s="246" t="s">
        <v>254</v>
      </c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259"/>
      <c r="AG44" s="713"/>
      <c r="AH44" s="713"/>
      <c r="AI44" s="713"/>
      <c r="AJ44" s="713"/>
      <c r="AK44" s="713"/>
      <c r="AL44" s="713"/>
      <c r="AM44" s="713"/>
      <c r="AN44" s="713"/>
      <c r="AO44" s="713"/>
      <c r="AP44" s="713"/>
      <c r="AQ44" s="713"/>
      <c r="AR44" s="713"/>
      <c r="AS44" s="713"/>
    </row>
    <row r="45" spans="1:45" ht="14.45" customHeight="1">
      <c r="A45" s="714"/>
      <c r="B45" s="714"/>
      <c r="C45" s="714"/>
      <c r="D45" s="714"/>
      <c r="E45" s="3">
        <f t="shared" ref="E45:AE45" si="6">SUM(E41:E44)</f>
        <v>0</v>
      </c>
      <c r="F45" s="3">
        <f t="shared" si="6"/>
        <v>0</v>
      </c>
      <c r="G45" s="3">
        <f t="shared" si="6"/>
        <v>0</v>
      </c>
      <c r="H45" s="3">
        <f t="shared" si="6"/>
        <v>0</v>
      </c>
      <c r="I45" s="3">
        <f t="shared" si="6"/>
        <v>0</v>
      </c>
      <c r="J45" s="3">
        <f t="shared" si="6"/>
        <v>0</v>
      </c>
      <c r="K45" s="3">
        <f t="shared" si="6"/>
        <v>0</v>
      </c>
      <c r="L45" s="3">
        <f t="shared" si="6"/>
        <v>0</v>
      </c>
      <c r="M45" s="3">
        <f t="shared" si="6"/>
        <v>0</v>
      </c>
      <c r="N45" s="3">
        <f t="shared" si="6"/>
        <v>0</v>
      </c>
      <c r="O45" s="3">
        <f t="shared" si="6"/>
        <v>0</v>
      </c>
      <c r="P45" s="3">
        <f t="shared" si="6"/>
        <v>0</v>
      </c>
      <c r="Q45" s="3">
        <f t="shared" si="6"/>
        <v>0</v>
      </c>
      <c r="R45" s="3">
        <f t="shared" si="6"/>
        <v>0</v>
      </c>
      <c r="S45" s="3">
        <f t="shared" si="6"/>
        <v>0</v>
      </c>
      <c r="T45" s="3">
        <f t="shared" si="6"/>
        <v>0</v>
      </c>
      <c r="U45" s="3">
        <f t="shared" si="6"/>
        <v>0</v>
      </c>
      <c r="V45" s="3">
        <f t="shared" si="6"/>
        <v>0</v>
      </c>
      <c r="W45" s="3">
        <f t="shared" si="6"/>
        <v>0</v>
      </c>
      <c r="X45" s="3">
        <f t="shared" si="6"/>
        <v>0</v>
      </c>
      <c r="Y45" s="3">
        <f t="shared" si="6"/>
        <v>0</v>
      </c>
      <c r="Z45" s="3">
        <f t="shared" si="6"/>
        <v>0</v>
      </c>
      <c r="AA45" s="3">
        <f t="shared" si="6"/>
        <v>0</v>
      </c>
      <c r="AB45" s="3">
        <f t="shared" si="6"/>
        <v>0</v>
      </c>
      <c r="AC45" s="3">
        <f t="shared" si="6"/>
        <v>0</v>
      </c>
      <c r="AD45" s="3">
        <f t="shared" si="6"/>
        <v>0</v>
      </c>
      <c r="AE45" s="3">
        <f t="shared" si="6"/>
        <v>0</v>
      </c>
      <c r="AF45" s="4"/>
      <c r="AG45" s="101">
        <f t="shared" ref="AG45:AS45" si="7">SUM(AG41)</f>
        <v>0</v>
      </c>
      <c r="AH45" s="101">
        <f t="shared" si="7"/>
        <v>0</v>
      </c>
      <c r="AI45" s="101">
        <f t="shared" si="7"/>
        <v>0</v>
      </c>
      <c r="AJ45" s="101">
        <f t="shared" si="7"/>
        <v>0</v>
      </c>
      <c r="AK45" s="101">
        <f t="shared" si="7"/>
        <v>0</v>
      </c>
      <c r="AL45" s="101">
        <f t="shared" si="7"/>
        <v>0</v>
      </c>
      <c r="AM45" s="101">
        <f t="shared" si="7"/>
        <v>0</v>
      </c>
      <c r="AN45" s="101">
        <f t="shared" si="7"/>
        <v>0</v>
      </c>
      <c r="AO45" s="101">
        <f t="shared" si="7"/>
        <v>0</v>
      </c>
      <c r="AP45" s="101">
        <f t="shared" si="7"/>
        <v>0</v>
      </c>
      <c r="AQ45" s="101">
        <f t="shared" si="7"/>
        <v>0</v>
      </c>
      <c r="AR45" s="101">
        <f t="shared" si="7"/>
        <v>0</v>
      </c>
      <c r="AS45" s="101">
        <f t="shared" si="7"/>
        <v>0</v>
      </c>
    </row>
    <row r="46" spans="1:45" customFormat="1" ht="15.75" thickBot="1">
      <c r="D46" s="301"/>
    </row>
    <row r="47" spans="1:45" customFormat="1">
      <c r="A47" s="724" t="s">
        <v>46</v>
      </c>
      <c r="B47" s="727" t="s">
        <v>164</v>
      </c>
      <c r="C47" s="730"/>
      <c r="D47" s="336" t="s">
        <v>157</v>
      </c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259"/>
      <c r="AG47" s="711"/>
      <c r="AH47" s="711"/>
      <c r="AI47" s="711"/>
      <c r="AJ47" s="711"/>
      <c r="AK47" s="711"/>
      <c r="AL47" s="711"/>
      <c r="AM47" s="711"/>
      <c r="AN47" s="711"/>
      <c r="AO47" s="711"/>
      <c r="AP47" s="711"/>
      <c r="AQ47" s="711"/>
      <c r="AR47" s="711"/>
      <c r="AS47" s="711"/>
    </row>
    <row r="48" spans="1:45" customFormat="1">
      <c r="A48" s="725"/>
      <c r="B48" s="728"/>
      <c r="C48" s="731"/>
      <c r="D48" s="332" t="s">
        <v>158</v>
      </c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259"/>
      <c r="AG48" s="712"/>
      <c r="AH48" s="712"/>
      <c r="AI48" s="712"/>
      <c r="AJ48" s="712"/>
      <c r="AK48" s="712"/>
      <c r="AL48" s="712"/>
      <c r="AM48" s="712"/>
      <c r="AN48" s="712"/>
      <c r="AO48" s="712"/>
      <c r="AP48" s="712"/>
      <c r="AQ48" s="712"/>
      <c r="AR48" s="712"/>
      <c r="AS48" s="712"/>
    </row>
    <row r="49" spans="1:45" customFormat="1">
      <c r="A49" s="725"/>
      <c r="B49" s="728"/>
      <c r="C49" s="731"/>
      <c r="D49" s="332" t="s">
        <v>49</v>
      </c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259"/>
      <c r="AG49" s="712"/>
      <c r="AH49" s="712"/>
      <c r="AI49" s="712"/>
      <c r="AJ49" s="712"/>
      <c r="AK49" s="712"/>
      <c r="AL49" s="712"/>
      <c r="AM49" s="712"/>
      <c r="AN49" s="712"/>
      <c r="AO49" s="712"/>
      <c r="AP49" s="712"/>
      <c r="AQ49" s="712"/>
      <c r="AR49" s="712"/>
      <c r="AS49" s="712"/>
    </row>
    <row r="50" spans="1:45" customFormat="1" ht="15.75" thickBot="1">
      <c r="A50" s="726"/>
      <c r="B50" s="729"/>
      <c r="C50" s="732"/>
      <c r="D50" s="337" t="s">
        <v>48</v>
      </c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259"/>
      <c r="AG50" s="713"/>
      <c r="AH50" s="713"/>
      <c r="AI50" s="713"/>
      <c r="AJ50" s="713"/>
      <c r="AK50" s="713"/>
      <c r="AL50" s="713"/>
      <c r="AM50" s="713"/>
      <c r="AN50" s="713"/>
      <c r="AO50" s="713"/>
      <c r="AP50" s="713"/>
      <c r="AQ50" s="713"/>
      <c r="AR50" s="713"/>
      <c r="AS50" s="713"/>
    </row>
    <row r="51" spans="1:45" ht="14.45" customHeight="1">
      <c r="A51" s="714"/>
      <c r="B51" s="714"/>
      <c r="C51" s="714"/>
      <c r="D51" s="714"/>
      <c r="E51" s="3">
        <f t="shared" ref="E51:AE51" si="8">SUM(E47:E50)</f>
        <v>0</v>
      </c>
      <c r="F51" s="3">
        <f t="shared" si="8"/>
        <v>0</v>
      </c>
      <c r="G51" s="3">
        <f t="shared" si="8"/>
        <v>0</v>
      </c>
      <c r="H51" s="3">
        <f t="shared" si="8"/>
        <v>0</v>
      </c>
      <c r="I51" s="3">
        <f t="shared" si="8"/>
        <v>0</v>
      </c>
      <c r="J51" s="3">
        <f t="shared" si="8"/>
        <v>0</v>
      </c>
      <c r="K51" s="3">
        <f t="shared" si="8"/>
        <v>0</v>
      </c>
      <c r="L51" s="3">
        <f t="shared" si="8"/>
        <v>0</v>
      </c>
      <c r="M51" s="3">
        <f t="shared" si="8"/>
        <v>0</v>
      </c>
      <c r="N51" s="3">
        <f t="shared" si="8"/>
        <v>0</v>
      </c>
      <c r="O51" s="3">
        <f t="shared" si="8"/>
        <v>0</v>
      </c>
      <c r="P51" s="3">
        <f t="shared" si="8"/>
        <v>0</v>
      </c>
      <c r="Q51" s="3">
        <f t="shared" si="8"/>
        <v>0</v>
      </c>
      <c r="R51" s="3">
        <f t="shared" si="8"/>
        <v>0</v>
      </c>
      <c r="S51" s="3">
        <f t="shared" si="8"/>
        <v>0</v>
      </c>
      <c r="T51" s="3">
        <f t="shared" si="8"/>
        <v>0</v>
      </c>
      <c r="U51" s="3">
        <f t="shared" si="8"/>
        <v>0</v>
      </c>
      <c r="V51" s="3">
        <f t="shared" si="8"/>
        <v>0</v>
      </c>
      <c r="W51" s="3">
        <f t="shared" si="8"/>
        <v>0</v>
      </c>
      <c r="X51" s="3">
        <f t="shared" si="8"/>
        <v>0</v>
      </c>
      <c r="Y51" s="3">
        <f t="shared" si="8"/>
        <v>0</v>
      </c>
      <c r="Z51" s="3">
        <f t="shared" si="8"/>
        <v>0</v>
      </c>
      <c r="AA51" s="3">
        <f t="shared" si="8"/>
        <v>0</v>
      </c>
      <c r="AB51" s="3">
        <f t="shared" si="8"/>
        <v>0</v>
      </c>
      <c r="AC51" s="3">
        <f t="shared" si="8"/>
        <v>0</v>
      </c>
      <c r="AD51" s="3">
        <f t="shared" si="8"/>
        <v>0</v>
      </c>
      <c r="AE51" s="3">
        <f t="shared" si="8"/>
        <v>0</v>
      </c>
      <c r="AF51" s="4"/>
      <c r="AG51" s="101">
        <f t="shared" ref="AG51:AS51" si="9">SUM(AG47)</f>
        <v>0</v>
      </c>
      <c r="AH51" s="101">
        <f t="shared" si="9"/>
        <v>0</v>
      </c>
      <c r="AI51" s="101">
        <f t="shared" si="9"/>
        <v>0</v>
      </c>
      <c r="AJ51" s="101">
        <f t="shared" si="9"/>
        <v>0</v>
      </c>
      <c r="AK51" s="101">
        <f t="shared" si="9"/>
        <v>0</v>
      </c>
      <c r="AL51" s="101">
        <f t="shared" si="9"/>
        <v>0</v>
      </c>
      <c r="AM51" s="101">
        <f t="shared" si="9"/>
        <v>0</v>
      </c>
      <c r="AN51" s="101">
        <f t="shared" si="9"/>
        <v>0</v>
      </c>
      <c r="AO51" s="101">
        <f t="shared" si="9"/>
        <v>0</v>
      </c>
      <c r="AP51" s="101">
        <f t="shared" si="9"/>
        <v>0</v>
      </c>
      <c r="AQ51" s="101">
        <f t="shared" si="9"/>
        <v>0</v>
      </c>
      <c r="AR51" s="101">
        <f t="shared" si="9"/>
        <v>0</v>
      </c>
      <c r="AS51" s="101">
        <f t="shared" si="9"/>
        <v>0</v>
      </c>
    </row>
    <row r="52" spans="1:45" customFormat="1" ht="15.75" thickBot="1">
      <c r="D52" s="301"/>
    </row>
    <row r="53" spans="1:45" customFormat="1">
      <c r="A53" s="724" t="s">
        <v>46</v>
      </c>
      <c r="B53" s="727" t="s">
        <v>165</v>
      </c>
      <c r="C53" s="730"/>
      <c r="D53" s="336" t="s">
        <v>159</v>
      </c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259"/>
      <c r="AG53" s="711"/>
      <c r="AH53" s="711"/>
      <c r="AI53" s="711"/>
      <c r="AJ53" s="711"/>
      <c r="AK53" s="711"/>
      <c r="AL53" s="711"/>
      <c r="AM53" s="711"/>
      <c r="AN53" s="711"/>
      <c r="AO53" s="711"/>
      <c r="AP53" s="711"/>
      <c r="AQ53" s="711"/>
      <c r="AR53" s="711"/>
      <c r="AS53" s="711"/>
    </row>
    <row r="54" spans="1:45" customFormat="1">
      <c r="A54" s="725"/>
      <c r="B54" s="728"/>
      <c r="C54" s="731"/>
      <c r="D54" s="332" t="s">
        <v>47</v>
      </c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259"/>
      <c r="AG54" s="712"/>
      <c r="AH54" s="712"/>
      <c r="AI54" s="712"/>
      <c r="AJ54" s="712"/>
      <c r="AK54" s="712"/>
      <c r="AL54" s="712"/>
      <c r="AM54" s="712"/>
      <c r="AN54" s="712"/>
      <c r="AO54" s="712"/>
      <c r="AP54" s="712"/>
      <c r="AQ54" s="712"/>
      <c r="AR54" s="712"/>
      <c r="AS54" s="712"/>
    </row>
    <row r="55" spans="1:45" customFormat="1">
      <c r="A55" s="725"/>
      <c r="B55" s="728"/>
      <c r="C55" s="731"/>
      <c r="D55" s="332" t="s">
        <v>160</v>
      </c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259"/>
      <c r="AG55" s="712"/>
      <c r="AH55" s="712"/>
      <c r="AI55" s="712"/>
      <c r="AJ55" s="712"/>
      <c r="AK55" s="712"/>
      <c r="AL55" s="712"/>
      <c r="AM55" s="712"/>
      <c r="AN55" s="712"/>
      <c r="AO55" s="712"/>
      <c r="AP55" s="712"/>
      <c r="AQ55" s="712"/>
      <c r="AR55" s="712"/>
      <c r="AS55" s="712"/>
    </row>
    <row r="56" spans="1:45" customFormat="1">
      <c r="A56" s="725"/>
      <c r="B56" s="728"/>
      <c r="C56" s="731"/>
      <c r="D56" s="332" t="s">
        <v>161</v>
      </c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259"/>
      <c r="AG56" s="712"/>
      <c r="AH56" s="712"/>
      <c r="AI56" s="712"/>
      <c r="AJ56" s="712"/>
      <c r="AK56" s="712"/>
      <c r="AL56" s="712"/>
      <c r="AM56" s="712"/>
      <c r="AN56" s="712"/>
      <c r="AO56" s="712"/>
      <c r="AP56" s="712"/>
      <c r="AQ56" s="712"/>
      <c r="AR56" s="712"/>
      <c r="AS56" s="712"/>
    </row>
    <row r="57" spans="1:45" customFormat="1">
      <c r="A57" s="725"/>
      <c r="B57" s="728"/>
      <c r="C57" s="731"/>
      <c r="D57" s="332" t="s">
        <v>50</v>
      </c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259"/>
      <c r="AG57" s="712"/>
      <c r="AH57" s="712"/>
      <c r="AI57" s="712"/>
      <c r="AJ57" s="712"/>
      <c r="AK57" s="712"/>
      <c r="AL57" s="712"/>
      <c r="AM57" s="712"/>
      <c r="AN57" s="712"/>
      <c r="AO57" s="712"/>
      <c r="AP57" s="712"/>
      <c r="AQ57" s="712"/>
      <c r="AR57" s="712"/>
      <c r="AS57" s="712"/>
    </row>
    <row r="58" spans="1:45" customFormat="1" ht="15.75" thickBot="1">
      <c r="A58" s="726"/>
      <c r="B58" s="729"/>
      <c r="C58" s="732"/>
      <c r="D58" s="337" t="s">
        <v>445</v>
      </c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259"/>
      <c r="AG58" s="713"/>
      <c r="AH58" s="713"/>
      <c r="AI58" s="713"/>
      <c r="AJ58" s="713"/>
      <c r="AK58" s="713"/>
      <c r="AL58" s="713"/>
      <c r="AM58" s="713"/>
      <c r="AN58" s="713"/>
      <c r="AO58" s="713"/>
      <c r="AP58" s="713"/>
      <c r="AQ58" s="713"/>
      <c r="AR58" s="713"/>
      <c r="AS58" s="713"/>
    </row>
    <row r="59" spans="1:45" ht="14.45" customHeight="1">
      <c r="A59" s="714"/>
      <c r="B59" s="714"/>
      <c r="C59" s="714"/>
      <c r="D59" s="714"/>
      <c r="E59" s="3">
        <f t="shared" ref="E59:AE59" si="10">SUM(E53:E58)</f>
        <v>0</v>
      </c>
      <c r="F59" s="3">
        <f t="shared" si="10"/>
        <v>0</v>
      </c>
      <c r="G59" s="3">
        <f t="shared" si="10"/>
        <v>0</v>
      </c>
      <c r="H59" s="3">
        <f t="shared" si="10"/>
        <v>0</v>
      </c>
      <c r="I59" s="3">
        <f t="shared" si="10"/>
        <v>0</v>
      </c>
      <c r="J59" s="3">
        <f t="shared" si="10"/>
        <v>0</v>
      </c>
      <c r="K59" s="3">
        <f t="shared" si="10"/>
        <v>0</v>
      </c>
      <c r="L59" s="3">
        <f t="shared" si="10"/>
        <v>0</v>
      </c>
      <c r="M59" s="3">
        <f t="shared" si="10"/>
        <v>0</v>
      </c>
      <c r="N59" s="3">
        <f t="shared" si="10"/>
        <v>0</v>
      </c>
      <c r="O59" s="3">
        <f t="shared" si="10"/>
        <v>0</v>
      </c>
      <c r="P59" s="3">
        <f t="shared" si="10"/>
        <v>0</v>
      </c>
      <c r="Q59" s="3">
        <f t="shared" si="10"/>
        <v>0</v>
      </c>
      <c r="R59" s="3">
        <f t="shared" si="10"/>
        <v>0</v>
      </c>
      <c r="S59" s="3">
        <f t="shared" si="10"/>
        <v>0</v>
      </c>
      <c r="T59" s="3">
        <f t="shared" si="10"/>
        <v>0</v>
      </c>
      <c r="U59" s="3">
        <f t="shared" si="10"/>
        <v>0</v>
      </c>
      <c r="V59" s="3">
        <f t="shared" si="10"/>
        <v>0</v>
      </c>
      <c r="W59" s="3">
        <f t="shared" si="10"/>
        <v>0</v>
      </c>
      <c r="X59" s="3">
        <f t="shared" si="10"/>
        <v>0</v>
      </c>
      <c r="Y59" s="3">
        <f t="shared" si="10"/>
        <v>0</v>
      </c>
      <c r="Z59" s="3">
        <f t="shared" si="10"/>
        <v>0</v>
      </c>
      <c r="AA59" s="3">
        <f t="shared" si="10"/>
        <v>0</v>
      </c>
      <c r="AB59" s="3">
        <f t="shared" si="10"/>
        <v>0</v>
      </c>
      <c r="AC59" s="3">
        <f t="shared" si="10"/>
        <v>0</v>
      </c>
      <c r="AD59" s="3">
        <f t="shared" si="10"/>
        <v>0</v>
      </c>
      <c r="AE59" s="3">
        <f t="shared" si="10"/>
        <v>0</v>
      </c>
      <c r="AF59" s="4"/>
      <c r="AG59" s="101">
        <f t="shared" ref="AG59:AS59" si="11">SUM(AG53)</f>
        <v>0</v>
      </c>
      <c r="AH59" s="101">
        <f t="shared" si="11"/>
        <v>0</v>
      </c>
      <c r="AI59" s="101">
        <f t="shared" si="11"/>
        <v>0</v>
      </c>
      <c r="AJ59" s="101">
        <f t="shared" si="11"/>
        <v>0</v>
      </c>
      <c r="AK59" s="101">
        <f t="shared" si="11"/>
        <v>0</v>
      </c>
      <c r="AL59" s="101">
        <f t="shared" si="11"/>
        <v>0</v>
      </c>
      <c r="AM59" s="101">
        <f t="shared" si="11"/>
        <v>0</v>
      </c>
      <c r="AN59" s="101">
        <f t="shared" si="11"/>
        <v>0</v>
      </c>
      <c r="AO59" s="101">
        <f t="shared" si="11"/>
        <v>0</v>
      </c>
      <c r="AP59" s="101">
        <f t="shared" si="11"/>
        <v>0</v>
      </c>
      <c r="AQ59" s="101">
        <f t="shared" si="11"/>
        <v>0</v>
      </c>
      <c r="AR59" s="101">
        <f t="shared" si="11"/>
        <v>0</v>
      </c>
      <c r="AS59" s="101">
        <f t="shared" si="11"/>
        <v>0</v>
      </c>
    </row>
    <row r="60" spans="1:45" customFormat="1" ht="15.75" thickBot="1">
      <c r="D60" s="301"/>
    </row>
    <row r="61" spans="1:45" customFormat="1">
      <c r="A61" s="715" t="s">
        <v>55</v>
      </c>
      <c r="B61" s="718" t="s">
        <v>223</v>
      </c>
      <c r="C61" s="721" t="s">
        <v>421</v>
      </c>
      <c r="D61" s="244" t="s">
        <v>224</v>
      </c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259"/>
      <c r="AG61" s="711"/>
      <c r="AH61" s="711"/>
      <c r="AI61" s="711"/>
      <c r="AJ61" s="711"/>
      <c r="AK61" s="711"/>
      <c r="AL61" s="711"/>
      <c r="AM61" s="711"/>
      <c r="AN61" s="711"/>
      <c r="AO61" s="711"/>
      <c r="AP61" s="711"/>
      <c r="AQ61" s="711"/>
      <c r="AR61" s="711"/>
      <c r="AS61" s="711"/>
    </row>
    <row r="62" spans="1:45" customFormat="1">
      <c r="A62" s="716"/>
      <c r="B62" s="719"/>
      <c r="C62" s="722"/>
      <c r="D62" s="330" t="s">
        <v>225</v>
      </c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259"/>
      <c r="AG62" s="712"/>
      <c r="AH62" s="712"/>
      <c r="AI62" s="712"/>
      <c r="AJ62" s="712"/>
      <c r="AK62" s="712"/>
      <c r="AL62" s="712"/>
      <c r="AM62" s="712"/>
      <c r="AN62" s="712"/>
      <c r="AO62" s="712"/>
      <c r="AP62" s="712"/>
      <c r="AQ62" s="712"/>
      <c r="AR62" s="712"/>
      <c r="AS62" s="712"/>
    </row>
    <row r="63" spans="1:45" customFormat="1">
      <c r="A63" s="716"/>
      <c r="B63" s="719"/>
      <c r="C63" s="722"/>
      <c r="D63" s="330" t="s">
        <v>226</v>
      </c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259"/>
      <c r="AG63" s="712"/>
      <c r="AH63" s="712"/>
      <c r="AI63" s="712"/>
      <c r="AJ63" s="712"/>
      <c r="AK63" s="712"/>
      <c r="AL63" s="712"/>
      <c r="AM63" s="712"/>
      <c r="AN63" s="712"/>
      <c r="AO63" s="712"/>
      <c r="AP63" s="712"/>
      <c r="AQ63" s="712"/>
      <c r="AR63" s="712"/>
      <c r="AS63" s="712"/>
    </row>
    <row r="64" spans="1:45" customFormat="1">
      <c r="A64" s="716"/>
      <c r="B64" s="719"/>
      <c r="C64" s="722"/>
      <c r="D64" s="330" t="s">
        <v>227</v>
      </c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259"/>
      <c r="AG64" s="712"/>
      <c r="AH64" s="712"/>
      <c r="AI64" s="712"/>
      <c r="AJ64" s="712"/>
      <c r="AK64" s="712"/>
      <c r="AL64" s="712"/>
      <c r="AM64" s="712"/>
      <c r="AN64" s="712"/>
      <c r="AO64" s="712"/>
      <c r="AP64" s="712"/>
      <c r="AQ64" s="712"/>
      <c r="AR64" s="712"/>
      <c r="AS64" s="712"/>
    </row>
    <row r="65" spans="1:45" customFormat="1">
      <c r="A65" s="716"/>
      <c r="B65" s="719"/>
      <c r="C65" s="722"/>
      <c r="D65" s="330" t="s">
        <v>228</v>
      </c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259"/>
      <c r="AG65" s="712"/>
      <c r="AH65" s="712"/>
      <c r="AI65" s="712"/>
      <c r="AJ65" s="712"/>
      <c r="AK65" s="712"/>
      <c r="AL65" s="712"/>
      <c r="AM65" s="712"/>
      <c r="AN65" s="712"/>
      <c r="AO65" s="712"/>
      <c r="AP65" s="712"/>
      <c r="AQ65" s="712"/>
      <c r="AR65" s="712"/>
      <c r="AS65" s="712"/>
    </row>
    <row r="66" spans="1:45" customFormat="1">
      <c r="A66" s="716"/>
      <c r="B66" s="719"/>
      <c r="C66" s="722"/>
      <c r="D66" s="330" t="s">
        <v>229</v>
      </c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259"/>
      <c r="AG66" s="712"/>
      <c r="AH66" s="712"/>
      <c r="AI66" s="712"/>
      <c r="AJ66" s="712"/>
      <c r="AK66" s="712"/>
      <c r="AL66" s="712"/>
      <c r="AM66" s="712"/>
      <c r="AN66" s="712"/>
      <c r="AO66" s="712"/>
      <c r="AP66" s="712"/>
      <c r="AQ66" s="712"/>
      <c r="AR66" s="712"/>
      <c r="AS66" s="712"/>
    </row>
    <row r="67" spans="1:45" customFormat="1" ht="19.5" customHeight="1">
      <c r="A67" s="716"/>
      <c r="B67" s="719"/>
      <c r="C67" s="722"/>
      <c r="D67" s="330" t="s">
        <v>230</v>
      </c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259"/>
      <c r="AG67" s="712"/>
      <c r="AH67" s="712"/>
      <c r="AI67" s="712"/>
      <c r="AJ67" s="712"/>
      <c r="AK67" s="712"/>
      <c r="AL67" s="712"/>
      <c r="AM67" s="712"/>
      <c r="AN67" s="712"/>
      <c r="AO67" s="712"/>
      <c r="AP67" s="712"/>
      <c r="AQ67" s="712"/>
      <c r="AR67" s="712"/>
      <c r="AS67" s="712"/>
    </row>
    <row r="68" spans="1:45" customFormat="1" ht="18.75" customHeight="1">
      <c r="A68" s="716"/>
      <c r="B68" s="719"/>
      <c r="C68" s="722"/>
      <c r="D68" s="330" t="s">
        <v>231</v>
      </c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259"/>
      <c r="AG68" s="712"/>
      <c r="AH68" s="712"/>
      <c r="AI68" s="712"/>
      <c r="AJ68" s="712"/>
      <c r="AK68" s="712"/>
      <c r="AL68" s="712"/>
      <c r="AM68" s="712"/>
      <c r="AN68" s="712"/>
      <c r="AO68" s="712"/>
      <c r="AP68" s="712"/>
      <c r="AQ68" s="712"/>
      <c r="AR68" s="712"/>
      <c r="AS68" s="712"/>
    </row>
    <row r="69" spans="1:45" customFormat="1" ht="18.75" customHeight="1">
      <c r="A69" s="716"/>
      <c r="B69" s="719"/>
      <c r="C69" s="722"/>
      <c r="D69" s="330" t="s">
        <v>232</v>
      </c>
      <c r="E69" s="329"/>
      <c r="F69" s="329"/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259"/>
      <c r="AG69" s="712"/>
      <c r="AH69" s="712"/>
      <c r="AI69" s="712"/>
      <c r="AJ69" s="712"/>
      <c r="AK69" s="712"/>
      <c r="AL69" s="712"/>
      <c r="AM69" s="712"/>
      <c r="AN69" s="712"/>
      <c r="AO69" s="712"/>
      <c r="AP69" s="712"/>
      <c r="AQ69" s="712"/>
      <c r="AR69" s="712"/>
      <c r="AS69" s="712"/>
    </row>
    <row r="70" spans="1:45" customFormat="1" ht="18.75" customHeight="1">
      <c r="A70" s="716"/>
      <c r="B70" s="719"/>
      <c r="C70" s="722"/>
      <c r="D70" s="330" t="s">
        <v>233</v>
      </c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259"/>
      <c r="AG70" s="712"/>
      <c r="AH70" s="712"/>
      <c r="AI70" s="712"/>
      <c r="AJ70" s="712"/>
      <c r="AK70" s="712"/>
      <c r="AL70" s="712"/>
      <c r="AM70" s="712"/>
      <c r="AN70" s="712"/>
      <c r="AO70" s="712"/>
      <c r="AP70" s="712"/>
      <c r="AQ70" s="712"/>
      <c r="AR70" s="712"/>
      <c r="AS70" s="712"/>
    </row>
    <row r="71" spans="1:45" customFormat="1" ht="15.75" thickBot="1">
      <c r="A71" s="717"/>
      <c r="B71" s="720"/>
      <c r="C71" s="723"/>
      <c r="D71" s="331" t="s">
        <v>234</v>
      </c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259"/>
      <c r="AG71" s="713"/>
      <c r="AH71" s="713"/>
      <c r="AI71" s="713"/>
      <c r="AJ71" s="713"/>
      <c r="AK71" s="713"/>
      <c r="AL71" s="713"/>
      <c r="AM71" s="713"/>
      <c r="AN71" s="713"/>
      <c r="AO71" s="713"/>
      <c r="AP71" s="713"/>
      <c r="AQ71" s="713"/>
      <c r="AR71" s="713"/>
      <c r="AS71" s="713"/>
    </row>
    <row r="72" spans="1:45" ht="14.45" customHeight="1">
      <c r="A72" s="714"/>
      <c r="B72" s="714"/>
      <c r="C72" s="714"/>
      <c r="D72" s="714"/>
      <c r="E72" s="3">
        <f t="shared" ref="E72:AE72" si="12">SUM(E61:E71)</f>
        <v>0</v>
      </c>
      <c r="F72" s="3">
        <f t="shared" si="12"/>
        <v>0</v>
      </c>
      <c r="G72" s="3">
        <f t="shared" si="12"/>
        <v>0</v>
      </c>
      <c r="H72" s="3">
        <f t="shared" si="12"/>
        <v>0</v>
      </c>
      <c r="I72" s="3">
        <f t="shared" si="12"/>
        <v>0</v>
      </c>
      <c r="J72" s="3">
        <f t="shared" si="12"/>
        <v>0</v>
      </c>
      <c r="K72" s="3">
        <f t="shared" si="12"/>
        <v>0</v>
      </c>
      <c r="L72" s="3">
        <f t="shared" si="12"/>
        <v>0</v>
      </c>
      <c r="M72" s="3">
        <f t="shared" si="12"/>
        <v>0</v>
      </c>
      <c r="N72" s="3">
        <f t="shared" si="12"/>
        <v>0</v>
      </c>
      <c r="O72" s="3">
        <f t="shared" si="12"/>
        <v>0</v>
      </c>
      <c r="P72" s="3">
        <f t="shared" si="12"/>
        <v>0</v>
      </c>
      <c r="Q72" s="3">
        <f t="shared" si="12"/>
        <v>0</v>
      </c>
      <c r="R72" s="3">
        <f t="shared" si="12"/>
        <v>0</v>
      </c>
      <c r="S72" s="3">
        <f t="shared" si="12"/>
        <v>0</v>
      </c>
      <c r="T72" s="3">
        <f t="shared" si="12"/>
        <v>0</v>
      </c>
      <c r="U72" s="3">
        <f t="shared" si="12"/>
        <v>0</v>
      </c>
      <c r="V72" s="3">
        <f t="shared" si="12"/>
        <v>0</v>
      </c>
      <c r="W72" s="3">
        <f t="shared" si="12"/>
        <v>0</v>
      </c>
      <c r="X72" s="3">
        <f t="shared" si="12"/>
        <v>0</v>
      </c>
      <c r="Y72" s="3">
        <f t="shared" si="12"/>
        <v>0</v>
      </c>
      <c r="Z72" s="3">
        <f t="shared" si="12"/>
        <v>0</v>
      </c>
      <c r="AA72" s="3">
        <f t="shared" si="12"/>
        <v>0</v>
      </c>
      <c r="AB72" s="3">
        <f t="shared" si="12"/>
        <v>0</v>
      </c>
      <c r="AC72" s="3">
        <f t="shared" si="12"/>
        <v>0</v>
      </c>
      <c r="AD72" s="3">
        <f t="shared" si="12"/>
        <v>0</v>
      </c>
      <c r="AE72" s="3">
        <f t="shared" si="12"/>
        <v>0</v>
      </c>
      <c r="AF72" s="4"/>
      <c r="AG72" s="101">
        <f t="shared" ref="AG72:AS72" si="13">SUM(AG61)</f>
        <v>0</v>
      </c>
      <c r="AH72" s="101">
        <f t="shared" si="13"/>
        <v>0</v>
      </c>
      <c r="AI72" s="101">
        <f t="shared" si="13"/>
        <v>0</v>
      </c>
      <c r="AJ72" s="101">
        <f t="shared" si="13"/>
        <v>0</v>
      </c>
      <c r="AK72" s="101">
        <f t="shared" si="13"/>
        <v>0</v>
      </c>
      <c r="AL72" s="101">
        <f t="shared" si="13"/>
        <v>0</v>
      </c>
      <c r="AM72" s="101">
        <f t="shared" si="13"/>
        <v>0</v>
      </c>
      <c r="AN72" s="101">
        <f t="shared" si="13"/>
        <v>0</v>
      </c>
      <c r="AO72" s="101">
        <f t="shared" si="13"/>
        <v>0</v>
      </c>
      <c r="AP72" s="101">
        <f t="shared" si="13"/>
        <v>0</v>
      </c>
      <c r="AQ72" s="101">
        <f t="shared" si="13"/>
        <v>0</v>
      </c>
      <c r="AR72" s="101">
        <f t="shared" si="13"/>
        <v>0</v>
      </c>
      <c r="AS72" s="101">
        <f t="shared" si="13"/>
        <v>0</v>
      </c>
    </row>
    <row r="73" spans="1:45" customFormat="1" ht="15.75" thickBot="1">
      <c r="D73" s="301"/>
    </row>
    <row r="74" spans="1:45" customFormat="1" ht="30">
      <c r="A74" s="715" t="s">
        <v>235</v>
      </c>
      <c r="B74" s="718" t="s">
        <v>422</v>
      </c>
      <c r="C74" s="721" t="s">
        <v>423</v>
      </c>
      <c r="D74" s="244" t="s">
        <v>424</v>
      </c>
      <c r="E74" s="329"/>
      <c r="F74" s="329"/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259"/>
      <c r="AG74" s="711"/>
      <c r="AH74" s="711"/>
      <c r="AI74" s="711"/>
      <c r="AJ74" s="711"/>
      <c r="AK74" s="711"/>
      <c r="AL74" s="711"/>
      <c r="AM74" s="711"/>
      <c r="AN74" s="711"/>
      <c r="AO74" s="711"/>
      <c r="AP74" s="711"/>
      <c r="AQ74" s="711"/>
      <c r="AR74" s="711"/>
      <c r="AS74" s="711"/>
    </row>
    <row r="75" spans="1:45" customFormat="1">
      <c r="A75" s="716"/>
      <c r="B75" s="719"/>
      <c r="C75" s="722"/>
      <c r="D75" s="330" t="s">
        <v>425</v>
      </c>
      <c r="E75" s="329"/>
      <c r="F75" s="329"/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259"/>
      <c r="AG75" s="712"/>
      <c r="AH75" s="712"/>
      <c r="AI75" s="712"/>
      <c r="AJ75" s="712"/>
      <c r="AK75" s="712"/>
      <c r="AL75" s="712"/>
      <c r="AM75" s="712"/>
      <c r="AN75" s="712"/>
      <c r="AO75" s="712"/>
      <c r="AP75" s="712"/>
      <c r="AQ75" s="712"/>
      <c r="AR75" s="712"/>
      <c r="AS75" s="712"/>
    </row>
    <row r="76" spans="1:45" customFormat="1">
      <c r="A76" s="716"/>
      <c r="B76" s="719"/>
      <c r="C76" s="722"/>
      <c r="D76" s="330" t="s">
        <v>426</v>
      </c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259"/>
      <c r="AG76" s="712"/>
      <c r="AH76" s="712"/>
      <c r="AI76" s="712"/>
      <c r="AJ76" s="712"/>
      <c r="AK76" s="712"/>
      <c r="AL76" s="712"/>
      <c r="AM76" s="712"/>
      <c r="AN76" s="712"/>
      <c r="AO76" s="712"/>
      <c r="AP76" s="712"/>
      <c r="AQ76" s="712"/>
      <c r="AR76" s="712"/>
      <c r="AS76" s="712"/>
    </row>
    <row r="77" spans="1:45" customFormat="1">
      <c r="A77" s="716"/>
      <c r="B77" s="719"/>
      <c r="C77" s="722"/>
      <c r="D77" s="330" t="s">
        <v>427</v>
      </c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259"/>
      <c r="AG77" s="712"/>
      <c r="AH77" s="712"/>
      <c r="AI77" s="712"/>
      <c r="AJ77" s="712"/>
      <c r="AK77" s="712"/>
      <c r="AL77" s="712"/>
      <c r="AM77" s="712"/>
      <c r="AN77" s="712"/>
      <c r="AO77" s="712"/>
      <c r="AP77" s="712"/>
      <c r="AQ77" s="712"/>
      <c r="AR77" s="712"/>
      <c r="AS77" s="712"/>
    </row>
    <row r="78" spans="1:45" customFormat="1" ht="15.75" thickBot="1">
      <c r="A78" s="717"/>
      <c r="B78" s="720"/>
      <c r="C78" s="723"/>
      <c r="D78" s="246" t="s">
        <v>428</v>
      </c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259"/>
      <c r="AG78" s="713"/>
      <c r="AH78" s="713"/>
      <c r="AI78" s="713"/>
      <c r="AJ78" s="713"/>
      <c r="AK78" s="713"/>
      <c r="AL78" s="713"/>
      <c r="AM78" s="713"/>
      <c r="AN78" s="713"/>
      <c r="AO78" s="713"/>
      <c r="AP78" s="713"/>
      <c r="AQ78" s="713"/>
      <c r="AR78" s="713"/>
      <c r="AS78" s="713"/>
    </row>
    <row r="79" spans="1:45" ht="14.45" customHeight="1">
      <c r="A79" s="714"/>
      <c r="B79" s="714"/>
      <c r="C79" s="714"/>
      <c r="D79" s="714"/>
      <c r="E79" s="3">
        <f t="shared" ref="E79:AE79" si="14">SUM(E74:E78)</f>
        <v>0</v>
      </c>
      <c r="F79" s="3">
        <f t="shared" si="14"/>
        <v>0</v>
      </c>
      <c r="G79" s="3">
        <f t="shared" si="14"/>
        <v>0</v>
      </c>
      <c r="H79" s="3">
        <f t="shared" si="14"/>
        <v>0</v>
      </c>
      <c r="I79" s="3">
        <f t="shared" si="14"/>
        <v>0</v>
      </c>
      <c r="J79" s="3">
        <f t="shared" si="14"/>
        <v>0</v>
      </c>
      <c r="K79" s="3">
        <f t="shared" si="14"/>
        <v>0</v>
      </c>
      <c r="L79" s="3">
        <f t="shared" si="14"/>
        <v>0</v>
      </c>
      <c r="M79" s="3">
        <f t="shared" si="14"/>
        <v>0</v>
      </c>
      <c r="N79" s="3">
        <f t="shared" si="14"/>
        <v>0</v>
      </c>
      <c r="O79" s="3">
        <f t="shared" si="14"/>
        <v>0</v>
      </c>
      <c r="P79" s="3">
        <f t="shared" si="14"/>
        <v>0</v>
      </c>
      <c r="Q79" s="3">
        <f t="shared" si="14"/>
        <v>0</v>
      </c>
      <c r="R79" s="3">
        <f t="shared" si="14"/>
        <v>0</v>
      </c>
      <c r="S79" s="3">
        <f t="shared" si="14"/>
        <v>0</v>
      </c>
      <c r="T79" s="3">
        <f t="shared" si="14"/>
        <v>0</v>
      </c>
      <c r="U79" s="3">
        <f t="shared" si="14"/>
        <v>0</v>
      </c>
      <c r="V79" s="3">
        <f t="shared" si="14"/>
        <v>0</v>
      </c>
      <c r="W79" s="3">
        <f t="shared" si="14"/>
        <v>0</v>
      </c>
      <c r="X79" s="3">
        <f t="shared" si="14"/>
        <v>0</v>
      </c>
      <c r="Y79" s="3">
        <f t="shared" si="14"/>
        <v>0</v>
      </c>
      <c r="Z79" s="3">
        <f t="shared" si="14"/>
        <v>0</v>
      </c>
      <c r="AA79" s="3">
        <f t="shared" si="14"/>
        <v>0</v>
      </c>
      <c r="AB79" s="3">
        <f t="shared" si="14"/>
        <v>0</v>
      </c>
      <c r="AC79" s="3">
        <f t="shared" si="14"/>
        <v>0</v>
      </c>
      <c r="AD79" s="3">
        <f t="shared" si="14"/>
        <v>0</v>
      </c>
      <c r="AE79" s="3">
        <f t="shared" si="14"/>
        <v>0</v>
      </c>
      <c r="AF79" s="4"/>
      <c r="AG79" s="101">
        <f t="shared" ref="AG79:AS79" si="15">SUM(AG74)</f>
        <v>0</v>
      </c>
      <c r="AH79" s="101">
        <f t="shared" si="15"/>
        <v>0</v>
      </c>
      <c r="AI79" s="101">
        <f t="shared" si="15"/>
        <v>0</v>
      </c>
      <c r="AJ79" s="101">
        <f t="shared" si="15"/>
        <v>0</v>
      </c>
      <c r="AK79" s="101">
        <f t="shared" si="15"/>
        <v>0</v>
      </c>
      <c r="AL79" s="101">
        <f t="shared" si="15"/>
        <v>0</v>
      </c>
      <c r="AM79" s="101">
        <f t="shared" si="15"/>
        <v>0</v>
      </c>
      <c r="AN79" s="101">
        <f t="shared" si="15"/>
        <v>0</v>
      </c>
      <c r="AO79" s="101">
        <f t="shared" si="15"/>
        <v>0</v>
      </c>
      <c r="AP79" s="101">
        <f t="shared" si="15"/>
        <v>0</v>
      </c>
      <c r="AQ79" s="101">
        <f t="shared" si="15"/>
        <v>0</v>
      </c>
      <c r="AR79" s="101">
        <f t="shared" si="15"/>
        <v>0</v>
      </c>
      <c r="AS79" s="101">
        <f t="shared" si="15"/>
        <v>0</v>
      </c>
    </row>
    <row r="80" spans="1:45" customFormat="1" ht="15.75" thickBot="1">
      <c r="D80" s="301"/>
    </row>
    <row r="81" spans="1:45" customFormat="1">
      <c r="A81" s="724" t="s">
        <v>51</v>
      </c>
      <c r="B81" s="727" t="s">
        <v>166</v>
      </c>
      <c r="C81" s="730"/>
      <c r="D81" s="336" t="s">
        <v>52</v>
      </c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259"/>
      <c r="AG81" s="711"/>
      <c r="AH81" s="711"/>
      <c r="AI81" s="711"/>
      <c r="AJ81" s="711"/>
      <c r="AK81" s="711"/>
      <c r="AL81" s="711"/>
      <c r="AM81" s="711"/>
      <c r="AN81" s="711"/>
      <c r="AO81" s="711"/>
      <c r="AP81" s="711"/>
      <c r="AQ81" s="711"/>
      <c r="AR81" s="711"/>
      <c r="AS81" s="711"/>
    </row>
    <row r="82" spans="1:45" customFormat="1">
      <c r="A82" s="725"/>
      <c r="B82" s="734"/>
      <c r="C82" s="733"/>
      <c r="D82" s="332" t="s">
        <v>255</v>
      </c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29"/>
      <c r="Z82" s="329"/>
      <c r="AA82" s="329"/>
      <c r="AB82" s="329"/>
      <c r="AC82" s="329"/>
      <c r="AD82" s="329"/>
      <c r="AE82" s="329"/>
      <c r="AF82" s="259"/>
      <c r="AG82" s="712"/>
      <c r="AH82" s="712"/>
      <c r="AI82" s="712"/>
      <c r="AJ82" s="712"/>
      <c r="AK82" s="712"/>
      <c r="AL82" s="712"/>
      <c r="AM82" s="712"/>
      <c r="AN82" s="712"/>
      <c r="AO82" s="712"/>
      <c r="AP82" s="712"/>
      <c r="AQ82" s="712"/>
      <c r="AR82" s="712"/>
      <c r="AS82" s="712"/>
    </row>
    <row r="83" spans="1:45" customFormat="1" ht="15.75" thickBot="1">
      <c r="A83" s="726"/>
      <c r="B83" s="729"/>
      <c r="C83" s="732"/>
      <c r="D83" s="337" t="s">
        <v>446</v>
      </c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29"/>
      <c r="Z83" s="329"/>
      <c r="AA83" s="329"/>
      <c r="AB83" s="329"/>
      <c r="AC83" s="329"/>
      <c r="AD83" s="329"/>
      <c r="AE83" s="329"/>
      <c r="AF83" s="259"/>
      <c r="AG83" s="713"/>
      <c r="AH83" s="713"/>
      <c r="AI83" s="713"/>
      <c r="AJ83" s="713"/>
      <c r="AK83" s="713"/>
      <c r="AL83" s="713"/>
      <c r="AM83" s="713"/>
      <c r="AN83" s="713"/>
      <c r="AO83" s="713"/>
      <c r="AP83" s="713"/>
      <c r="AQ83" s="713"/>
      <c r="AR83" s="713"/>
      <c r="AS83" s="713"/>
    </row>
    <row r="84" spans="1:45" ht="14.45" customHeight="1">
      <c r="A84" s="714"/>
      <c r="B84" s="714"/>
      <c r="C84" s="714"/>
      <c r="D84" s="714"/>
      <c r="E84" s="3">
        <f t="shared" ref="E84:AE84" si="16">SUM(E81:E83)</f>
        <v>0</v>
      </c>
      <c r="F84" s="3">
        <f t="shared" si="16"/>
        <v>0</v>
      </c>
      <c r="G84" s="3">
        <f t="shared" si="16"/>
        <v>0</v>
      </c>
      <c r="H84" s="3">
        <f t="shared" si="16"/>
        <v>0</v>
      </c>
      <c r="I84" s="3">
        <f t="shared" si="16"/>
        <v>0</v>
      </c>
      <c r="J84" s="3">
        <f t="shared" si="16"/>
        <v>0</v>
      </c>
      <c r="K84" s="3">
        <f t="shared" si="16"/>
        <v>0</v>
      </c>
      <c r="L84" s="3">
        <f t="shared" si="16"/>
        <v>0</v>
      </c>
      <c r="M84" s="3">
        <f t="shared" si="16"/>
        <v>0</v>
      </c>
      <c r="N84" s="3">
        <f t="shared" si="16"/>
        <v>0</v>
      </c>
      <c r="O84" s="3">
        <f t="shared" si="16"/>
        <v>0</v>
      </c>
      <c r="P84" s="3">
        <f t="shared" si="16"/>
        <v>0</v>
      </c>
      <c r="Q84" s="3">
        <f t="shared" si="16"/>
        <v>0</v>
      </c>
      <c r="R84" s="3">
        <f t="shared" si="16"/>
        <v>0</v>
      </c>
      <c r="S84" s="3">
        <f t="shared" si="16"/>
        <v>0</v>
      </c>
      <c r="T84" s="3">
        <f t="shared" si="16"/>
        <v>0</v>
      </c>
      <c r="U84" s="3">
        <f t="shared" si="16"/>
        <v>0</v>
      </c>
      <c r="V84" s="3">
        <f t="shared" si="16"/>
        <v>0</v>
      </c>
      <c r="W84" s="3">
        <f t="shared" si="16"/>
        <v>0</v>
      </c>
      <c r="X84" s="3">
        <f t="shared" si="16"/>
        <v>0</v>
      </c>
      <c r="Y84" s="3">
        <f t="shared" si="16"/>
        <v>0</v>
      </c>
      <c r="Z84" s="3">
        <f t="shared" si="16"/>
        <v>0</v>
      </c>
      <c r="AA84" s="3">
        <f t="shared" si="16"/>
        <v>0</v>
      </c>
      <c r="AB84" s="3">
        <f t="shared" si="16"/>
        <v>0</v>
      </c>
      <c r="AC84" s="3">
        <f t="shared" si="16"/>
        <v>0</v>
      </c>
      <c r="AD84" s="3">
        <f t="shared" si="16"/>
        <v>0</v>
      </c>
      <c r="AE84" s="3">
        <f t="shared" si="16"/>
        <v>0</v>
      </c>
      <c r="AF84" s="4"/>
      <c r="AG84" s="101">
        <f t="shared" ref="AG84:AS84" si="17">SUM(AG81)</f>
        <v>0</v>
      </c>
      <c r="AH84" s="101">
        <f t="shared" si="17"/>
        <v>0</v>
      </c>
      <c r="AI84" s="101">
        <f t="shared" si="17"/>
        <v>0</v>
      </c>
      <c r="AJ84" s="101">
        <f t="shared" si="17"/>
        <v>0</v>
      </c>
      <c r="AK84" s="101">
        <f t="shared" si="17"/>
        <v>0</v>
      </c>
      <c r="AL84" s="101">
        <f t="shared" si="17"/>
        <v>0</v>
      </c>
      <c r="AM84" s="101">
        <f t="shared" si="17"/>
        <v>0</v>
      </c>
      <c r="AN84" s="101">
        <f t="shared" si="17"/>
        <v>0</v>
      </c>
      <c r="AO84" s="101">
        <f t="shared" si="17"/>
        <v>0</v>
      </c>
      <c r="AP84" s="101">
        <f t="shared" si="17"/>
        <v>0</v>
      </c>
      <c r="AQ84" s="101">
        <f t="shared" si="17"/>
        <v>0</v>
      </c>
      <c r="AR84" s="101">
        <f t="shared" si="17"/>
        <v>0</v>
      </c>
      <c r="AS84" s="101">
        <f t="shared" si="17"/>
        <v>0</v>
      </c>
    </row>
    <row r="85" spans="1:45" customFormat="1" ht="15.75" thickBot="1">
      <c r="D85" s="301"/>
    </row>
    <row r="86" spans="1:45" customFormat="1">
      <c r="A86" s="715" t="s">
        <v>51</v>
      </c>
      <c r="B86" s="718" t="s">
        <v>219</v>
      </c>
      <c r="C86" s="721" t="s">
        <v>429</v>
      </c>
      <c r="D86" s="244" t="s">
        <v>220</v>
      </c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259"/>
      <c r="AG86" s="711"/>
      <c r="AH86" s="711"/>
      <c r="AI86" s="711"/>
      <c r="AJ86" s="711"/>
      <c r="AK86" s="711"/>
      <c r="AL86" s="711"/>
      <c r="AM86" s="711"/>
      <c r="AN86" s="711"/>
      <c r="AO86" s="711"/>
      <c r="AP86" s="711"/>
      <c r="AQ86" s="711"/>
      <c r="AR86" s="711"/>
      <c r="AS86" s="711"/>
    </row>
    <row r="87" spans="1:45" customFormat="1">
      <c r="A87" s="716"/>
      <c r="B87" s="719"/>
      <c r="C87" s="722"/>
      <c r="D87" s="330" t="s">
        <v>221</v>
      </c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329"/>
      <c r="AF87" s="259"/>
      <c r="AG87" s="712"/>
      <c r="AH87" s="712"/>
      <c r="AI87" s="712"/>
      <c r="AJ87" s="712"/>
      <c r="AK87" s="712"/>
      <c r="AL87" s="712"/>
      <c r="AM87" s="712"/>
      <c r="AN87" s="712"/>
      <c r="AO87" s="712"/>
      <c r="AP87" s="712"/>
      <c r="AQ87" s="712"/>
      <c r="AR87" s="712"/>
      <c r="AS87" s="712"/>
    </row>
    <row r="88" spans="1:45" customFormat="1">
      <c r="A88" s="716"/>
      <c r="B88" s="719"/>
      <c r="C88" s="722"/>
      <c r="D88" s="330" t="s">
        <v>222</v>
      </c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259"/>
      <c r="AG88" s="712"/>
      <c r="AH88" s="712"/>
      <c r="AI88" s="712"/>
      <c r="AJ88" s="712"/>
      <c r="AK88" s="712"/>
      <c r="AL88" s="712"/>
      <c r="AM88" s="712"/>
      <c r="AN88" s="712"/>
      <c r="AO88" s="712"/>
      <c r="AP88" s="712"/>
      <c r="AQ88" s="712"/>
      <c r="AR88" s="712"/>
      <c r="AS88" s="712"/>
    </row>
    <row r="89" spans="1:45" customFormat="1">
      <c r="A89" s="716"/>
      <c r="B89" s="719"/>
      <c r="C89" s="722"/>
      <c r="D89" s="330" t="s">
        <v>236</v>
      </c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  <c r="AA89" s="329"/>
      <c r="AB89" s="329"/>
      <c r="AC89" s="329"/>
      <c r="AD89" s="329"/>
      <c r="AE89" s="329"/>
      <c r="AF89" s="259"/>
      <c r="AG89" s="712"/>
      <c r="AH89" s="712"/>
      <c r="AI89" s="712"/>
      <c r="AJ89" s="712"/>
      <c r="AK89" s="712"/>
      <c r="AL89" s="712"/>
      <c r="AM89" s="712"/>
      <c r="AN89" s="712"/>
      <c r="AO89" s="712"/>
      <c r="AP89" s="712"/>
      <c r="AQ89" s="712"/>
      <c r="AR89" s="712"/>
      <c r="AS89" s="712"/>
    </row>
    <row r="90" spans="1:45" customFormat="1" ht="15.75" thickBot="1">
      <c r="A90" s="717"/>
      <c r="B90" s="720"/>
      <c r="C90" s="723"/>
      <c r="D90" s="246" t="s">
        <v>237</v>
      </c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259"/>
      <c r="AG90" s="713"/>
      <c r="AH90" s="713"/>
      <c r="AI90" s="713"/>
      <c r="AJ90" s="713"/>
      <c r="AK90" s="713"/>
      <c r="AL90" s="713"/>
      <c r="AM90" s="713"/>
      <c r="AN90" s="713"/>
      <c r="AO90" s="713"/>
      <c r="AP90" s="713"/>
      <c r="AQ90" s="713"/>
      <c r="AR90" s="713"/>
      <c r="AS90" s="713"/>
    </row>
    <row r="91" spans="1:45" ht="14.45" customHeight="1">
      <c r="A91" s="714"/>
      <c r="B91" s="714"/>
      <c r="C91" s="714"/>
      <c r="D91" s="714"/>
      <c r="E91" s="3">
        <f t="shared" ref="E91:AE91" si="18">SUM(E86:E90)</f>
        <v>0</v>
      </c>
      <c r="F91" s="3">
        <f t="shared" si="18"/>
        <v>0</v>
      </c>
      <c r="G91" s="3">
        <f t="shared" si="18"/>
        <v>0</v>
      </c>
      <c r="H91" s="3">
        <f t="shared" si="18"/>
        <v>0</v>
      </c>
      <c r="I91" s="3">
        <f t="shared" si="18"/>
        <v>0</v>
      </c>
      <c r="J91" s="3">
        <f t="shared" si="18"/>
        <v>0</v>
      </c>
      <c r="K91" s="3">
        <f t="shared" si="18"/>
        <v>0</v>
      </c>
      <c r="L91" s="3">
        <f t="shared" si="18"/>
        <v>0</v>
      </c>
      <c r="M91" s="3">
        <f t="shared" si="18"/>
        <v>0</v>
      </c>
      <c r="N91" s="3">
        <f t="shared" si="18"/>
        <v>0</v>
      </c>
      <c r="O91" s="3">
        <f t="shared" si="18"/>
        <v>0</v>
      </c>
      <c r="P91" s="3">
        <f t="shared" si="18"/>
        <v>0</v>
      </c>
      <c r="Q91" s="3">
        <f t="shared" si="18"/>
        <v>0</v>
      </c>
      <c r="R91" s="3">
        <f t="shared" si="18"/>
        <v>0</v>
      </c>
      <c r="S91" s="3">
        <f t="shared" si="18"/>
        <v>0</v>
      </c>
      <c r="T91" s="3">
        <f t="shared" si="18"/>
        <v>0</v>
      </c>
      <c r="U91" s="3">
        <f t="shared" si="18"/>
        <v>0</v>
      </c>
      <c r="V91" s="3">
        <f t="shared" si="18"/>
        <v>0</v>
      </c>
      <c r="W91" s="3">
        <f t="shared" si="18"/>
        <v>0</v>
      </c>
      <c r="X91" s="3">
        <f t="shared" si="18"/>
        <v>0</v>
      </c>
      <c r="Y91" s="3">
        <f t="shared" si="18"/>
        <v>0</v>
      </c>
      <c r="Z91" s="3">
        <f t="shared" si="18"/>
        <v>0</v>
      </c>
      <c r="AA91" s="3">
        <f t="shared" si="18"/>
        <v>0</v>
      </c>
      <c r="AB91" s="3">
        <f t="shared" si="18"/>
        <v>0</v>
      </c>
      <c r="AC91" s="3">
        <f t="shared" si="18"/>
        <v>0</v>
      </c>
      <c r="AD91" s="3">
        <f t="shared" si="18"/>
        <v>0</v>
      </c>
      <c r="AE91" s="3">
        <f t="shared" si="18"/>
        <v>0</v>
      </c>
      <c r="AF91" s="4"/>
      <c r="AG91" s="101">
        <f t="shared" ref="AG91:AS91" si="19">SUM(AG86)</f>
        <v>0</v>
      </c>
      <c r="AH91" s="101">
        <f t="shared" si="19"/>
        <v>0</v>
      </c>
      <c r="AI91" s="101">
        <f t="shared" si="19"/>
        <v>0</v>
      </c>
      <c r="AJ91" s="101">
        <f t="shared" si="19"/>
        <v>0</v>
      </c>
      <c r="AK91" s="101">
        <f t="shared" si="19"/>
        <v>0</v>
      </c>
      <c r="AL91" s="101">
        <f t="shared" si="19"/>
        <v>0</v>
      </c>
      <c r="AM91" s="101">
        <f t="shared" si="19"/>
        <v>0</v>
      </c>
      <c r="AN91" s="101">
        <f t="shared" si="19"/>
        <v>0</v>
      </c>
      <c r="AO91" s="101">
        <f t="shared" si="19"/>
        <v>0</v>
      </c>
      <c r="AP91" s="101">
        <f t="shared" si="19"/>
        <v>0</v>
      </c>
      <c r="AQ91" s="101">
        <f t="shared" si="19"/>
        <v>0</v>
      </c>
      <c r="AR91" s="101">
        <f t="shared" si="19"/>
        <v>0</v>
      </c>
      <c r="AS91" s="101">
        <f t="shared" si="19"/>
        <v>0</v>
      </c>
    </row>
    <row r="92" spans="1:45" customFormat="1" ht="15.75" thickBot="1">
      <c r="D92" s="301"/>
    </row>
    <row r="93" spans="1:45" customFormat="1">
      <c r="A93" s="715" t="s">
        <v>51</v>
      </c>
      <c r="B93" s="718" t="s">
        <v>256</v>
      </c>
      <c r="C93" s="721" t="s">
        <v>451</v>
      </c>
      <c r="D93" s="244" t="s">
        <v>257</v>
      </c>
      <c r="E93" s="329"/>
      <c r="F93" s="329"/>
      <c r="G93" s="329"/>
      <c r="H93" s="329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  <c r="AA93" s="329"/>
      <c r="AB93" s="329"/>
      <c r="AC93" s="329"/>
      <c r="AD93" s="329"/>
      <c r="AE93" s="329"/>
      <c r="AF93" s="259"/>
      <c r="AG93" s="711"/>
      <c r="AH93" s="711"/>
      <c r="AI93" s="711"/>
      <c r="AJ93" s="711"/>
      <c r="AK93" s="711"/>
      <c r="AL93" s="711"/>
      <c r="AM93" s="711"/>
      <c r="AN93" s="711"/>
      <c r="AO93" s="711"/>
      <c r="AP93" s="711"/>
      <c r="AQ93" s="711"/>
      <c r="AR93" s="711"/>
      <c r="AS93" s="711"/>
    </row>
    <row r="94" spans="1:45" customFormat="1">
      <c r="A94" s="716"/>
      <c r="B94" s="719"/>
      <c r="C94" s="722"/>
      <c r="D94" s="330" t="s">
        <v>258</v>
      </c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259"/>
      <c r="AG94" s="712"/>
      <c r="AH94" s="712"/>
      <c r="AI94" s="712"/>
      <c r="AJ94" s="712"/>
      <c r="AK94" s="712"/>
      <c r="AL94" s="712"/>
      <c r="AM94" s="712"/>
      <c r="AN94" s="712"/>
      <c r="AO94" s="712"/>
      <c r="AP94" s="712"/>
      <c r="AQ94" s="712"/>
      <c r="AR94" s="712"/>
      <c r="AS94" s="712"/>
    </row>
    <row r="95" spans="1:45" customFormat="1" ht="15.75" thickBot="1">
      <c r="A95" s="717"/>
      <c r="B95" s="720"/>
      <c r="C95" s="723"/>
      <c r="D95" s="246" t="s">
        <v>259</v>
      </c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259"/>
      <c r="AG95" s="713"/>
      <c r="AH95" s="713"/>
      <c r="AI95" s="713"/>
      <c r="AJ95" s="713"/>
      <c r="AK95" s="713"/>
      <c r="AL95" s="713"/>
      <c r="AM95" s="713"/>
      <c r="AN95" s="713"/>
      <c r="AO95" s="713"/>
      <c r="AP95" s="713"/>
      <c r="AQ95" s="713"/>
      <c r="AR95" s="713"/>
      <c r="AS95" s="713"/>
    </row>
    <row r="96" spans="1:45" ht="14.45" customHeight="1">
      <c r="A96" s="714"/>
      <c r="B96" s="714"/>
      <c r="C96" s="714"/>
      <c r="D96" s="714"/>
      <c r="E96" s="3">
        <f t="shared" ref="E96:AE96" si="20">SUM(E93:E95)</f>
        <v>0</v>
      </c>
      <c r="F96" s="3">
        <f t="shared" si="20"/>
        <v>0</v>
      </c>
      <c r="G96" s="3">
        <f t="shared" si="20"/>
        <v>0</v>
      </c>
      <c r="H96" s="3">
        <f t="shared" si="20"/>
        <v>0</v>
      </c>
      <c r="I96" s="3">
        <f t="shared" si="20"/>
        <v>0</v>
      </c>
      <c r="J96" s="3">
        <f t="shared" si="20"/>
        <v>0</v>
      </c>
      <c r="K96" s="3">
        <f t="shared" si="20"/>
        <v>0</v>
      </c>
      <c r="L96" s="3">
        <f t="shared" si="20"/>
        <v>0</v>
      </c>
      <c r="M96" s="3">
        <f t="shared" si="20"/>
        <v>0</v>
      </c>
      <c r="N96" s="3">
        <f t="shared" si="20"/>
        <v>0</v>
      </c>
      <c r="O96" s="3">
        <f t="shared" si="20"/>
        <v>0</v>
      </c>
      <c r="P96" s="3">
        <f t="shared" si="20"/>
        <v>0</v>
      </c>
      <c r="Q96" s="3">
        <f t="shared" si="20"/>
        <v>0</v>
      </c>
      <c r="R96" s="3">
        <f t="shared" si="20"/>
        <v>0</v>
      </c>
      <c r="S96" s="3">
        <f t="shared" si="20"/>
        <v>0</v>
      </c>
      <c r="T96" s="3">
        <f t="shared" si="20"/>
        <v>0</v>
      </c>
      <c r="U96" s="3">
        <f t="shared" si="20"/>
        <v>0</v>
      </c>
      <c r="V96" s="3">
        <f t="shared" si="20"/>
        <v>0</v>
      </c>
      <c r="W96" s="3">
        <f t="shared" si="20"/>
        <v>0</v>
      </c>
      <c r="X96" s="3">
        <f t="shared" si="20"/>
        <v>0</v>
      </c>
      <c r="Y96" s="3">
        <f t="shared" si="20"/>
        <v>0</v>
      </c>
      <c r="Z96" s="3">
        <f t="shared" si="20"/>
        <v>0</v>
      </c>
      <c r="AA96" s="3">
        <f t="shared" si="20"/>
        <v>0</v>
      </c>
      <c r="AB96" s="3">
        <f t="shared" si="20"/>
        <v>0</v>
      </c>
      <c r="AC96" s="3">
        <f t="shared" si="20"/>
        <v>0</v>
      </c>
      <c r="AD96" s="3">
        <f t="shared" si="20"/>
        <v>0</v>
      </c>
      <c r="AE96" s="3">
        <f t="shared" si="20"/>
        <v>0</v>
      </c>
      <c r="AF96" s="4"/>
      <c r="AG96" s="101">
        <f t="shared" ref="AG96:AS96" si="21">SUM(AG93)</f>
        <v>0</v>
      </c>
      <c r="AH96" s="101">
        <f t="shared" si="21"/>
        <v>0</v>
      </c>
      <c r="AI96" s="101">
        <f t="shared" si="21"/>
        <v>0</v>
      </c>
      <c r="AJ96" s="101">
        <f t="shared" si="21"/>
        <v>0</v>
      </c>
      <c r="AK96" s="101">
        <f t="shared" si="21"/>
        <v>0</v>
      </c>
      <c r="AL96" s="101">
        <f t="shared" si="21"/>
        <v>0</v>
      </c>
      <c r="AM96" s="101">
        <f t="shared" si="21"/>
        <v>0</v>
      </c>
      <c r="AN96" s="101">
        <f t="shared" si="21"/>
        <v>0</v>
      </c>
      <c r="AO96" s="101">
        <f t="shared" si="21"/>
        <v>0</v>
      </c>
      <c r="AP96" s="101">
        <f t="shared" si="21"/>
        <v>0</v>
      </c>
      <c r="AQ96" s="101">
        <f t="shared" si="21"/>
        <v>0</v>
      </c>
      <c r="AR96" s="101">
        <f t="shared" si="21"/>
        <v>0</v>
      </c>
      <c r="AS96" s="101">
        <f t="shared" si="21"/>
        <v>0</v>
      </c>
    </row>
    <row r="97" spans="1:45" customFormat="1" ht="15.75" thickBot="1">
      <c r="D97" s="301"/>
    </row>
    <row r="98" spans="1:45" customFormat="1">
      <c r="A98" s="715" t="s">
        <v>260</v>
      </c>
      <c r="B98" s="718" t="s">
        <v>263</v>
      </c>
      <c r="C98" s="721" t="s">
        <v>452</v>
      </c>
      <c r="D98" s="244" t="s">
        <v>264</v>
      </c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259"/>
      <c r="AG98" s="711"/>
      <c r="AH98" s="711"/>
      <c r="AI98" s="711"/>
      <c r="AJ98" s="711"/>
      <c r="AK98" s="711"/>
      <c r="AL98" s="711"/>
      <c r="AM98" s="711"/>
      <c r="AN98" s="711"/>
      <c r="AO98" s="711"/>
      <c r="AP98" s="711"/>
      <c r="AQ98" s="711"/>
      <c r="AR98" s="711"/>
      <c r="AS98" s="711"/>
    </row>
    <row r="99" spans="1:45" customFormat="1">
      <c r="A99" s="716"/>
      <c r="B99" s="719"/>
      <c r="C99" s="722"/>
      <c r="D99" s="330" t="s">
        <v>265</v>
      </c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259"/>
      <c r="AG99" s="712"/>
      <c r="AH99" s="712"/>
      <c r="AI99" s="712"/>
      <c r="AJ99" s="712"/>
      <c r="AK99" s="712"/>
      <c r="AL99" s="712"/>
      <c r="AM99" s="712"/>
      <c r="AN99" s="712"/>
      <c r="AO99" s="712"/>
      <c r="AP99" s="712"/>
      <c r="AQ99" s="712"/>
      <c r="AR99" s="712"/>
      <c r="AS99" s="712"/>
    </row>
    <row r="100" spans="1:45" customFormat="1">
      <c r="A100" s="716"/>
      <c r="B100" s="719"/>
      <c r="C100" s="722"/>
      <c r="D100" s="330" t="s">
        <v>186</v>
      </c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259"/>
      <c r="AG100" s="712"/>
      <c r="AH100" s="712"/>
      <c r="AI100" s="712"/>
      <c r="AJ100" s="712"/>
      <c r="AK100" s="712"/>
      <c r="AL100" s="712"/>
      <c r="AM100" s="712"/>
      <c r="AN100" s="712"/>
      <c r="AO100" s="712"/>
      <c r="AP100" s="712"/>
      <c r="AQ100" s="712"/>
      <c r="AR100" s="712"/>
      <c r="AS100" s="712"/>
    </row>
    <row r="101" spans="1:45" customFormat="1" ht="30">
      <c r="A101" s="716"/>
      <c r="B101" s="719"/>
      <c r="C101" s="722"/>
      <c r="D101" s="330" t="s">
        <v>266</v>
      </c>
      <c r="E101" s="329"/>
      <c r="F101" s="329"/>
      <c r="G101" s="329"/>
      <c r="H101" s="329"/>
      <c r="I101" s="329"/>
      <c r="J101" s="329"/>
      <c r="K101" s="329"/>
      <c r="L101" s="329">
        <v>20</v>
      </c>
      <c r="M101" s="329">
        <v>0</v>
      </c>
      <c r="N101" s="329">
        <v>6</v>
      </c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259"/>
      <c r="AG101" s="712"/>
      <c r="AH101" s="712"/>
      <c r="AI101" s="712"/>
      <c r="AJ101" s="712"/>
      <c r="AK101" s="712"/>
      <c r="AL101" s="712"/>
      <c r="AM101" s="712"/>
      <c r="AN101" s="712"/>
      <c r="AO101" s="712"/>
      <c r="AP101" s="712"/>
      <c r="AQ101" s="712"/>
      <c r="AR101" s="712"/>
      <c r="AS101" s="712"/>
    </row>
    <row r="102" spans="1:45" customFormat="1">
      <c r="A102" s="716"/>
      <c r="B102" s="719"/>
      <c r="C102" s="722"/>
      <c r="D102" s="330" t="s">
        <v>143</v>
      </c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  <c r="AA102" s="329"/>
      <c r="AB102" s="329"/>
      <c r="AC102" s="329"/>
      <c r="AD102" s="329"/>
      <c r="AE102" s="329"/>
      <c r="AF102" s="259"/>
      <c r="AG102" s="712"/>
      <c r="AH102" s="712"/>
      <c r="AI102" s="712"/>
      <c r="AJ102" s="712"/>
      <c r="AK102" s="712"/>
      <c r="AL102" s="712"/>
      <c r="AM102" s="712"/>
      <c r="AN102" s="712"/>
      <c r="AO102" s="712"/>
      <c r="AP102" s="712"/>
      <c r="AQ102" s="712"/>
      <c r="AR102" s="712"/>
      <c r="AS102" s="712"/>
    </row>
    <row r="103" spans="1:45" customFormat="1">
      <c r="A103" s="716"/>
      <c r="B103" s="719"/>
      <c r="C103" s="722"/>
      <c r="D103" s="330" t="s">
        <v>267</v>
      </c>
      <c r="E103" s="329"/>
      <c r="F103" s="329"/>
      <c r="G103" s="329"/>
      <c r="H103" s="329"/>
      <c r="I103" s="329"/>
      <c r="J103" s="329">
        <v>2</v>
      </c>
      <c r="K103" s="329">
        <v>20</v>
      </c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>
        <v>0</v>
      </c>
      <c r="X103" s="329">
        <v>20</v>
      </c>
      <c r="Y103" s="329">
        <v>0</v>
      </c>
      <c r="Z103" s="329">
        <v>5</v>
      </c>
      <c r="AA103" s="329">
        <v>11</v>
      </c>
      <c r="AB103" s="329">
        <v>4</v>
      </c>
      <c r="AC103" s="329">
        <v>0</v>
      </c>
      <c r="AD103" s="329">
        <v>0</v>
      </c>
      <c r="AE103" s="329">
        <v>0</v>
      </c>
      <c r="AF103" s="259"/>
      <c r="AG103" s="712"/>
      <c r="AH103" s="712"/>
      <c r="AI103" s="712"/>
      <c r="AJ103" s="712"/>
      <c r="AK103" s="712"/>
      <c r="AL103" s="712"/>
      <c r="AM103" s="712"/>
      <c r="AN103" s="712"/>
      <c r="AO103" s="712"/>
      <c r="AP103" s="712"/>
      <c r="AQ103" s="712"/>
      <c r="AR103" s="712"/>
      <c r="AS103" s="712"/>
    </row>
    <row r="104" spans="1:45" customFormat="1" ht="19.5" customHeight="1">
      <c r="A104" s="716"/>
      <c r="B104" s="719"/>
      <c r="C104" s="722"/>
      <c r="D104" s="330" t="s">
        <v>268</v>
      </c>
      <c r="E104" s="329"/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29"/>
      <c r="AF104" s="259"/>
      <c r="AG104" s="712"/>
      <c r="AH104" s="712"/>
      <c r="AI104" s="712"/>
      <c r="AJ104" s="712"/>
      <c r="AK104" s="712"/>
      <c r="AL104" s="712"/>
      <c r="AM104" s="712"/>
      <c r="AN104" s="712"/>
      <c r="AO104" s="712"/>
      <c r="AP104" s="712"/>
      <c r="AQ104" s="712"/>
      <c r="AR104" s="712"/>
      <c r="AS104" s="712"/>
    </row>
    <row r="105" spans="1:45" customFormat="1" ht="18.75" customHeight="1">
      <c r="A105" s="716"/>
      <c r="B105" s="719"/>
      <c r="C105" s="722"/>
      <c r="D105" s="330" t="s">
        <v>269</v>
      </c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259"/>
      <c r="AG105" s="712"/>
      <c r="AH105" s="712"/>
      <c r="AI105" s="712"/>
      <c r="AJ105" s="712"/>
      <c r="AK105" s="712"/>
      <c r="AL105" s="712"/>
      <c r="AM105" s="712"/>
      <c r="AN105" s="712"/>
      <c r="AO105" s="712"/>
      <c r="AP105" s="712"/>
      <c r="AQ105" s="712"/>
      <c r="AR105" s="712"/>
      <c r="AS105" s="712"/>
    </row>
    <row r="106" spans="1:45" customFormat="1">
      <c r="A106" s="716"/>
      <c r="B106" s="719"/>
      <c r="C106" s="722"/>
      <c r="D106" s="331" t="s">
        <v>270</v>
      </c>
      <c r="E106" s="329"/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259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</row>
    <row r="107" spans="1:45" customFormat="1" ht="15.75" thickBot="1">
      <c r="A107" s="717"/>
      <c r="B107" s="720"/>
      <c r="C107" s="723"/>
      <c r="D107" s="246" t="s">
        <v>271</v>
      </c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259"/>
      <c r="AG107" s="713"/>
      <c r="AH107" s="713"/>
      <c r="AI107" s="713"/>
      <c r="AJ107" s="713"/>
      <c r="AK107" s="713"/>
      <c r="AL107" s="713"/>
      <c r="AM107" s="713"/>
      <c r="AN107" s="713"/>
      <c r="AO107" s="713"/>
      <c r="AP107" s="713"/>
      <c r="AQ107" s="713"/>
      <c r="AR107" s="713"/>
      <c r="AS107" s="713"/>
    </row>
    <row r="108" spans="1:45" ht="14.45" customHeight="1">
      <c r="A108" s="714"/>
      <c r="B108" s="714"/>
      <c r="C108" s="714"/>
      <c r="D108" s="714"/>
      <c r="E108" s="3">
        <f t="shared" ref="E108:AE108" si="22">SUM(E98:E107)</f>
        <v>0</v>
      </c>
      <c r="F108" s="3">
        <f t="shared" si="22"/>
        <v>0</v>
      </c>
      <c r="G108" s="3">
        <f t="shared" si="22"/>
        <v>0</v>
      </c>
      <c r="H108" s="3">
        <f t="shared" si="22"/>
        <v>0</v>
      </c>
      <c r="I108" s="3">
        <f t="shared" si="22"/>
        <v>0</v>
      </c>
      <c r="J108" s="3">
        <f t="shared" si="22"/>
        <v>2</v>
      </c>
      <c r="K108" s="3">
        <f t="shared" si="22"/>
        <v>20</v>
      </c>
      <c r="L108" s="3">
        <f t="shared" si="22"/>
        <v>20</v>
      </c>
      <c r="M108" s="3">
        <f t="shared" si="22"/>
        <v>0</v>
      </c>
      <c r="N108" s="3">
        <f t="shared" si="22"/>
        <v>6</v>
      </c>
      <c r="O108" s="3">
        <f t="shared" si="22"/>
        <v>0</v>
      </c>
      <c r="P108" s="3">
        <f t="shared" si="22"/>
        <v>0</v>
      </c>
      <c r="Q108" s="3">
        <f t="shared" si="22"/>
        <v>0</v>
      </c>
      <c r="R108" s="3">
        <f t="shared" si="22"/>
        <v>0</v>
      </c>
      <c r="S108" s="3">
        <f t="shared" si="22"/>
        <v>0</v>
      </c>
      <c r="T108" s="3">
        <f t="shared" si="22"/>
        <v>0</v>
      </c>
      <c r="U108" s="3">
        <f t="shared" si="22"/>
        <v>0</v>
      </c>
      <c r="V108" s="3">
        <f t="shared" si="22"/>
        <v>0</v>
      </c>
      <c r="W108" s="3">
        <f t="shared" si="22"/>
        <v>0</v>
      </c>
      <c r="X108" s="3">
        <f t="shared" si="22"/>
        <v>20</v>
      </c>
      <c r="Y108" s="3">
        <f t="shared" si="22"/>
        <v>0</v>
      </c>
      <c r="Z108" s="3">
        <f t="shared" si="22"/>
        <v>5</v>
      </c>
      <c r="AA108" s="3">
        <f t="shared" si="22"/>
        <v>11</v>
      </c>
      <c r="AB108" s="3">
        <f t="shared" si="22"/>
        <v>4</v>
      </c>
      <c r="AC108" s="3">
        <f t="shared" si="22"/>
        <v>0</v>
      </c>
      <c r="AD108" s="3">
        <f t="shared" si="22"/>
        <v>0</v>
      </c>
      <c r="AE108" s="3">
        <f t="shared" si="22"/>
        <v>0</v>
      </c>
      <c r="AF108" s="4"/>
      <c r="AG108" s="101">
        <f t="shared" ref="AG108:AS108" si="23">SUM(AG98)</f>
        <v>0</v>
      </c>
      <c r="AH108" s="101">
        <f t="shared" si="23"/>
        <v>0</v>
      </c>
      <c r="AI108" s="101">
        <f t="shared" si="23"/>
        <v>0</v>
      </c>
      <c r="AJ108" s="101">
        <f t="shared" si="23"/>
        <v>0</v>
      </c>
      <c r="AK108" s="101">
        <f t="shared" si="23"/>
        <v>0</v>
      </c>
      <c r="AL108" s="101">
        <f t="shared" si="23"/>
        <v>0</v>
      </c>
      <c r="AM108" s="101">
        <f t="shared" si="23"/>
        <v>0</v>
      </c>
      <c r="AN108" s="101">
        <f t="shared" si="23"/>
        <v>0</v>
      </c>
      <c r="AO108" s="101">
        <f t="shared" si="23"/>
        <v>0</v>
      </c>
      <c r="AP108" s="101">
        <f t="shared" si="23"/>
        <v>0</v>
      </c>
      <c r="AQ108" s="101">
        <f t="shared" si="23"/>
        <v>0</v>
      </c>
      <c r="AR108" s="101">
        <f t="shared" si="23"/>
        <v>0</v>
      </c>
      <c r="AS108" s="101">
        <f t="shared" si="23"/>
        <v>0</v>
      </c>
    </row>
    <row r="109" spans="1:45" customFormat="1" ht="15.75" thickBot="1">
      <c r="D109" s="301"/>
    </row>
    <row r="110" spans="1:45" customFormat="1">
      <c r="A110" s="715" t="s">
        <v>260</v>
      </c>
      <c r="B110" s="718" t="s">
        <v>261</v>
      </c>
      <c r="C110" s="721" t="s">
        <v>453</v>
      </c>
      <c r="D110" s="244" t="s">
        <v>262</v>
      </c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259"/>
      <c r="AG110" s="711"/>
      <c r="AH110" s="711"/>
      <c r="AI110" s="711"/>
      <c r="AJ110" s="711"/>
      <c r="AK110" s="711"/>
      <c r="AL110" s="711"/>
      <c r="AM110" s="711"/>
      <c r="AN110" s="711"/>
      <c r="AO110" s="711"/>
      <c r="AP110" s="711"/>
      <c r="AQ110" s="711"/>
      <c r="AR110" s="711"/>
      <c r="AS110" s="711"/>
    </row>
    <row r="111" spans="1:45" customFormat="1">
      <c r="A111" s="716"/>
      <c r="B111" s="719"/>
      <c r="C111" s="722"/>
      <c r="D111" s="330" t="s">
        <v>162</v>
      </c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259"/>
      <c r="AG111" s="712"/>
      <c r="AH111" s="712"/>
      <c r="AI111" s="712"/>
      <c r="AJ111" s="712"/>
      <c r="AK111" s="712"/>
      <c r="AL111" s="712"/>
      <c r="AM111" s="712"/>
      <c r="AN111" s="712"/>
      <c r="AO111" s="712"/>
      <c r="AP111" s="712"/>
      <c r="AQ111" s="712"/>
      <c r="AR111" s="712"/>
      <c r="AS111" s="712"/>
    </row>
    <row r="112" spans="1:45" customFormat="1">
      <c r="A112" s="716"/>
      <c r="B112" s="719"/>
      <c r="C112" s="722"/>
      <c r="D112" s="330" t="s">
        <v>142</v>
      </c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259"/>
      <c r="AG112" s="712"/>
      <c r="AH112" s="712"/>
      <c r="AI112" s="712"/>
      <c r="AJ112" s="712"/>
      <c r="AK112" s="712"/>
      <c r="AL112" s="712"/>
      <c r="AM112" s="712"/>
      <c r="AN112" s="712"/>
      <c r="AO112" s="712"/>
      <c r="AP112" s="712"/>
      <c r="AQ112" s="712"/>
      <c r="AR112" s="712"/>
      <c r="AS112" s="712"/>
    </row>
    <row r="113" spans="1:45" customFormat="1" ht="15.75" thickBot="1">
      <c r="A113" s="717"/>
      <c r="B113" s="720"/>
      <c r="C113" s="723"/>
      <c r="D113" s="246" t="s">
        <v>163</v>
      </c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  <c r="AA113" s="329"/>
      <c r="AB113" s="329"/>
      <c r="AC113" s="329"/>
      <c r="AD113" s="329"/>
      <c r="AE113" s="329"/>
      <c r="AF113" s="259"/>
      <c r="AG113" s="713"/>
      <c r="AH113" s="713"/>
      <c r="AI113" s="713"/>
      <c r="AJ113" s="713"/>
      <c r="AK113" s="713"/>
      <c r="AL113" s="713"/>
      <c r="AM113" s="713"/>
      <c r="AN113" s="713"/>
      <c r="AO113" s="713"/>
      <c r="AP113" s="713"/>
      <c r="AQ113" s="713"/>
      <c r="AR113" s="713"/>
      <c r="AS113" s="713"/>
    </row>
    <row r="114" spans="1:45" ht="14.45" customHeight="1">
      <c r="A114" s="714"/>
      <c r="B114" s="714"/>
      <c r="C114" s="714"/>
      <c r="D114" s="714"/>
      <c r="E114" s="3">
        <f t="shared" ref="E114:AE114" si="24">SUM(E110:E113)</f>
        <v>0</v>
      </c>
      <c r="F114" s="3">
        <f t="shared" si="24"/>
        <v>0</v>
      </c>
      <c r="G114" s="3">
        <f t="shared" si="24"/>
        <v>0</v>
      </c>
      <c r="H114" s="3">
        <f t="shared" si="24"/>
        <v>0</v>
      </c>
      <c r="I114" s="3">
        <f t="shared" si="24"/>
        <v>0</v>
      </c>
      <c r="J114" s="3">
        <f t="shared" si="24"/>
        <v>0</v>
      </c>
      <c r="K114" s="3">
        <f t="shared" si="24"/>
        <v>0</v>
      </c>
      <c r="L114" s="3">
        <f t="shared" si="24"/>
        <v>0</v>
      </c>
      <c r="M114" s="3">
        <f t="shared" si="24"/>
        <v>0</v>
      </c>
      <c r="N114" s="3">
        <f t="shared" si="24"/>
        <v>0</v>
      </c>
      <c r="O114" s="3">
        <f t="shared" si="24"/>
        <v>0</v>
      </c>
      <c r="P114" s="3">
        <f t="shared" si="24"/>
        <v>0</v>
      </c>
      <c r="Q114" s="3">
        <f t="shared" si="24"/>
        <v>0</v>
      </c>
      <c r="R114" s="3">
        <f t="shared" si="24"/>
        <v>0</v>
      </c>
      <c r="S114" s="3">
        <f t="shared" si="24"/>
        <v>0</v>
      </c>
      <c r="T114" s="3">
        <f t="shared" si="24"/>
        <v>0</v>
      </c>
      <c r="U114" s="3">
        <f t="shared" si="24"/>
        <v>0</v>
      </c>
      <c r="V114" s="3">
        <f t="shared" si="24"/>
        <v>0</v>
      </c>
      <c r="W114" s="3">
        <f t="shared" si="24"/>
        <v>0</v>
      </c>
      <c r="X114" s="3">
        <f t="shared" si="24"/>
        <v>0</v>
      </c>
      <c r="Y114" s="3">
        <f t="shared" si="24"/>
        <v>0</v>
      </c>
      <c r="Z114" s="3">
        <f t="shared" si="24"/>
        <v>0</v>
      </c>
      <c r="AA114" s="3">
        <f t="shared" si="24"/>
        <v>0</v>
      </c>
      <c r="AB114" s="3">
        <f t="shared" si="24"/>
        <v>0</v>
      </c>
      <c r="AC114" s="3">
        <f t="shared" si="24"/>
        <v>0</v>
      </c>
      <c r="AD114" s="3">
        <f t="shared" si="24"/>
        <v>0</v>
      </c>
      <c r="AE114" s="3">
        <f t="shared" si="24"/>
        <v>0</v>
      </c>
      <c r="AF114" s="4"/>
      <c r="AG114" s="101">
        <f t="shared" ref="AG114:AS114" si="25">SUM(AG110)</f>
        <v>0</v>
      </c>
      <c r="AH114" s="101">
        <f t="shared" si="25"/>
        <v>0</v>
      </c>
      <c r="AI114" s="101">
        <f t="shared" si="25"/>
        <v>0</v>
      </c>
      <c r="AJ114" s="101">
        <f t="shared" si="25"/>
        <v>0</v>
      </c>
      <c r="AK114" s="101">
        <f t="shared" si="25"/>
        <v>0</v>
      </c>
      <c r="AL114" s="101">
        <f t="shared" si="25"/>
        <v>0</v>
      </c>
      <c r="AM114" s="101">
        <f t="shared" si="25"/>
        <v>0</v>
      </c>
      <c r="AN114" s="101">
        <f t="shared" si="25"/>
        <v>0</v>
      </c>
      <c r="AO114" s="101">
        <f t="shared" si="25"/>
        <v>0</v>
      </c>
      <c r="AP114" s="101">
        <f t="shared" si="25"/>
        <v>0</v>
      </c>
      <c r="AQ114" s="101">
        <f t="shared" si="25"/>
        <v>0</v>
      </c>
      <c r="AR114" s="101">
        <f t="shared" si="25"/>
        <v>0</v>
      </c>
      <c r="AS114" s="101">
        <f t="shared" si="25"/>
        <v>0</v>
      </c>
    </row>
    <row r="115" spans="1:45" customFormat="1" ht="15.75" thickBot="1">
      <c r="D115" s="301"/>
    </row>
    <row r="116" spans="1:45" customFormat="1">
      <c r="A116" s="715" t="s">
        <v>57</v>
      </c>
      <c r="B116" s="718" t="s">
        <v>120</v>
      </c>
      <c r="C116" s="721" t="s">
        <v>454</v>
      </c>
      <c r="D116" s="244" t="s">
        <v>276</v>
      </c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259"/>
      <c r="AG116" s="711"/>
      <c r="AH116" s="711"/>
      <c r="AI116" s="711"/>
      <c r="AJ116" s="711"/>
      <c r="AK116" s="711"/>
      <c r="AL116" s="711"/>
      <c r="AM116" s="711"/>
      <c r="AN116" s="711"/>
      <c r="AO116" s="711"/>
      <c r="AP116" s="711"/>
      <c r="AQ116" s="711"/>
      <c r="AR116" s="711"/>
      <c r="AS116" s="711"/>
    </row>
    <row r="117" spans="1:45" customFormat="1">
      <c r="A117" s="716"/>
      <c r="B117" s="719"/>
      <c r="C117" s="722"/>
      <c r="D117" s="330" t="s">
        <v>277</v>
      </c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259"/>
      <c r="AG117" s="712"/>
      <c r="AH117" s="712"/>
      <c r="AI117" s="712"/>
      <c r="AJ117" s="712"/>
      <c r="AK117" s="712"/>
      <c r="AL117" s="712"/>
      <c r="AM117" s="712"/>
      <c r="AN117" s="712"/>
      <c r="AO117" s="712"/>
      <c r="AP117" s="712"/>
      <c r="AQ117" s="712"/>
      <c r="AR117" s="712"/>
      <c r="AS117" s="712"/>
    </row>
    <row r="118" spans="1:45" customFormat="1">
      <c r="A118" s="716"/>
      <c r="B118" s="719"/>
      <c r="C118" s="722"/>
      <c r="D118" s="330" t="s">
        <v>278</v>
      </c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259"/>
      <c r="AG118" s="712"/>
      <c r="AH118" s="712"/>
      <c r="AI118" s="712"/>
      <c r="AJ118" s="712"/>
      <c r="AK118" s="712"/>
      <c r="AL118" s="712"/>
      <c r="AM118" s="712"/>
      <c r="AN118" s="712"/>
      <c r="AO118" s="712"/>
      <c r="AP118" s="712"/>
      <c r="AQ118" s="712"/>
      <c r="AR118" s="712"/>
      <c r="AS118" s="712"/>
    </row>
    <row r="119" spans="1:45" customFormat="1">
      <c r="A119" s="716"/>
      <c r="B119" s="719"/>
      <c r="C119" s="722"/>
      <c r="D119" s="330" t="s">
        <v>279</v>
      </c>
      <c r="E119" s="329"/>
      <c r="F119" s="329"/>
      <c r="G119" s="329"/>
      <c r="H119" s="329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259"/>
      <c r="AG119" s="712"/>
      <c r="AH119" s="712"/>
      <c r="AI119" s="712"/>
      <c r="AJ119" s="712"/>
      <c r="AK119" s="712"/>
      <c r="AL119" s="712"/>
      <c r="AM119" s="712"/>
      <c r="AN119" s="712"/>
      <c r="AO119" s="712"/>
      <c r="AP119" s="712"/>
      <c r="AQ119" s="712"/>
      <c r="AR119" s="712"/>
      <c r="AS119" s="712"/>
    </row>
    <row r="120" spans="1:45" customFormat="1">
      <c r="A120" s="716"/>
      <c r="B120" s="719"/>
      <c r="C120" s="722"/>
      <c r="D120" s="330" t="s">
        <v>121</v>
      </c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259"/>
      <c r="AG120" s="712"/>
      <c r="AH120" s="712"/>
      <c r="AI120" s="712"/>
      <c r="AJ120" s="712"/>
      <c r="AK120" s="712"/>
      <c r="AL120" s="712"/>
      <c r="AM120" s="712"/>
      <c r="AN120" s="712"/>
      <c r="AO120" s="712"/>
      <c r="AP120" s="712"/>
      <c r="AQ120" s="712"/>
      <c r="AR120" s="712"/>
      <c r="AS120" s="712"/>
    </row>
    <row r="121" spans="1:45" customFormat="1">
      <c r="A121" s="716"/>
      <c r="B121" s="719"/>
      <c r="C121" s="722"/>
      <c r="D121" s="330" t="s">
        <v>122</v>
      </c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259"/>
      <c r="AG121" s="712"/>
      <c r="AH121" s="712"/>
      <c r="AI121" s="712"/>
      <c r="AJ121" s="712"/>
      <c r="AK121" s="712"/>
      <c r="AL121" s="712"/>
      <c r="AM121" s="712"/>
      <c r="AN121" s="712"/>
      <c r="AO121" s="712"/>
      <c r="AP121" s="712"/>
      <c r="AQ121" s="712"/>
      <c r="AR121" s="712"/>
      <c r="AS121" s="712"/>
    </row>
    <row r="122" spans="1:45" customFormat="1" ht="19.5" customHeight="1">
      <c r="A122" s="716"/>
      <c r="B122" s="719"/>
      <c r="C122" s="722"/>
      <c r="D122" s="330" t="s">
        <v>123</v>
      </c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259"/>
      <c r="AG122" s="712"/>
      <c r="AH122" s="712"/>
      <c r="AI122" s="712"/>
      <c r="AJ122" s="712"/>
      <c r="AK122" s="712"/>
      <c r="AL122" s="712"/>
      <c r="AM122" s="712"/>
      <c r="AN122" s="712"/>
      <c r="AO122" s="712"/>
      <c r="AP122" s="712"/>
      <c r="AQ122" s="712"/>
      <c r="AR122" s="712"/>
      <c r="AS122" s="712"/>
    </row>
    <row r="123" spans="1:45" customFormat="1" ht="18.75" customHeight="1">
      <c r="A123" s="716"/>
      <c r="B123" s="719"/>
      <c r="C123" s="722"/>
      <c r="D123" s="330" t="s">
        <v>124</v>
      </c>
      <c r="E123" s="329"/>
      <c r="F123" s="329"/>
      <c r="G123" s="329"/>
      <c r="H123" s="329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  <c r="AA123" s="329"/>
      <c r="AB123" s="329"/>
      <c r="AC123" s="329"/>
      <c r="AD123" s="329"/>
      <c r="AE123" s="329"/>
      <c r="AF123" s="259"/>
      <c r="AG123" s="712"/>
      <c r="AH123" s="712"/>
      <c r="AI123" s="712"/>
      <c r="AJ123" s="712"/>
      <c r="AK123" s="712"/>
      <c r="AL123" s="712"/>
      <c r="AM123" s="712"/>
      <c r="AN123" s="712"/>
      <c r="AO123" s="712"/>
      <c r="AP123" s="712"/>
      <c r="AQ123" s="712"/>
      <c r="AR123" s="712"/>
      <c r="AS123" s="712"/>
    </row>
    <row r="124" spans="1:45" customFormat="1">
      <c r="A124" s="716"/>
      <c r="B124" s="719"/>
      <c r="C124" s="722"/>
      <c r="D124" s="331" t="s">
        <v>125</v>
      </c>
      <c r="E124" s="329"/>
      <c r="F124" s="329"/>
      <c r="G124" s="329"/>
      <c r="H124" s="329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  <c r="AA124" s="329"/>
      <c r="AB124" s="329"/>
      <c r="AC124" s="329"/>
      <c r="AD124" s="329"/>
      <c r="AE124" s="329"/>
      <c r="AF124" s="259"/>
      <c r="AG124" s="712"/>
      <c r="AH124" s="712"/>
      <c r="AI124" s="712"/>
      <c r="AJ124" s="712"/>
      <c r="AK124" s="712"/>
      <c r="AL124" s="712"/>
      <c r="AM124" s="712"/>
      <c r="AN124" s="712"/>
      <c r="AO124" s="712"/>
      <c r="AP124" s="712"/>
      <c r="AQ124" s="712"/>
      <c r="AR124" s="712"/>
      <c r="AS124" s="712"/>
    </row>
    <row r="125" spans="1:45" customFormat="1">
      <c r="A125" s="716"/>
      <c r="B125" s="719"/>
      <c r="C125" s="722"/>
      <c r="D125" s="331" t="s">
        <v>126</v>
      </c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259"/>
      <c r="AG125" s="712"/>
      <c r="AH125" s="712"/>
      <c r="AI125" s="712"/>
      <c r="AJ125" s="712"/>
      <c r="AK125" s="712"/>
      <c r="AL125" s="712"/>
      <c r="AM125" s="712"/>
      <c r="AN125" s="712"/>
      <c r="AO125" s="712"/>
      <c r="AP125" s="712"/>
      <c r="AQ125" s="712"/>
      <c r="AR125" s="712"/>
      <c r="AS125" s="712"/>
    </row>
    <row r="126" spans="1:45" customFormat="1">
      <c r="A126" s="716"/>
      <c r="B126" s="719"/>
      <c r="C126" s="722"/>
      <c r="D126" s="331" t="s">
        <v>127</v>
      </c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259"/>
      <c r="AG126" s="712"/>
      <c r="AH126" s="712"/>
      <c r="AI126" s="712"/>
      <c r="AJ126" s="712"/>
      <c r="AK126" s="712"/>
      <c r="AL126" s="712"/>
      <c r="AM126" s="712"/>
      <c r="AN126" s="712"/>
      <c r="AO126" s="712"/>
      <c r="AP126" s="712"/>
      <c r="AQ126" s="712"/>
      <c r="AR126" s="712"/>
      <c r="AS126" s="712"/>
    </row>
    <row r="127" spans="1:45" customFormat="1" ht="15.75" thickBot="1">
      <c r="A127" s="717"/>
      <c r="B127" s="720"/>
      <c r="C127" s="723"/>
      <c r="D127" s="246" t="s">
        <v>156</v>
      </c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259"/>
      <c r="AG127" s="713"/>
      <c r="AH127" s="713"/>
      <c r="AI127" s="713"/>
      <c r="AJ127" s="713"/>
      <c r="AK127" s="713"/>
      <c r="AL127" s="713"/>
      <c r="AM127" s="713"/>
      <c r="AN127" s="713"/>
      <c r="AO127" s="713"/>
      <c r="AP127" s="713"/>
      <c r="AQ127" s="713"/>
      <c r="AR127" s="713"/>
      <c r="AS127" s="713"/>
    </row>
    <row r="128" spans="1:45" ht="14.45" customHeight="1">
      <c r="A128" s="714"/>
      <c r="B128" s="714"/>
      <c r="C128" s="714"/>
      <c r="D128" s="714"/>
      <c r="E128" s="3">
        <f t="shared" ref="E128:AE128" si="26">SUM(E116:E127)</f>
        <v>0</v>
      </c>
      <c r="F128" s="3">
        <f t="shared" si="26"/>
        <v>0</v>
      </c>
      <c r="G128" s="3">
        <f t="shared" si="26"/>
        <v>0</v>
      </c>
      <c r="H128" s="3">
        <f t="shared" si="26"/>
        <v>0</v>
      </c>
      <c r="I128" s="3">
        <f t="shared" si="26"/>
        <v>0</v>
      </c>
      <c r="J128" s="3">
        <f t="shared" si="26"/>
        <v>0</v>
      </c>
      <c r="K128" s="3">
        <f t="shared" si="26"/>
        <v>0</v>
      </c>
      <c r="L128" s="3">
        <f t="shared" si="26"/>
        <v>0</v>
      </c>
      <c r="M128" s="3">
        <f t="shared" si="26"/>
        <v>0</v>
      </c>
      <c r="N128" s="3">
        <f t="shared" si="26"/>
        <v>0</v>
      </c>
      <c r="O128" s="3">
        <f t="shared" si="26"/>
        <v>0</v>
      </c>
      <c r="P128" s="3">
        <f t="shared" si="26"/>
        <v>0</v>
      </c>
      <c r="Q128" s="3">
        <f t="shared" si="26"/>
        <v>0</v>
      </c>
      <c r="R128" s="3">
        <f t="shared" si="26"/>
        <v>0</v>
      </c>
      <c r="S128" s="3">
        <f t="shared" si="26"/>
        <v>0</v>
      </c>
      <c r="T128" s="3">
        <f t="shared" si="26"/>
        <v>0</v>
      </c>
      <c r="U128" s="3">
        <f t="shared" si="26"/>
        <v>0</v>
      </c>
      <c r="V128" s="3">
        <f t="shared" si="26"/>
        <v>0</v>
      </c>
      <c r="W128" s="3">
        <f t="shared" si="26"/>
        <v>0</v>
      </c>
      <c r="X128" s="3">
        <f t="shared" si="26"/>
        <v>0</v>
      </c>
      <c r="Y128" s="3">
        <f t="shared" si="26"/>
        <v>0</v>
      </c>
      <c r="Z128" s="3">
        <f t="shared" si="26"/>
        <v>0</v>
      </c>
      <c r="AA128" s="3">
        <f t="shared" si="26"/>
        <v>0</v>
      </c>
      <c r="AB128" s="3">
        <f t="shared" si="26"/>
        <v>0</v>
      </c>
      <c r="AC128" s="3">
        <f t="shared" si="26"/>
        <v>0</v>
      </c>
      <c r="AD128" s="3">
        <f t="shared" si="26"/>
        <v>0</v>
      </c>
      <c r="AE128" s="3">
        <f t="shared" si="26"/>
        <v>0</v>
      </c>
      <c r="AF128" s="4"/>
      <c r="AG128" s="101">
        <f t="shared" ref="AG128:AS128" si="27">SUM(AG116)</f>
        <v>0</v>
      </c>
      <c r="AH128" s="101">
        <f t="shared" si="27"/>
        <v>0</v>
      </c>
      <c r="AI128" s="101">
        <f t="shared" si="27"/>
        <v>0</v>
      </c>
      <c r="AJ128" s="101">
        <f t="shared" si="27"/>
        <v>0</v>
      </c>
      <c r="AK128" s="101">
        <f t="shared" si="27"/>
        <v>0</v>
      </c>
      <c r="AL128" s="101">
        <f t="shared" si="27"/>
        <v>0</v>
      </c>
      <c r="AM128" s="101">
        <f t="shared" si="27"/>
        <v>0</v>
      </c>
      <c r="AN128" s="101">
        <f t="shared" si="27"/>
        <v>0</v>
      </c>
      <c r="AO128" s="101">
        <f t="shared" si="27"/>
        <v>0</v>
      </c>
      <c r="AP128" s="101">
        <f t="shared" si="27"/>
        <v>0</v>
      </c>
      <c r="AQ128" s="101">
        <f t="shared" si="27"/>
        <v>0</v>
      </c>
      <c r="AR128" s="101">
        <f t="shared" si="27"/>
        <v>0</v>
      </c>
      <c r="AS128" s="101">
        <f t="shared" si="27"/>
        <v>0</v>
      </c>
    </row>
    <row r="129" spans="1:45" customFormat="1" ht="15.75" thickBot="1">
      <c r="D129" s="301"/>
    </row>
    <row r="130" spans="1:45" customFormat="1">
      <c r="A130" s="715" t="s">
        <v>57</v>
      </c>
      <c r="B130" s="718" t="s">
        <v>128</v>
      </c>
      <c r="C130" s="721" t="s">
        <v>447</v>
      </c>
      <c r="D130" s="338" t="s">
        <v>272</v>
      </c>
      <c r="E130" s="329"/>
      <c r="F130" s="329"/>
      <c r="G130" s="329"/>
      <c r="H130" s="329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259"/>
      <c r="AG130" s="711"/>
      <c r="AH130" s="711"/>
      <c r="AI130" s="711"/>
      <c r="AJ130" s="711"/>
      <c r="AK130" s="711"/>
      <c r="AL130" s="711"/>
      <c r="AM130" s="711"/>
      <c r="AN130" s="711"/>
      <c r="AO130" s="711"/>
      <c r="AP130" s="711"/>
      <c r="AQ130" s="711"/>
      <c r="AR130" s="711"/>
      <c r="AS130" s="711"/>
    </row>
    <row r="131" spans="1:45" customFormat="1" ht="30">
      <c r="A131" s="716"/>
      <c r="B131" s="719"/>
      <c r="C131" s="722"/>
      <c r="D131" s="331" t="s">
        <v>273</v>
      </c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259"/>
      <c r="AG131" s="712"/>
      <c r="AH131" s="712"/>
      <c r="AI131" s="712"/>
      <c r="AJ131" s="712"/>
      <c r="AK131" s="712"/>
      <c r="AL131" s="712"/>
      <c r="AM131" s="712"/>
      <c r="AN131" s="712"/>
      <c r="AO131" s="712"/>
      <c r="AP131" s="712"/>
      <c r="AQ131" s="712"/>
      <c r="AR131" s="712"/>
      <c r="AS131" s="712"/>
    </row>
    <row r="132" spans="1:45" customFormat="1">
      <c r="A132" s="716"/>
      <c r="B132" s="719"/>
      <c r="C132" s="722"/>
      <c r="D132" s="331" t="s">
        <v>275</v>
      </c>
      <c r="E132" s="329"/>
      <c r="F132" s="329"/>
      <c r="G132" s="329"/>
      <c r="H132" s="329"/>
      <c r="I132" s="329"/>
      <c r="J132" s="329"/>
      <c r="K132" s="329"/>
      <c r="L132" s="329"/>
      <c r="M132" s="329"/>
      <c r="N132" s="329"/>
      <c r="O132" s="329"/>
      <c r="P132" s="329"/>
      <c r="Q132" s="329"/>
      <c r="R132" s="329"/>
      <c r="S132" s="329"/>
      <c r="T132" s="329"/>
      <c r="U132" s="329"/>
      <c r="V132" s="329"/>
      <c r="W132" s="329"/>
      <c r="X132" s="329"/>
      <c r="Y132" s="329"/>
      <c r="Z132" s="329"/>
      <c r="AA132" s="329"/>
      <c r="AB132" s="329"/>
      <c r="AC132" s="329"/>
      <c r="AD132" s="329"/>
      <c r="AE132" s="329"/>
      <c r="AF132" s="259"/>
      <c r="AG132" s="712"/>
      <c r="AH132" s="712"/>
      <c r="AI132" s="712"/>
      <c r="AJ132" s="712"/>
      <c r="AK132" s="712"/>
      <c r="AL132" s="712"/>
      <c r="AM132" s="712"/>
      <c r="AN132" s="712"/>
      <c r="AO132" s="712"/>
      <c r="AP132" s="712"/>
      <c r="AQ132" s="712"/>
      <c r="AR132" s="712"/>
      <c r="AS132" s="712"/>
    </row>
    <row r="133" spans="1:45" customFormat="1" ht="30">
      <c r="A133" s="716"/>
      <c r="B133" s="719"/>
      <c r="C133" s="722"/>
      <c r="D133" s="331" t="s">
        <v>448</v>
      </c>
      <c r="E133" s="329"/>
      <c r="F133" s="329"/>
      <c r="G133" s="329"/>
      <c r="H133" s="329"/>
      <c r="I133" s="329"/>
      <c r="J133" s="329"/>
      <c r="K133" s="329"/>
      <c r="L133" s="329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  <c r="AA133" s="329"/>
      <c r="AB133" s="329"/>
      <c r="AC133" s="329"/>
      <c r="AD133" s="329"/>
      <c r="AE133" s="329"/>
      <c r="AF133" s="259"/>
      <c r="AG133" s="712"/>
      <c r="AH133" s="712"/>
      <c r="AI133" s="712"/>
      <c r="AJ133" s="712"/>
      <c r="AK133" s="712"/>
      <c r="AL133" s="712"/>
      <c r="AM133" s="712"/>
      <c r="AN133" s="712"/>
      <c r="AO133" s="712"/>
      <c r="AP133" s="712"/>
      <c r="AQ133" s="712"/>
      <c r="AR133" s="712"/>
      <c r="AS133" s="712"/>
    </row>
    <row r="134" spans="1:45" customFormat="1">
      <c r="A134" s="716"/>
      <c r="B134" s="719"/>
      <c r="C134" s="722"/>
      <c r="D134" s="331" t="s">
        <v>274</v>
      </c>
      <c r="E134" s="329"/>
      <c r="F134" s="329"/>
      <c r="G134" s="329"/>
      <c r="H134" s="329"/>
      <c r="I134" s="329"/>
      <c r="J134" s="329"/>
      <c r="K134" s="329"/>
      <c r="L134" s="329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  <c r="AA134" s="329"/>
      <c r="AB134" s="329"/>
      <c r="AC134" s="329"/>
      <c r="AD134" s="329"/>
      <c r="AE134" s="329"/>
      <c r="AF134" s="259"/>
      <c r="AG134" s="712"/>
      <c r="AH134" s="712"/>
      <c r="AI134" s="712"/>
      <c r="AJ134" s="712"/>
      <c r="AK134" s="712"/>
      <c r="AL134" s="712"/>
      <c r="AM134" s="712"/>
      <c r="AN134" s="712"/>
      <c r="AO134" s="712"/>
      <c r="AP134" s="712"/>
      <c r="AQ134" s="712"/>
      <c r="AR134" s="712"/>
      <c r="AS134" s="712"/>
    </row>
    <row r="135" spans="1:45" customFormat="1">
      <c r="A135" s="716"/>
      <c r="B135" s="719"/>
      <c r="C135" s="722"/>
      <c r="D135" s="331" t="s">
        <v>129</v>
      </c>
      <c r="E135" s="329"/>
      <c r="F135" s="329"/>
      <c r="G135" s="329"/>
      <c r="H135" s="329"/>
      <c r="I135" s="329"/>
      <c r="J135" s="329"/>
      <c r="K135" s="329"/>
      <c r="L135" s="329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  <c r="AA135" s="329"/>
      <c r="AB135" s="329"/>
      <c r="AC135" s="329"/>
      <c r="AD135" s="329"/>
      <c r="AE135" s="329"/>
      <c r="AF135" s="259"/>
      <c r="AG135" s="712"/>
      <c r="AH135" s="712"/>
      <c r="AI135" s="712"/>
      <c r="AJ135" s="712"/>
      <c r="AK135" s="712"/>
      <c r="AL135" s="712"/>
      <c r="AM135" s="712"/>
      <c r="AN135" s="712"/>
      <c r="AO135" s="712"/>
      <c r="AP135" s="712"/>
      <c r="AQ135" s="712"/>
      <c r="AR135" s="712"/>
      <c r="AS135" s="712"/>
    </row>
    <row r="136" spans="1:45" customFormat="1" ht="19.5" customHeight="1">
      <c r="A136" s="716"/>
      <c r="B136" s="719"/>
      <c r="C136" s="722"/>
      <c r="D136" s="331" t="s">
        <v>130</v>
      </c>
      <c r="E136" s="329"/>
      <c r="F136" s="329"/>
      <c r="G136" s="329"/>
      <c r="H136" s="329"/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259"/>
      <c r="AG136" s="712"/>
      <c r="AH136" s="712"/>
      <c r="AI136" s="712"/>
      <c r="AJ136" s="712"/>
      <c r="AK136" s="712"/>
      <c r="AL136" s="712"/>
      <c r="AM136" s="712"/>
      <c r="AN136" s="712"/>
      <c r="AO136" s="712"/>
      <c r="AP136" s="712"/>
      <c r="AQ136" s="712"/>
      <c r="AR136" s="712"/>
      <c r="AS136" s="712"/>
    </row>
    <row r="137" spans="1:45" customFormat="1" ht="18.75" customHeight="1">
      <c r="A137" s="716"/>
      <c r="B137" s="719"/>
      <c r="C137" s="722"/>
      <c r="D137" s="331" t="s">
        <v>131</v>
      </c>
      <c r="E137" s="329"/>
      <c r="F137" s="329"/>
      <c r="G137" s="329"/>
      <c r="H137" s="329"/>
      <c r="I137" s="329"/>
      <c r="J137" s="329"/>
      <c r="K137" s="329"/>
      <c r="L137" s="329"/>
      <c r="M137" s="329"/>
      <c r="N137" s="329"/>
      <c r="O137" s="329"/>
      <c r="P137" s="329"/>
      <c r="Q137" s="329"/>
      <c r="R137" s="329"/>
      <c r="S137" s="329"/>
      <c r="T137" s="329"/>
      <c r="U137" s="329"/>
      <c r="V137" s="329"/>
      <c r="W137" s="329"/>
      <c r="X137" s="329"/>
      <c r="Y137" s="329"/>
      <c r="Z137" s="329"/>
      <c r="AA137" s="329"/>
      <c r="AB137" s="329"/>
      <c r="AC137" s="329"/>
      <c r="AD137" s="329"/>
      <c r="AE137" s="329"/>
      <c r="AF137" s="259"/>
      <c r="AG137" s="712"/>
      <c r="AH137" s="712"/>
      <c r="AI137" s="712"/>
      <c r="AJ137" s="712"/>
      <c r="AK137" s="712"/>
      <c r="AL137" s="712"/>
      <c r="AM137" s="712"/>
      <c r="AN137" s="712"/>
      <c r="AO137" s="712"/>
      <c r="AP137" s="712"/>
      <c r="AQ137" s="712"/>
      <c r="AR137" s="712"/>
      <c r="AS137" s="712"/>
    </row>
    <row r="138" spans="1:45" customFormat="1">
      <c r="A138" s="716"/>
      <c r="B138" s="719"/>
      <c r="C138" s="722"/>
      <c r="D138" s="331" t="s">
        <v>132</v>
      </c>
      <c r="E138" s="329"/>
      <c r="F138" s="329"/>
      <c r="G138" s="329"/>
      <c r="H138" s="329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29"/>
      <c r="AD138" s="329"/>
      <c r="AE138" s="329"/>
      <c r="AF138" s="259"/>
      <c r="AG138" s="712"/>
      <c r="AH138" s="712"/>
      <c r="AI138" s="712"/>
      <c r="AJ138" s="712"/>
      <c r="AK138" s="712"/>
      <c r="AL138" s="712"/>
      <c r="AM138" s="712"/>
      <c r="AN138" s="712"/>
      <c r="AO138" s="712"/>
      <c r="AP138" s="712"/>
      <c r="AQ138" s="712"/>
      <c r="AR138" s="712"/>
      <c r="AS138" s="712"/>
    </row>
    <row r="139" spans="1:45" customFormat="1">
      <c r="A139" s="716"/>
      <c r="B139" s="719"/>
      <c r="C139" s="722"/>
      <c r="D139" s="331" t="s">
        <v>133</v>
      </c>
      <c r="E139" s="329"/>
      <c r="F139" s="329"/>
      <c r="G139" s="329"/>
      <c r="H139" s="329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29"/>
      <c r="AD139" s="329"/>
      <c r="AE139" s="329"/>
      <c r="AF139" s="259"/>
      <c r="AG139" s="712"/>
      <c r="AH139" s="712"/>
      <c r="AI139" s="712"/>
      <c r="AJ139" s="712"/>
      <c r="AK139" s="712"/>
      <c r="AL139" s="712"/>
      <c r="AM139" s="712"/>
      <c r="AN139" s="712"/>
      <c r="AO139" s="712"/>
      <c r="AP139" s="712"/>
      <c r="AQ139" s="712"/>
      <c r="AR139" s="712"/>
      <c r="AS139" s="712"/>
    </row>
    <row r="140" spans="1:45" customFormat="1">
      <c r="A140" s="716"/>
      <c r="B140" s="719"/>
      <c r="C140" s="722"/>
      <c r="D140" s="331" t="s">
        <v>134</v>
      </c>
      <c r="E140" s="329"/>
      <c r="F140" s="329"/>
      <c r="G140" s="329"/>
      <c r="H140" s="329"/>
      <c r="I140" s="329"/>
      <c r="J140" s="329"/>
      <c r="K140" s="329"/>
      <c r="L140" s="329"/>
      <c r="M140" s="329"/>
      <c r="N140" s="329"/>
      <c r="O140" s="329"/>
      <c r="P140" s="329"/>
      <c r="Q140" s="329"/>
      <c r="R140" s="329"/>
      <c r="S140" s="329"/>
      <c r="T140" s="329"/>
      <c r="U140" s="329"/>
      <c r="V140" s="329"/>
      <c r="W140" s="329"/>
      <c r="X140" s="329"/>
      <c r="Y140" s="329"/>
      <c r="Z140" s="329"/>
      <c r="AA140" s="329"/>
      <c r="AB140" s="329"/>
      <c r="AC140" s="329"/>
      <c r="AD140" s="329"/>
      <c r="AE140" s="329"/>
      <c r="AF140" s="259"/>
      <c r="AG140" s="712"/>
      <c r="AH140" s="712"/>
      <c r="AI140" s="712"/>
      <c r="AJ140" s="712"/>
      <c r="AK140" s="712"/>
      <c r="AL140" s="712"/>
      <c r="AM140" s="712"/>
      <c r="AN140" s="712"/>
      <c r="AO140" s="712"/>
      <c r="AP140" s="712"/>
      <c r="AQ140" s="712"/>
      <c r="AR140" s="712"/>
      <c r="AS140" s="712"/>
    </row>
    <row r="141" spans="1:45" customFormat="1" ht="15.75" thickBot="1">
      <c r="A141" s="716"/>
      <c r="B141" s="719"/>
      <c r="C141" s="722"/>
      <c r="D141" s="339" t="s">
        <v>135</v>
      </c>
      <c r="E141" s="329"/>
      <c r="F141" s="329"/>
      <c r="G141" s="329"/>
      <c r="H141" s="329"/>
      <c r="I141" s="329"/>
      <c r="J141" s="329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29"/>
      <c r="Z141" s="329"/>
      <c r="AA141" s="329"/>
      <c r="AB141" s="329"/>
      <c r="AC141" s="329"/>
      <c r="AD141" s="329"/>
      <c r="AE141" s="329"/>
      <c r="AF141" s="259"/>
      <c r="AG141" s="712"/>
      <c r="AH141" s="712"/>
      <c r="AI141" s="712"/>
      <c r="AJ141" s="712"/>
      <c r="AK141" s="712"/>
      <c r="AL141" s="712"/>
      <c r="AM141" s="712"/>
      <c r="AN141" s="712"/>
      <c r="AO141" s="712"/>
      <c r="AP141" s="712"/>
      <c r="AQ141" s="712"/>
      <c r="AR141" s="712"/>
      <c r="AS141" s="712"/>
    </row>
    <row r="142" spans="1:45" customFormat="1">
      <c r="A142" s="716"/>
      <c r="B142" s="719"/>
      <c r="C142" s="722"/>
      <c r="D142" s="340" t="s">
        <v>136</v>
      </c>
      <c r="E142" s="329"/>
      <c r="F142" s="329"/>
      <c r="G142" s="329"/>
      <c r="H142" s="329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259"/>
      <c r="AG142" s="712"/>
      <c r="AH142" s="712"/>
      <c r="AI142" s="712"/>
      <c r="AJ142" s="712"/>
      <c r="AK142" s="712"/>
      <c r="AL142" s="712"/>
      <c r="AM142" s="712"/>
      <c r="AN142" s="712"/>
      <c r="AO142" s="712"/>
      <c r="AP142" s="712"/>
      <c r="AQ142" s="712"/>
      <c r="AR142" s="712"/>
      <c r="AS142" s="712"/>
    </row>
    <row r="143" spans="1:45" customFormat="1" ht="30.75" thickBot="1">
      <c r="A143" s="717"/>
      <c r="B143" s="720"/>
      <c r="C143" s="723"/>
      <c r="D143" s="339" t="s">
        <v>137</v>
      </c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259"/>
      <c r="AG143" s="713"/>
      <c r="AH143" s="713"/>
      <c r="AI143" s="713"/>
      <c r="AJ143" s="713"/>
      <c r="AK143" s="713"/>
      <c r="AL143" s="713"/>
      <c r="AM143" s="713"/>
      <c r="AN143" s="713"/>
      <c r="AO143" s="713"/>
      <c r="AP143" s="713"/>
      <c r="AQ143" s="713"/>
      <c r="AR143" s="713"/>
      <c r="AS143" s="713"/>
    </row>
    <row r="144" spans="1:45" ht="14.45" customHeight="1">
      <c r="A144" s="714"/>
      <c r="B144" s="714"/>
      <c r="C144" s="714"/>
      <c r="D144" s="714"/>
      <c r="E144" s="3">
        <f t="shared" ref="E144:AE144" si="28">SUM(E130:E143)</f>
        <v>0</v>
      </c>
      <c r="F144" s="3">
        <f t="shared" si="28"/>
        <v>0</v>
      </c>
      <c r="G144" s="3">
        <f t="shared" si="28"/>
        <v>0</v>
      </c>
      <c r="H144" s="3">
        <f t="shared" si="28"/>
        <v>0</v>
      </c>
      <c r="I144" s="3">
        <f t="shared" si="28"/>
        <v>0</v>
      </c>
      <c r="J144" s="3">
        <f t="shared" si="28"/>
        <v>0</v>
      </c>
      <c r="K144" s="3">
        <f t="shared" si="28"/>
        <v>0</v>
      </c>
      <c r="L144" s="3">
        <f t="shared" si="28"/>
        <v>0</v>
      </c>
      <c r="M144" s="3">
        <f t="shared" si="28"/>
        <v>0</v>
      </c>
      <c r="N144" s="3">
        <f t="shared" si="28"/>
        <v>0</v>
      </c>
      <c r="O144" s="3">
        <f t="shared" si="28"/>
        <v>0</v>
      </c>
      <c r="P144" s="3">
        <f t="shared" si="28"/>
        <v>0</v>
      </c>
      <c r="Q144" s="3">
        <f t="shared" si="28"/>
        <v>0</v>
      </c>
      <c r="R144" s="3">
        <f t="shared" si="28"/>
        <v>0</v>
      </c>
      <c r="S144" s="3">
        <f t="shared" si="28"/>
        <v>0</v>
      </c>
      <c r="T144" s="3">
        <f t="shared" si="28"/>
        <v>0</v>
      </c>
      <c r="U144" s="3">
        <f t="shared" si="28"/>
        <v>0</v>
      </c>
      <c r="V144" s="3">
        <f t="shared" si="28"/>
        <v>0</v>
      </c>
      <c r="W144" s="3">
        <f t="shared" si="28"/>
        <v>0</v>
      </c>
      <c r="X144" s="3">
        <f t="shared" si="28"/>
        <v>0</v>
      </c>
      <c r="Y144" s="3">
        <f t="shared" si="28"/>
        <v>0</v>
      </c>
      <c r="Z144" s="3">
        <f t="shared" si="28"/>
        <v>0</v>
      </c>
      <c r="AA144" s="3">
        <f t="shared" si="28"/>
        <v>0</v>
      </c>
      <c r="AB144" s="3">
        <f t="shared" si="28"/>
        <v>0</v>
      </c>
      <c r="AC144" s="3">
        <f t="shared" si="28"/>
        <v>0</v>
      </c>
      <c r="AD144" s="3">
        <f t="shared" si="28"/>
        <v>0</v>
      </c>
      <c r="AE144" s="3">
        <f t="shared" si="28"/>
        <v>0</v>
      </c>
      <c r="AF144" s="4"/>
      <c r="AG144" s="101">
        <f t="shared" ref="AG144:AS144" si="29">SUM(AG130)</f>
        <v>0</v>
      </c>
      <c r="AH144" s="101">
        <f t="shared" si="29"/>
        <v>0</v>
      </c>
      <c r="AI144" s="101">
        <f t="shared" si="29"/>
        <v>0</v>
      </c>
      <c r="AJ144" s="101">
        <f t="shared" si="29"/>
        <v>0</v>
      </c>
      <c r="AK144" s="101">
        <f t="shared" si="29"/>
        <v>0</v>
      </c>
      <c r="AL144" s="101">
        <f t="shared" si="29"/>
        <v>0</v>
      </c>
      <c r="AM144" s="101">
        <f t="shared" si="29"/>
        <v>0</v>
      </c>
      <c r="AN144" s="101">
        <f t="shared" si="29"/>
        <v>0</v>
      </c>
      <c r="AO144" s="101">
        <f t="shared" si="29"/>
        <v>0</v>
      </c>
      <c r="AP144" s="101">
        <f t="shared" si="29"/>
        <v>0</v>
      </c>
      <c r="AQ144" s="101">
        <f t="shared" si="29"/>
        <v>0</v>
      </c>
      <c r="AR144" s="101">
        <f t="shared" si="29"/>
        <v>0</v>
      </c>
      <c r="AS144" s="101">
        <f t="shared" si="29"/>
        <v>0</v>
      </c>
    </row>
    <row r="145" spans="1:46" customFormat="1" ht="15.75" thickBot="1">
      <c r="D145" s="301"/>
    </row>
    <row r="146" spans="1:46" customFormat="1">
      <c r="A146" s="715" t="s">
        <v>57</v>
      </c>
      <c r="B146" s="718" t="s">
        <v>416</v>
      </c>
      <c r="C146" s="721" t="s">
        <v>449</v>
      </c>
      <c r="D146" s="244" t="s">
        <v>272</v>
      </c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259"/>
      <c r="AG146" s="711"/>
      <c r="AH146" s="711"/>
      <c r="AI146" s="711"/>
      <c r="AJ146" s="711"/>
      <c r="AK146" s="711"/>
      <c r="AL146" s="711"/>
      <c r="AM146" s="711"/>
      <c r="AN146" s="711"/>
      <c r="AO146" s="711"/>
      <c r="AP146" s="711"/>
      <c r="AQ146" s="711"/>
      <c r="AR146" s="711"/>
      <c r="AS146" s="711"/>
    </row>
    <row r="147" spans="1:46" customFormat="1" ht="30">
      <c r="A147" s="716"/>
      <c r="B147" s="719"/>
      <c r="C147" s="722"/>
      <c r="D147" s="330" t="s">
        <v>273</v>
      </c>
      <c r="E147" s="329"/>
      <c r="F147" s="329"/>
      <c r="G147" s="329"/>
      <c r="H147" s="329"/>
      <c r="I147" s="329"/>
      <c r="J147" s="329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29"/>
      <c r="Z147" s="329"/>
      <c r="AA147" s="329"/>
      <c r="AB147" s="329"/>
      <c r="AC147" s="329"/>
      <c r="AD147" s="329"/>
      <c r="AE147" s="329"/>
      <c r="AF147" s="259"/>
      <c r="AG147" s="712"/>
      <c r="AH147" s="712"/>
      <c r="AI147" s="712"/>
      <c r="AJ147" s="712"/>
      <c r="AK147" s="712"/>
      <c r="AL147" s="712"/>
      <c r="AM147" s="712"/>
      <c r="AN147" s="712"/>
      <c r="AO147" s="712"/>
      <c r="AP147" s="712"/>
      <c r="AQ147" s="712"/>
      <c r="AR147" s="712"/>
      <c r="AS147" s="712"/>
    </row>
    <row r="148" spans="1:46" customFormat="1">
      <c r="A148" s="716"/>
      <c r="B148" s="719"/>
      <c r="C148" s="722"/>
      <c r="D148" s="330" t="s">
        <v>275</v>
      </c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  <c r="AA148" s="329"/>
      <c r="AB148" s="329"/>
      <c r="AC148" s="329"/>
      <c r="AD148" s="329"/>
      <c r="AE148" s="329"/>
      <c r="AF148" s="259"/>
      <c r="AG148" s="712"/>
      <c r="AH148" s="712"/>
      <c r="AI148" s="712"/>
      <c r="AJ148" s="712"/>
      <c r="AK148" s="712"/>
      <c r="AL148" s="712"/>
      <c r="AM148" s="712"/>
      <c r="AN148" s="712"/>
      <c r="AO148" s="712"/>
      <c r="AP148" s="712"/>
      <c r="AQ148" s="712"/>
      <c r="AR148" s="712"/>
      <c r="AS148" s="712"/>
    </row>
    <row r="149" spans="1:46" customFormat="1" ht="30">
      <c r="A149" s="716"/>
      <c r="B149" s="719"/>
      <c r="C149" s="722"/>
      <c r="D149" s="330" t="s">
        <v>448</v>
      </c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259"/>
      <c r="AG149" s="712"/>
      <c r="AH149" s="712"/>
      <c r="AI149" s="712"/>
      <c r="AJ149" s="712"/>
      <c r="AK149" s="712"/>
      <c r="AL149" s="712"/>
      <c r="AM149" s="712"/>
      <c r="AN149" s="712"/>
      <c r="AO149" s="712"/>
      <c r="AP149" s="712"/>
      <c r="AQ149" s="712"/>
      <c r="AR149" s="712"/>
      <c r="AS149" s="712"/>
    </row>
    <row r="150" spans="1:46" customFormat="1">
      <c r="A150" s="716"/>
      <c r="B150" s="719"/>
      <c r="C150" s="722"/>
      <c r="D150" s="330" t="s">
        <v>274</v>
      </c>
      <c r="E150" s="329"/>
      <c r="F150" s="329"/>
      <c r="G150" s="329"/>
      <c r="H150" s="329"/>
      <c r="I150" s="329"/>
      <c r="J150" s="329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29"/>
      <c r="Z150" s="329"/>
      <c r="AA150" s="329"/>
      <c r="AB150" s="329"/>
      <c r="AC150" s="329"/>
      <c r="AD150" s="329"/>
      <c r="AE150" s="329"/>
      <c r="AF150" s="259"/>
      <c r="AG150" s="712"/>
      <c r="AH150" s="712"/>
      <c r="AI150" s="712"/>
      <c r="AJ150" s="712"/>
      <c r="AK150" s="712"/>
      <c r="AL150" s="712"/>
      <c r="AM150" s="712"/>
      <c r="AN150" s="712"/>
      <c r="AO150" s="712"/>
      <c r="AP150" s="712"/>
      <c r="AQ150" s="712"/>
      <c r="AR150" s="712"/>
      <c r="AS150" s="712"/>
    </row>
    <row r="151" spans="1:46" customFormat="1" ht="15.75" thickBot="1">
      <c r="A151" s="717"/>
      <c r="B151" s="720"/>
      <c r="C151" s="723"/>
      <c r="D151" s="246" t="s">
        <v>138</v>
      </c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259"/>
      <c r="AG151" s="713"/>
      <c r="AH151" s="713"/>
      <c r="AI151" s="713"/>
      <c r="AJ151" s="713"/>
      <c r="AK151" s="713"/>
      <c r="AL151" s="713"/>
      <c r="AM151" s="713"/>
      <c r="AN151" s="713"/>
      <c r="AO151" s="713"/>
      <c r="AP151" s="713"/>
      <c r="AQ151" s="713"/>
      <c r="AR151" s="713"/>
      <c r="AS151" s="713"/>
    </row>
    <row r="152" spans="1:46" ht="14.45" customHeight="1">
      <c r="A152" s="714"/>
      <c r="B152" s="714"/>
      <c r="C152" s="714"/>
      <c r="D152" s="714"/>
      <c r="E152" s="3">
        <f t="shared" ref="E152:AE152" si="30">SUM(E146:E151)</f>
        <v>0</v>
      </c>
      <c r="F152" s="3">
        <f t="shared" si="30"/>
        <v>0</v>
      </c>
      <c r="G152" s="3">
        <f t="shared" si="30"/>
        <v>0</v>
      </c>
      <c r="H152" s="3">
        <f t="shared" si="30"/>
        <v>0</v>
      </c>
      <c r="I152" s="3">
        <f t="shared" si="30"/>
        <v>0</v>
      </c>
      <c r="J152" s="3">
        <f t="shared" si="30"/>
        <v>0</v>
      </c>
      <c r="K152" s="3">
        <f t="shared" si="30"/>
        <v>0</v>
      </c>
      <c r="L152" s="3">
        <f t="shared" si="30"/>
        <v>0</v>
      </c>
      <c r="M152" s="3">
        <f t="shared" si="30"/>
        <v>0</v>
      </c>
      <c r="N152" s="3">
        <f t="shared" si="30"/>
        <v>0</v>
      </c>
      <c r="O152" s="3">
        <f t="shared" si="30"/>
        <v>0</v>
      </c>
      <c r="P152" s="3">
        <f t="shared" si="30"/>
        <v>0</v>
      </c>
      <c r="Q152" s="3">
        <f t="shared" si="30"/>
        <v>0</v>
      </c>
      <c r="R152" s="3">
        <f t="shared" si="30"/>
        <v>0</v>
      </c>
      <c r="S152" s="3">
        <f t="shared" si="30"/>
        <v>0</v>
      </c>
      <c r="T152" s="3">
        <f t="shared" si="30"/>
        <v>0</v>
      </c>
      <c r="U152" s="3">
        <f t="shared" si="30"/>
        <v>0</v>
      </c>
      <c r="V152" s="3">
        <f t="shared" si="30"/>
        <v>0</v>
      </c>
      <c r="W152" s="3">
        <f t="shared" si="30"/>
        <v>0</v>
      </c>
      <c r="X152" s="3">
        <f t="shared" si="30"/>
        <v>0</v>
      </c>
      <c r="Y152" s="3">
        <f t="shared" si="30"/>
        <v>0</v>
      </c>
      <c r="Z152" s="3">
        <f t="shared" si="30"/>
        <v>0</v>
      </c>
      <c r="AA152" s="3">
        <f t="shared" si="30"/>
        <v>0</v>
      </c>
      <c r="AB152" s="3">
        <f t="shared" si="30"/>
        <v>0</v>
      </c>
      <c r="AC152" s="3">
        <f t="shared" si="30"/>
        <v>0</v>
      </c>
      <c r="AD152" s="3">
        <f t="shared" si="30"/>
        <v>0</v>
      </c>
      <c r="AE152" s="3">
        <f t="shared" si="30"/>
        <v>0</v>
      </c>
      <c r="AF152" s="4"/>
      <c r="AG152" s="101">
        <f t="shared" ref="AG152:AS152" si="31">SUM(AG146)</f>
        <v>0</v>
      </c>
      <c r="AH152" s="101">
        <f t="shared" si="31"/>
        <v>0</v>
      </c>
      <c r="AI152" s="101">
        <f t="shared" si="31"/>
        <v>0</v>
      </c>
      <c r="AJ152" s="101">
        <f t="shared" si="31"/>
        <v>0</v>
      </c>
      <c r="AK152" s="101">
        <f t="shared" si="31"/>
        <v>0</v>
      </c>
      <c r="AL152" s="101">
        <f t="shared" si="31"/>
        <v>0</v>
      </c>
      <c r="AM152" s="101">
        <f t="shared" si="31"/>
        <v>0</v>
      </c>
      <c r="AN152" s="101">
        <f t="shared" si="31"/>
        <v>0</v>
      </c>
      <c r="AO152" s="101">
        <f t="shared" si="31"/>
        <v>0</v>
      </c>
      <c r="AP152" s="101">
        <f t="shared" si="31"/>
        <v>0</v>
      </c>
      <c r="AQ152" s="101">
        <f t="shared" si="31"/>
        <v>0</v>
      </c>
      <c r="AR152" s="101">
        <f t="shared" si="31"/>
        <v>0</v>
      </c>
      <c r="AS152" s="101">
        <f t="shared" si="31"/>
        <v>0</v>
      </c>
    </row>
    <row r="153" spans="1:46" customFormat="1">
      <c r="A153" s="341"/>
      <c r="B153" s="1" t="s">
        <v>473</v>
      </c>
      <c r="D153" s="301"/>
    </row>
    <row r="154" spans="1:46">
      <c r="D154" s="22" t="s">
        <v>73</v>
      </c>
      <c r="E154" s="230">
        <f>SUM(E14+E24+E59+E39+E45+E51+E72+E91+E84+E79+E96+E108+E114+E128+E144+E152)</f>
        <v>0</v>
      </c>
      <c r="F154" s="230">
        <f t="shared" ref="F154:AS154" si="32">SUM(F14+F24+F59+F39+F45+F51+F72+F91+F84+F79+F96+F108+F114+F128+F144+F152)</f>
        <v>0</v>
      </c>
      <c r="G154" s="230">
        <f t="shared" si="32"/>
        <v>0</v>
      </c>
      <c r="H154" s="230">
        <f t="shared" si="32"/>
        <v>0</v>
      </c>
      <c r="I154" s="230">
        <f t="shared" si="32"/>
        <v>0</v>
      </c>
      <c r="J154" s="230">
        <f t="shared" si="32"/>
        <v>2</v>
      </c>
      <c r="K154" s="230">
        <f t="shared" si="32"/>
        <v>20</v>
      </c>
      <c r="L154" s="230">
        <f t="shared" si="32"/>
        <v>29</v>
      </c>
      <c r="M154" s="230">
        <f t="shared" si="32"/>
        <v>0</v>
      </c>
      <c r="N154" s="230">
        <f t="shared" si="32"/>
        <v>8</v>
      </c>
      <c r="O154" s="230">
        <f t="shared" si="32"/>
        <v>0</v>
      </c>
      <c r="P154" s="230">
        <f t="shared" si="32"/>
        <v>0</v>
      </c>
      <c r="Q154" s="230">
        <f t="shared" si="32"/>
        <v>0</v>
      </c>
      <c r="R154" s="230">
        <f t="shared" si="32"/>
        <v>0</v>
      </c>
      <c r="S154" s="230">
        <f t="shared" si="32"/>
        <v>0</v>
      </c>
      <c r="T154" s="230">
        <f t="shared" si="32"/>
        <v>0</v>
      </c>
      <c r="U154" s="230">
        <f t="shared" si="32"/>
        <v>0</v>
      </c>
      <c r="V154" s="230">
        <f t="shared" si="32"/>
        <v>0</v>
      </c>
      <c r="W154" s="230">
        <f t="shared" si="32"/>
        <v>0</v>
      </c>
      <c r="X154" s="230">
        <f t="shared" si="32"/>
        <v>20</v>
      </c>
      <c r="Y154" s="230">
        <f t="shared" si="32"/>
        <v>0</v>
      </c>
      <c r="Z154" s="230">
        <f t="shared" si="32"/>
        <v>5</v>
      </c>
      <c r="AA154" s="230">
        <f t="shared" si="32"/>
        <v>11</v>
      </c>
      <c r="AB154" s="230">
        <f t="shared" si="32"/>
        <v>4</v>
      </c>
      <c r="AC154" s="230">
        <f t="shared" si="32"/>
        <v>0</v>
      </c>
      <c r="AD154" s="230">
        <f t="shared" si="32"/>
        <v>0</v>
      </c>
      <c r="AE154" s="230">
        <f t="shared" si="32"/>
        <v>0</v>
      </c>
      <c r="AF154" s="4"/>
      <c r="AG154" s="229">
        <f t="shared" si="32"/>
        <v>0</v>
      </c>
      <c r="AH154" s="229">
        <f t="shared" si="32"/>
        <v>0</v>
      </c>
      <c r="AI154" s="229">
        <f t="shared" si="32"/>
        <v>0</v>
      </c>
      <c r="AJ154" s="229">
        <f t="shared" si="32"/>
        <v>0</v>
      </c>
      <c r="AK154" s="229">
        <f t="shared" si="32"/>
        <v>0</v>
      </c>
      <c r="AL154" s="229">
        <f t="shared" si="32"/>
        <v>0</v>
      </c>
      <c r="AM154" s="229">
        <f t="shared" si="32"/>
        <v>0</v>
      </c>
      <c r="AN154" s="229">
        <f t="shared" si="32"/>
        <v>0</v>
      </c>
      <c r="AO154" s="229">
        <f t="shared" si="32"/>
        <v>0</v>
      </c>
      <c r="AP154" s="229">
        <f t="shared" si="32"/>
        <v>0</v>
      </c>
      <c r="AQ154" s="229">
        <f t="shared" si="32"/>
        <v>0</v>
      </c>
      <c r="AR154" s="229">
        <f t="shared" si="32"/>
        <v>0</v>
      </c>
      <c r="AS154" s="229">
        <f t="shared" si="32"/>
        <v>0</v>
      </c>
    </row>
    <row r="155" spans="1:46" ht="15.75" thickBot="1"/>
    <row r="156" spans="1:46" ht="21.75" customHeight="1" thickBot="1">
      <c r="A156" s="675"/>
      <c r="B156" s="688" t="s">
        <v>45</v>
      </c>
      <c r="C156" s="676" t="s">
        <v>66</v>
      </c>
      <c r="D156" s="676" t="s">
        <v>67</v>
      </c>
      <c r="E156" s="679" t="s">
        <v>94</v>
      </c>
      <c r="F156" s="680"/>
      <c r="G156" s="680"/>
      <c r="H156" s="680"/>
      <c r="I156" s="680"/>
      <c r="J156" s="680"/>
      <c r="K156" s="680"/>
      <c r="L156" s="680"/>
      <c r="M156" s="680"/>
      <c r="N156" s="680"/>
      <c r="O156" s="680"/>
      <c r="P156" s="680"/>
      <c r="Q156" s="681"/>
      <c r="R156" s="681"/>
      <c r="S156" s="681"/>
      <c r="T156" s="681"/>
      <c r="U156" s="682"/>
      <c r="V156" s="682"/>
      <c r="W156" s="683"/>
      <c r="AJ156" s="4"/>
    </row>
    <row r="157" spans="1:46" ht="21.75" customHeight="1" thickBot="1">
      <c r="A157" s="675"/>
      <c r="B157" s="689"/>
      <c r="C157" s="690"/>
      <c r="D157" s="677"/>
      <c r="E157" s="684" t="s">
        <v>0</v>
      </c>
      <c r="F157" s="684"/>
      <c r="G157" s="684"/>
      <c r="H157" s="684"/>
      <c r="I157" s="684"/>
      <c r="J157" s="684" t="s">
        <v>1</v>
      </c>
      <c r="K157" s="684"/>
      <c r="L157" s="684"/>
      <c r="M157" s="684"/>
      <c r="N157" s="684"/>
      <c r="O157" s="685" t="s">
        <v>43</v>
      </c>
      <c r="P157" s="686"/>
      <c r="Q157" s="687" t="s">
        <v>193</v>
      </c>
      <c r="R157" s="681"/>
      <c r="S157" s="681"/>
      <c r="T157" s="681"/>
      <c r="U157" s="682"/>
      <c r="V157" s="682"/>
      <c r="W157" s="683"/>
      <c r="AJ157" s="4"/>
    </row>
    <row r="158" spans="1:46" ht="30" customHeight="1" thickBot="1">
      <c r="A158" s="675"/>
      <c r="B158" s="689"/>
      <c r="C158" s="691"/>
      <c r="D158" s="678"/>
      <c r="E158" s="260" t="s">
        <v>98</v>
      </c>
      <c r="F158" s="260" t="s">
        <v>72</v>
      </c>
      <c r="G158" s="261" t="s">
        <v>99</v>
      </c>
      <c r="H158" s="261" t="s">
        <v>70</v>
      </c>
      <c r="I158" s="261" t="s">
        <v>71</v>
      </c>
      <c r="J158" s="261" t="s">
        <v>98</v>
      </c>
      <c r="K158" s="260" t="s">
        <v>72</v>
      </c>
      <c r="L158" s="261" t="s">
        <v>99</v>
      </c>
      <c r="M158" s="261" t="s">
        <v>70</v>
      </c>
      <c r="N158" s="261" t="s">
        <v>71</v>
      </c>
      <c r="O158" s="261" t="s">
        <v>100</v>
      </c>
      <c r="P158" s="261" t="s">
        <v>101</v>
      </c>
      <c r="Q158" s="262" t="s">
        <v>196</v>
      </c>
      <c r="R158" s="262" t="s">
        <v>197</v>
      </c>
      <c r="S158" s="262" t="s">
        <v>198</v>
      </c>
      <c r="T158" s="262" t="s">
        <v>199</v>
      </c>
      <c r="U158" s="262" t="s">
        <v>200</v>
      </c>
      <c r="V158" s="263" t="s">
        <v>201</v>
      </c>
      <c r="W158" s="262" t="s">
        <v>202</v>
      </c>
      <c r="X158" s="4"/>
      <c r="Y158" s="4"/>
      <c r="AN158" s="4"/>
    </row>
    <row r="159" spans="1:46" ht="29.25" customHeight="1">
      <c r="A159" s="309"/>
      <c r="B159" s="310" t="s">
        <v>506</v>
      </c>
      <c r="C159" s="311" t="s">
        <v>507</v>
      </c>
      <c r="D159" s="312"/>
      <c r="E159" s="277"/>
      <c r="F159" s="275"/>
      <c r="G159" s="275"/>
      <c r="H159" s="275"/>
      <c r="I159" s="313"/>
      <c r="J159" s="277"/>
      <c r="K159" s="275"/>
      <c r="L159" s="275">
        <v>4</v>
      </c>
      <c r="M159" s="275">
        <v>0</v>
      </c>
      <c r="N159" s="313">
        <v>2</v>
      </c>
      <c r="O159" s="277"/>
      <c r="P159" s="313"/>
      <c r="Q159" s="247"/>
      <c r="R159" s="248"/>
      <c r="S159" s="314"/>
      <c r="T159" s="248"/>
      <c r="U159" s="248"/>
      <c r="V159" s="315"/>
      <c r="W159" s="249"/>
      <c r="X159" s="4"/>
      <c r="Y159" s="4"/>
      <c r="Z159" s="4"/>
      <c r="AA159" s="4"/>
      <c r="AT159" s="4"/>
    </row>
    <row r="160" spans="1:46" ht="15" customHeight="1">
      <c r="A160" s="309"/>
      <c r="B160" s="316" t="s">
        <v>509</v>
      </c>
      <c r="C160" s="316" t="s">
        <v>508</v>
      </c>
      <c r="D160" s="318"/>
      <c r="E160" s="278"/>
      <c r="F160" s="276"/>
      <c r="G160" s="276"/>
      <c r="H160" s="276"/>
      <c r="I160" s="319"/>
      <c r="J160" s="278"/>
      <c r="K160" s="276"/>
      <c r="L160" s="276">
        <v>12</v>
      </c>
      <c r="M160" s="276">
        <v>0</v>
      </c>
      <c r="N160" s="319">
        <v>0</v>
      </c>
      <c r="O160" s="278"/>
      <c r="P160" s="319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T160" s="4"/>
    </row>
    <row r="161" spans="1:46" ht="15" customHeight="1">
      <c r="A161" s="309"/>
      <c r="B161" s="316" t="s">
        <v>506</v>
      </c>
      <c r="C161" s="317" t="s">
        <v>510</v>
      </c>
      <c r="D161" s="318">
        <v>126</v>
      </c>
      <c r="E161" s="278"/>
      <c r="F161" s="276"/>
      <c r="G161" s="276"/>
      <c r="H161" s="276"/>
      <c r="I161" s="319"/>
      <c r="J161" s="278">
        <v>1</v>
      </c>
      <c r="K161" s="276">
        <v>4</v>
      </c>
      <c r="L161" s="276">
        <v>3</v>
      </c>
      <c r="M161" s="276">
        <v>0</v>
      </c>
      <c r="N161" s="319">
        <v>1</v>
      </c>
      <c r="O161" s="278">
        <v>1</v>
      </c>
      <c r="P161" s="319">
        <v>3</v>
      </c>
      <c r="Q161" s="250">
        <v>0</v>
      </c>
      <c r="R161" s="251">
        <v>2</v>
      </c>
      <c r="S161" s="280">
        <v>0</v>
      </c>
      <c r="T161" s="251">
        <v>1</v>
      </c>
      <c r="U161" s="251">
        <v>1</v>
      </c>
      <c r="V161" s="279">
        <v>0</v>
      </c>
      <c r="W161" s="252">
        <v>0</v>
      </c>
      <c r="X161" s="4"/>
      <c r="Y161" s="4"/>
      <c r="Z161" s="4"/>
      <c r="AA161" s="4"/>
      <c r="AT161" s="4"/>
    </row>
    <row r="162" spans="1:46" ht="15" customHeight="1">
      <c r="A162" s="309"/>
      <c r="B162" s="316" t="s">
        <v>511</v>
      </c>
      <c r="C162" s="317" t="s">
        <v>512</v>
      </c>
      <c r="D162" s="318">
        <v>214</v>
      </c>
      <c r="E162" s="278"/>
      <c r="F162" s="276"/>
      <c r="G162" s="276"/>
      <c r="H162" s="276"/>
      <c r="I162" s="319"/>
      <c r="J162" s="278">
        <v>10</v>
      </c>
      <c r="K162" s="276">
        <v>89</v>
      </c>
      <c r="L162" s="276">
        <v>58</v>
      </c>
      <c r="M162" s="276">
        <v>0</v>
      </c>
      <c r="N162" s="319">
        <v>31</v>
      </c>
      <c r="O162" s="278">
        <v>9</v>
      </c>
      <c r="P162" s="319">
        <v>80</v>
      </c>
      <c r="Q162" s="250">
        <v>12</v>
      </c>
      <c r="R162" s="251">
        <v>6</v>
      </c>
      <c r="S162" s="280">
        <v>10</v>
      </c>
      <c r="T162" s="251">
        <v>26</v>
      </c>
      <c r="U162" s="251">
        <v>15</v>
      </c>
      <c r="V162" s="279">
        <v>13</v>
      </c>
      <c r="W162" s="252">
        <v>7</v>
      </c>
      <c r="X162" s="4"/>
      <c r="Y162" s="4"/>
      <c r="Z162" s="4"/>
      <c r="AA162" s="4"/>
      <c r="AT162" s="4"/>
    </row>
    <row r="163" spans="1:46" ht="15" customHeight="1">
      <c r="A163" s="309"/>
      <c r="B163" s="316" t="s">
        <v>513</v>
      </c>
      <c r="C163" s="317" t="s">
        <v>514</v>
      </c>
      <c r="D163" s="318">
        <v>141</v>
      </c>
      <c r="E163" s="278"/>
      <c r="F163" s="276"/>
      <c r="G163" s="276"/>
      <c r="H163" s="276"/>
      <c r="I163" s="319"/>
      <c r="J163" s="278">
        <v>7</v>
      </c>
      <c r="K163" s="276">
        <v>73</v>
      </c>
      <c r="L163" s="276">
        <v>62</v>
      </c>
      <c r="M163" s="276">
        <v>0</v>
      </c>
      <c r="N163" s="319">
        <v>11</v>
      </c>
      <c r="O163" s="278">
        <v>7</v>
      </c>
      <c r="P163" s="319">
        <v>66</v>
      </c>
      <c r="Q163" s="250">
        <v>7</v>
      </c>
      <c r="R163" s="251">
        <v>12</v>
      </c>
      <c r="S163" s="280">
        <v>20</v>
      </c>
      <c r="T163" s="251">
        <v>12</v>
      </c>
      <c r="U163" s="251">
        <v>15</v>
      </c>
      <c r="V163" s="279">
        <v>3</v>
      </c>
      <c r="W163" s="252">
        <v>4</v>
      </c>
      <c r="X163" s="4"/>
      <c r="Y163" s="4"/>
      <c r="Z163" s="4"/>
      <c r="AA163" s="4"/>
      <c r="AT163" s="4"/>
    </row>
    <row r="164" spans="1:46" ht="15" customHeight="1">
      <c r="A164" s="309"/>
      <c r="B164" s="316" t="s">
        <v>513</v>
      </c>
      <c r="C164" s="317" t="s">
        <v>515</v>
      </c>
      <c r="D164" s="318">
        <v>351</v>
      </c>
      <c r="E164" s="278"/>
      <c r="F164" s="276"/>
      <c r="G164" s="276"/>
      <c r="H164" s="276"/>
      <c r="I164" s="319"/>
      <c r="J164" s="278">
        <v>16</v>
      </c>
      <c r="K164" s="276">
        <v>162</v>
      </c>
      <c r="L164" s="276">
        <v>141</v>
      </c>
      <c r="M164" s="276">
        <v>0</v>
      </c>
      <c r="N164" s="319">
        <v>21</v>
      </c>
      <c r="O164" s="278">
        <v>6</v>
      </c>
      <c r="P164" s="319">
        <v>156</v>
      </c>
      <c r="Q164" s="250">
        <v>6</v>
      </c>
      <c r="R164" s="251">
        <v>18</v>
      </c>
      <c r="S164" s="280">
        <v>33</v>
      </c>
      <c r="T164" s="251">
        <v>36</v>
      </c>
      <c r="U164" s="251">
        <v>49</v>
      </c>
      <c r="V164" s="279">
        <v>12</v>
      </c>
      <c r="W164" s="252">
        <v>8</v>
      </c>
      <c r="X164" s="4"/>
      <c r="Y164" s="4"/>
      <c r="Z164" s="4"/>
      <c r="AA164" s="4"/>
      <c r="AT164" s="4"/>
    </row>
    <row r="165" spans="1:46" ht="15" customHeight="1">
      <c r="A165" s="309"/>
      <c r="B165" s="316" t="s">
        <v>505</v>
      </c>
      <c r="C165" s="317" t="s">
        <v>516</v>
      </c>
      <c r="D165" s="318">
        <v>777</v>
      </c>
      <c r="E165" s="278"/>
      <c r="F165" s="276"/>
      <c r="G165" s="276"/>
      <c r="H165" s="276"/>
      <c r="I165" s="319"/>
      <c r="J165" s="278">
        <v>35</v>
      </c>
      <c r="K165" s="276">
        <v>352</v>
      </c>
      <c r="L165" s="276">
        <v>318</v>
      </c>
      <c r="M165" s="276">
        <v>0</v>
      </c>
      <c r="N165" s="319">
        <v>34</v>
      </c>
      <c r="O165" s="278">
        <v>11</v>
      </c>
      <c r="P165" s="319">
        <v>341</v>
      </c>
      <c r="Q165" s="250">
        <v>11</v>
      </c>
      <c r="R165" s="251">
        <v>7</v>
      </c>
      <c r="S165" s="280">
        <v>75</v>
      </c>
      <c r="T165" s="251">
        <v>105</v>
      </c>
      <c r="U165" s="251">
        <v>78</v>
      </c>
      <c r="V165" s="279">
        <v>51</v>
      </c>
      <c r="W165" s="252">
        <v>25</v>
      </c>
      <c r="X165" s="4"/>
      <c r="Y165" s="4"/>
      <c r="Z165" s="4"/>
      <c r="AA165" s="4"/>
      <c r="AT165" s="4"/>
    </row>
    <row r="166" spans="1:46" ht="15" customHeight="1">
      <c r="A166" s="309"/>
      <c r="B166" s="316" t="s">
        <v>505</v>
      </c>
      <c r="C166" s="317" t="s">
        <v>517</v>
      </c>
      <c r="D166" s="320">
        <v>103</v>
      </c>
      <c r="E166" s="250"/>
      <c r="F166" s="251"/>
      <c r="G166" s="251"/>
      <c r="H166" s="251"/>
      <c r="I166" s="252"/>
      <c r="J166" s="250">
        <v>6</v>
      </c>
      <c r="K166" s="251">
        <v>57</v>
      </c>
      <c r="L166" s="251">
        <v>54</v>
      </c>
      <c r="M166" s="251">
        <v>0</v>
      </c>
      <c r="N166" s="252">
        <v>3</v>
      </c>
      <c r="O166" s="250">
        <v>0</v>
      </c>
      <c r="P166" s="252">
        <v>57</v>
      </c>
      <c r="Q166" s="250">
        <v>0</v>
      </c>
      <c r="R166" s="251">
        <v>1</v>
      </c>
      <c r="S166" s="280">
        <v>7</v>
      </c>
      <c r="T166" s="251">
        <v>16</v>
      </c>
      <c r="U166" s="251">
        <v>18</v>
      </c>
      <c r="V166" s="279">
        <v>10</v>
      </c>
      <c r="W166" s="252">
        <v>5</v>
      </c>
      <c r="X166" s="4"/>
      <c r="Y166" s="4"/>
      <c r="Z166" s="4"/>
      <c r="AA166" s="4"/>
      <c r="AT166" s="4"/>
    </row>
    <row r="167" spans="1:46" ht="15" customHeight="1">
      <c r="A167" s="309"/>
      <c r="B167" s="316" t="s">
        <v>505</v>
      </c>
      <c r="C167" s="317" t="s">
        <v>518</v>
      </c>
      <c r="D167" s="320">
        <v>1296</v>
      </c>
      <c r="E167" s="250"/>
      <c r="F167" s="251"/>
      <c r="G167" s="251"/>
      <c r="H167" s="251"/>
      <c r="I167" s="252"/>
      <c r="J167" s="250">
        <v>58</v>
      </c>
      <c r="K167" s="251">
        <v>580</v>
      </c>
      <c r="L167" s="251">
        <v>537</v>
      </c>
      <c r="M167" s="251">
        <v>0</v>
      </c>
      <c r="N167" s="252">
        <v>43</v>
      </c>
      <c r="O167" s="250">
        <v>0</v>
      </c>
      <c r="P167" s="252">
        <v>580</v>
      </c>
      <c r="Q167" s="250">
        <v>0</v>
      </c>
      <c r="R167" s="251">
        <v>31</v>
      </c>
      <c r="S167" s="280">
        <v>83</v>
      </c>
      <c r="T167" s="251">
        <v>140</v>
      </c>
      <c r="U167" s="251">
        <v>110</v>
      </c>
      <c r="V167" s="279">
        <v>133</v>
      </c>
      <c r="W167" s="252">
        <v>83</v>
      </c>
      <c r="X167" s="4"/>
      <c r="Y167" s="4"/>
      <c r="Z167" s="4"/>
      <c r="AA167" s="4"/>
      <c r="AT167" s="4"/>
    </row>
    <row r="168" spans="1:46" ht="15" customHeight="1">
      <c r="A168" s="309"/>
      <c r="B168" s="316" t="s">
        <v>505</v>
      </c>
      <c r="C168" s="317" t="s">
        <v>519</v>
      </c>
      <c r="D168" s="320">
        <v>169</v>
      </c>
      <c r="E168" s="250"/>
      <c r="F168" s="251"/>
      <c r="G168" s="251"/>
      <c r="H168" s="251"/>
      <c r="I168" s="252"/>
      <c r="J168" s="250">
        <v>8</v>
      </c>
      <c r="K168" s="251">
        <v>83</v>
      </c>
      <c r="L168" s="251">
        <v>39</v>
      </c>
      <c r="M168" s="251">
        <v>0</v>
      </c>
      <c r="N168" s="252">
        <v>44</v>
      </c>
      <c r="O168" s="250">
        <v>2</v>
      </c>
      <c r="P168" s="252">
        <v>81</v>
      </c>
      <c r="Q168" s="250">
        <v>1</v>
      </c>
      <c r="R168" s="251">
        <v>3</v>
      </c>
      <c r="S168" s="280">
        <v>21</v>
      </c>
      <c r="T168" s="251">
        <v>39</v>
      </c>
      <c r="U168" s="251">
        <v>15</v>
      </c>
      <c r="V168" s="279">
        <v>0</v>
      </c>
      <c r="W168" s="252">
        <v>4</v>
      </c>
      <c r="X168" s="4"/>
      <c r="Y168" s="4"/>
      <c r="Z168" s="4"/>
      <c r="AA168" s="4"/>
      <c r="AB168" s="4"/>
      <c r="AC168" s="4"/>
      <c r="AR168" s="4"/>
    </row>
    <row r="169" spans="1:46" ht="15" customHeight="1">
      <c r="A169" s="309"/>
      <c r="B169" s="316" t="s">
        <v>520</v>
      </c>
      <c r="C169" s="317" t="s">
        <v>521</v>
      </c>
      <c r="D169" s="320">
        <v>261</v>
      </c>
      <c r="E169" s="250"/>
      <c r="F169" s="251"/>
      <c r="G169" s="251"/>
      <c r="H169" s="251"/>
      <c r="I169" s="252"/>
      <c r="J169" s="250">
        <v>12</v>
      </c>
      <c r="K169" s="251">
        <v>120</v>
      </c>
      <c r="L169" s="251">
        <v>88</v>
      </c>
      <c r="M169" s="251">
        <v>0</v>
      </c>
      <c r="N169" s="252">
        <v>32</v>
      </c>
      <c r="O169" s="250">
        <v>102</v>
      </c>
      <c r="P169" s="252">
        <v>18</v>
      </c>
      <c r="Q169" s="250">
        <v>14</v>
      </c>
      <c r="R169" s="251">
        <v>24</v>
      </c>
      <c r="S169" s="280">
        <v>25</v>
      </c>
      <c r="T169" s="251">
        <v>39</v>
      </c>
      <c r="U169" s="251">
        <v>16</v>
      </c>
      <c r="V169" s="279">
        <v>2</v>
      </c>
      <c r="W169" s="252">
        <v>0</v>
      </c>
      <c r="X169" s="4"/>
      <c r="Y169" s="4"/>
      <c r="Z169" s="4"/>
      <c r="AA169" s="4"/>
      <c r="AB169" s="4"/>
      <c r="AC169" s="4"/>
      <c r="AR169" s="4"/>
    </row>
    <row r="170" spans="1:46" ht="15" customHeight="1">
      <c r="A170" s="309"/>
      <c r="B170" s="316" t="s">
        <v>520</v>
      </c>
      <c r="C170" s="317" t="s">
        <v>522</v>
      </c>
      <c r="D170" s="320">
        <v>61</v>
      </c>
      <c r="E170" s="250"/>
      <c r="F170" s="251"/>
      <c r="G170" s="251"/>
      <c r="H170" s="251"/>
      <c r="I170" s="252"/>
      <c r="J170" s="250">
        <v>3</v>
      </c>
      <c r="K170" s="251">
        <v>30</v>
      </c>
      <c r="L170" s="251">
        <v>20</v>
      </c>
      <c r="M170" s="251">
        <v>0</v>
      </c>
      <c r="N170" s="252">
        <v>10</v>
      </c>
      <c r="O170" s="250">
        <v>27</v>
      </c>
      <c r="P170" s="252">
        <v>3</v>
      </c>
      <c r="Q170" s="250">
        <v>3</v>
      </c>
      <c r="R170" s="251">
        <v>6</v>
      </c>
      <c r="S170" s="280">
        <v>7</v>
      </c>
      <c r="T170" s="251">
        <v>5</v>
      </c>
      <c r="U170" s="251">
        <v>8</v>
      </c>
      <c r="V170" s="279">
        <v>1</v>
      </c>
      <c r="W170" s="252">
        <v>0</v>
      </c>
      <c r="X170" s="4"/>
      <c r="Y170" s="4"/>
      <c r="Z170" s="4"/>
      <c r="AA170" s="4"/>
      <c r="AB170" s="4"/>
      <c r="AC170" s="4"/>
      <c r="AR170" s="4"/>
    </row>
    <row r="171" spans="1:46" ht="15" customHeight="1">
      <c r="A171" s="309"/>
      <c r="B171" s="316" t="s">
        <v>492</v>
      </c>
      <c r="C171" s="317" t="s">
        <v>523</v>
      </c>
      <c r="D171" s="320">
        <v>64</v>
      </c>
      <c r="E171" s="250"/>
      <c r="F171" s="251"/>
      <c r="G171" s="251"/>
      <c r="H171" s="251"/>
      <c r="I171" s="252"/>
      <c r="J171" s="250">
        <v>3</v>
      </c>
      <c r="K171" s="251">
        <v>34</v>
      </c>
      <c r="L171" s="251">
        <v>30</v>
      </c>
      <c r="M171" s="251">
        <v>0</v>
      </c>
      <c r="N171" s="252">
        <v>4</v>
      </c>
      <c r="O171" s="250">
        <v>22</v>
      </c>
      <c r="P171" s="252">
        <v>12</v>
      </c>
      <c r="Q171" s="250">
        <v>4</v>
      </c>
      <c r="R171" s="251">
        <v>12</v>
      </c>
      <c r="S171" s="280">
        <v>10</v>
      </c>
      <c r="T171" s="251">
        <v>8</v>
      </c>
      <c r="U171" s="251">
        <v>0</v>
      </c>
      <c r="V171" s="279">
        <v>0</v>
      </c>
      <c r="W171" s="252">
        <v>0</v>
      </c>
      <c r="X171" s="4"/>
      <c r="Y171" s="4"/>
      <c r="Z171" s="4"/>
      <c r="AA171" s="4"/>
      <c r="AB171" s="4"/>
      <c r="AC171" s="4"/>
      <c r="AR171" s="4"/>
    </row>
    <row r="172" spans="1:46" ht="33.75" customHeight="1">
      <c r="A172" s="309"/>
      <c r="B172" s="316" t="s">
        <v>524</v>
      </c>
      <c r="C172" s="317" t="s">
        <v>525</v>
      </c>
      <c r="D172" s="320">
        <v>12</v>
      </c>
      <c r="E172" s="250"/>
      <c r="F172" s="251"/>
      <c r="G172" s="251"/>
      <c r="H172" s="251"/>
      <c r="I172" s="252"/>
      <c r="J172" s="250">
        <v>1</v>
      </c>
      <c r="K172" s="251">
        <v>10</v>
      </c>
      <c r="L172" s="251">
        <v>10</v>
      </c>
      <c r="M172" s="251">
        <v>0</v>
      </c>
      <c r="N172" s="252">
        <v>0</v>
      </c>
      <c r="O172" s="250">
        <v>8</v>
      </c>
      <c r="P172" s="252">
        <v>2</v>
      </c>
      <c r="Q172" s="250">
        <v>4</v>
      </c>
      <c r="R172" s="251">
        <v>0</v>
      </c>
      <c r="S172" s="280">
        <v>2</v>
      </c>
      <c r="T172" s="251">
        <v>1</v>
      </c>
      <c r="U172" s="251">
        <v>3</v>
      </c>
      <c r="V172" s="279">
        <v>0</v>
      </c>
      <c r="W172" s="252">
        <v>0</v>
      </c>
      <c r="X172" s="4"/>
      <c r="Y172" s="4"/>
      <c r="Z172" s="4"/>
      <c r="AA172" s="4"/>
      <c r="AB172" s="4"/>
      <c r="AC172" s="4"/>
      <c r="AR172" s="4"/>
    </row>
    <row r="173" spans="1:46" ht="33" customHeight="1">
      <c r="A173" s="309"/>
      <c r="B173" s="316" t="s">
        <v>526</v>
      </c>
      <c r="C173" s="317" t="s">
        <v>527</v>
      </c>
      <c r="D173" s="320">
        <v>183</v>
      </c>
      <c r="E173" s="250"/>
      <c r="F173" s="251"/>
      <c r="G173" s="251"/>
      <c r="H173" s="251"/>
      <c r="I173" s="252"/>
      <c r="J173" s="250">
        <v>8</v>
      </c>
      <c r="K173" s="251">
        <v>80</v>
      </c>
      <c r="L173" s="251">
        <v>72</v>
      </c>
      <c r="M173" s="251">
        <v>0</v>
      </c>
      <c r="N173" s="252">
        <v>8</v>
      </c>
      <c r="O173" s="250">
        <v>68</v>
      </c>
      <c r="P173" s="252">
        <v>12</v>
      </c>
      <c r="Q173" s="250">
        <v>14</v>
      </c>
      <c r="R173" s="251">
        <v>6</v>
      </c>
      <c r="S173" s="280">
        <v>14</v>
      </c>
      <c r="T173" s="251">
        <v>8</v>
      </c>
      <c r="U173" s="251">
        <v>20</v>
      </c>
      <c r="V173" s="279">
        <v>12</v>
      </c>
      <c r="W173" s="252">
        <v>6</v>
      </c>
      <c r="X173" s="4"/>
      <c r="Y173" s="4"/>
      <c r="Z173" s="4"/>
      <c r="AA173" s="4"/>
      <c r="AB173" s="4"/>
      <c r="AC173" s="4"/>
      <c r="AR173" s="4"/>
    </row>
    <row r="174" spans="1:46" ht="39.75" customHeight="1">
      <c r="A174" s="309"/>
      <c r="B174" s="316" t="s">
        <v>528</v>
      </c>
      <c r="C174" s="317" t="s">
        <v>529</v>
      </c>
      <c r="D174" s="320">
        <v>63</v>
      </c>
      <c r="E174" s="250"/>
      <c r="F174" s="251"/>
      <c r="G174" s="251"/>
      <c r="H174" s="251"/>
      <c r="I174" s="252"/>
      <c r="J174" s="250">
        <v>3</v>
      </c>
      <c r="K174" s="251">
        <v>30</v>
      </c>
      <c r="L174" s="251">
        <v>30</v>
      </c>
      <c r="M174" s="251">
        <v>0</v>
      </c>
      <c r="N174" s="252">
        <v>0</v>
      </c>
      <c r="O174" s="250">
        <v>27</v>
      </c>
      <c r="P174" s="252">
        <v>3</v>
      </c>
      <c r="Q174" s="250">
        <v>15</v>
      </c>
      <c r="R174" s="251">
        <v>0</v>
      </c>
      <c r="S174" s="280">
        <v>3</v>
      </c>
      <c r="T174" s="251">
        <v>6</v>
      </c>
      <c r="U174" s="251">
        <v>6</v>
      </c>
      <c r="V174" s="279">
        <v>0</v>
      </c>
      <c r="W174" s="252">
        <v>0</v>
      </c>
      <c r="X174" s="4"/>
      <c r="Y174" s="4"/>
      <c r="Z174" s="4"/>
      <c r="AA174" s="4"/>
      <c r="AB174" s="4"/>
      <c r="AC174" s="4"/>
      <c r="AR174" s="4"/>
    </row>
    <row r="175" spans="1:46" ht="45" customHeight="1">
      <c r="A175" s="309"/>
      <c r="B175" s="316" t="s">
        <v>530</v>
      </c>
      <c r="C175" s="317" t="s">
        <v>531</v>
      </c>
      <c r="D175" s="252">
        <v>114</v>
      </c>
      <c r="E175" s="250"/>
      <c r="F175" s="251"/>
      <c r="G175" s="251"/>
      <c r="H175" s="251"/>
      <c r="I175" s="252"/>
      <c r="J175" s="250">
        <v>6</v>
      </c>
      <c r="K175" s="251">
        <v>60</v>
      </c>
      <c r="L175" s="251">
        <v>58</v>
      </c>
      <c r="M175" s="251">
        <v>0</v>
      </c>
      <c r="N175" s="252">
        <v>2</v>
      </c>
      <c r="O175" s="250">
        <v>0</v>
      </c>
      <c r="P175" s="252">
        <v>60</v>
      </c>
      <c r="Q175" s="250">
        <v>19</v>
      </c>
      <c r="R175" s="251">
        <v>11</v>
      </c>
      <c r="S175" s="280">
        <v>15</v>
      </c>
      <c r="T175" s="251">
        <v>10</v>
      </c>
      <c r="U175" s="251">
        <v>5</v>
      </c>
      <c r="V175" s="279">
        <v>0</v>
      </c>
      <c r="W175" s="252">
        <v>0</v>
      </c>
      <c r="X175" s="4"/>
      <c r="Y175" s="4"/>
      <c r="Z175" s="4"/>
      <c r="AA175" s="4"/>
      <c r="AB175" s="4"/>
      <c r="AC175" s="4"/>
      <c r="AR175" s="4"/>
    </row>
    <row r="176" spans="1:46" ht="15" customHeight="1">
      <c r="A176" s="309"/>
      <c r="B176" s="316" t="s">
        <v>530</v>
      </c>
      <c r="C176" s="317" t="s">
        <v>532</v>
      </c>
      <c r="D176" s="320">
        <v>51</v>
      </c>
      <c r="E176" s="250"/>
      <c r="F176" s="251"/>
      <c r="G176" s="251"/>
      <c r="H176" s="251"/>
      <c r="I176" s="252"/>
      <c r="J176" s="250">
        <v>2</v>
      </c>
      <c r="K176" s="251">
        <v>21</v>
      </c>
      <c r="L176" s="251">
        <v>20</v>
      </c>
      <c r="M176" s="251">
        <v>0</v>
      </c>
      <c r="N176" s="252">
        <v>1</v>
      </c>
      <c r="O176" s="250">
        <v>0</v>
      </c>
      <c r="P176" s="252">
        <v>21</v>
      </c>
      <c r="Q176" s="250">
        <v>2</v>
      </c>
      <c r="R176" s="251">
        <v>4</v>
      </c>
      <c r="S176" s="280">
        <v>9</v>
      </c>
      <c r="T176" s="251">
        <v>6</v>
      </c>
      <c r="U176" s="251">
        <v>0</v>
      </c>
      <c r="V176" s="279">
        <v>0</v>
      </c>
      <c r="W176" s="252">
        <v>0</v>
      </c>
      <c r="X176" s="4"/>
      <c r="Y176" s="4"/>
      <c r="Z176" s="4"/>
      <c r="AA176" s="4"/>
      <c r="AB176" s="4"/>
      <c r="AC176" s="4"/>
      <c r="AR176" s="4"/>
    </row>
    <row r="177" spans="1:44" ht="15" customHeight="1">
      <c r="A177" s="309"/>
      <c r="B177" s="316" t="s">
        <v>530</v>
      </c>
      <c r="C177" s="317" t="s">
        <v>533</v>
      </c>
      <c r="D177" s="320">
        <v>75</v>
      </c>
      <c r="E177" s="250"/>
      <c r="F177" s="251"/>
      <c r="G177" s="251"/>
      <c r="H177" s="251"/>
      <c r="I177" s="252"/>
      <c r="J177" s="250">
        <v>4</v>
      </c>
      <c r="K177" s="251">
        <v>40</v>
      </c>
      <c r="L177" s="251">
        <v>40</v>
      </c>
      <c r="M177" s="251">
        <v>0</v>
      </c>
      <c r="N177" s="252">
        <v>0</v>
      </c>
      <c r="O177" s="250">
        <v>0</v>
      </c>
      <c r="P177" s="252">
        <v>40</v>
      </c>
      <c r="Q177" s="250">
        <v>9</v>
      </c>
      <c r="R177" s="251">
        <v>7</v>
      </c>
      <c r="S177" s="280">
        <v>11</v>
      </c>
      <c r="T177" s="251">
        <v>9</v>
      </c>
      <c r="U177" s="251">
        <v>4</v>
      </c>
      <c r="V177" s="279">
        <v>0</v>
      </c>
      <c r="W177" s="252">
        <v>0</v>
      </c>
      <c r="X177" s="4"/>
      <c r="Y177" s="4"/>
      <c r="Z177" s="4"/>
      <c r="AA177" s="4"/>
      <c r="AB177" s="4"/>
      <c r="AC177" s="4"/>
      <c r="AR177" s="4"/>
    </row>
    <row r="178" spans="1:44" ht="36.75" customHeight="1">
      <c r="A178" s="309"/>
      <c r="B178" s="316" t="s">
        <v>530</v>
      </c>
      <c r="C178" s="317" t="s">
        <v>534</v>
      </c>
      <c r="D178" s="320">
        <v>129</v>
      </c>
      <c r="E178" s="250"/>
      <c r="F178" s="251"/>
      <c r="G178" s="251"/>
      <c r="H178" s="251"/>
      <c r="I178" s="252"/>
      <c r="J178" s="250">
        <v>6</v>
      </c>
      <c r="K178" s="251">
        <v>60</v>
      </c>
      <c r="L178" s="251">
        <v>60</v>
      </c>
      <c r="M178" s="251">
        <v>0</v>
      </c>
      <c r="N178" s="252">
        <v>0</v>
      </c>
      <c r="O178" s="250">
        <v>0</v>
      </c>
      <c r="P178" s="252">
        <v>60</v>
      </c>
      <c r="Q178" s="250">
        <v>3</v>
      </c>
      <c r="R178" s="251">
        <v>10</v>
      </c>
      <c r="S178" s="280">
        <v>27</v>
      </c>
      <c r="T178" s="251">
        <v>14</v>
      </c>
      <c r="U178" s="251">
        <v>6</v>
      </c>
      <c r="V178" s="279">
        <v>0</v>
      </c>
      <c r="W178" s="252">
        <v>0</v>
      </c>
      <c r="X178" s="4"/>
      <c r="Y178" s="4"/>
      <c r="Z178" s="4"/>
      <c r="AA178" s="4"/>
      <c r="AB178" s="4"/>
      <c r="AC178" s="4"/>
      <c r="AR178" s="4"/>
    </row>
    <row r="179" spans="1:44" ht="15" customHeight="1">
      <c r="A179" s="309"/>
      <c r="B179" s="316" t="s">
        <v>530</v>
      </c>
      <c r="C179" s="317" t="s">
        <v>535</v>
      </c>
      <c r="D179" s="320">
        <v>213</v>
      </c>
      <c r="E179" s="250"/>
      <c r="F179" s="251"/>
      <c r="G179" s="251"/>
      <c r="H179" s="251"/>
      <c r="I179" s="252"/>
      <c r="J179" s="250">
        <v>9</v>
      </c>
      <c r="K179" s="251">
        <v>92</v>
      </c>
      <c r="L179" s="251">
        <v>89</v>
      </c>
      <c r="M179" s="251">
        <v>0</v>
      </c>
      <c r="N179" s="252">
        <v>3</v>
      </c>
      <c r="O179" s="250">
        <v>0</v>
      </c>
      <c r="P179" s="252">
        <v>92</v>
      </c>
      <c r="Q179" s="250">
        <v>8</v>
      </c>
      <c r="R179" s="251">
        <v>28</v>
      </c>
      <c r="S179" s="280">
        <v>25</v>
      </c>
      <c r="T179" s="251">
        <v>25</v>
      </c>
      <c r="U179" s="251">
        <v>5</v>
      </c>
      <c r="V179" s="279">
        <v>0</v>
      </c>
      <c r="W179" s="252">
        <v>1</v>
      </c>
      <c r="X179" s="4"/>
      <c r="Y179" s="4"/>
      <c r="Z179" s="4"/>
      <c r="AA179" s="4"/>
      <c r="AB179" s="4"/>
      <c r="AC179" s="4"/>
      <c r="AR179" s="4"/>
    </row>
    <row r="180" spans="1:44" ht="15" customHeight="1">
      <c r="A180" s="309"/>
      <c r="B180" s="316" t="s">
        <v>505</v>
      </c>
      <c r="C180" s="317" t="s">
        <v>536</v>
      </c>
      <c r="D180" s="320">
        <v>658</v>
      </c>
      <c r="E180" s="250"/>
      <c r="F180" s="251"/>
      <c r="G180" s="251"/>
      <c r="H180" s="251"/>
      <c r="I180" s="252"/>
      <c r="J180" s="250">
        <v>34</v>
      </c>
      <c r="K180" s="251">
        <v>343</v>
      </c>
      <c r="L180" s="251">
        <v>302</v>
      </c>
      <c r="M180" s="251">
        <v>0</v>
      </c>
      <c r="N180" s="252">
        <v>41</v>
      </c>
      <c r="O180" s="250">
        <v>0</v>
      </c>
      <c r="P180" s="252">
        <v>343</v>
      </c>
      <c r="Q180" s="250">
        <v>4</v>
      </c>
      <c r="R180" s="251">
        <v>22</v>
      </c>
      <c r="S180" s="280">
        <v>50</v>
      </c>
      <c r="T180" s="251">
        <v>88</v>
      </c>
      <c r="U180" s="251">
        <v>89</v>
      </c>
      <c r="V180" s="279">
        <v>59</v>
      </c>
      <c r="W180" s="252">
        <v>31</v>
      </c>
      <c r="X180" s="4"/>
      <c r="Y180" s="4"/>
      <c r="Z180" s="4"/>
      <c r="AA180" s="4"/>
      <c r="AB180" s="4"/>
      <c r="AC180" s="4"/>
      <c r="AR180" s="4"/>
    </row>
    <row r="181" spans="1:44" ht="15" customHeight="1">
      <c r="A181" s="309"/>
      <c r="B181" s="316" t="s">
        <v>509</v>
      </c>
      <c r="C181" s="317" t="s">
        <v>537</v>
      </c>
      <c r="D181" s="320">
        <v>27</v>
      </c>
      <c r="E181" s="250"/>
      <c r="F181" s="251"/>
      <c r="G181" s="251"/>
      <c r="H181" s="251"/>
      <c r="I181" s="252"/>
      <c r="J181" s="250">
        <v>1</v>
      </c>
      <c r="K181" s="251">
        <v>11</v>
      </c>
      <c r="L181" s="251">
        <v>10</v>
      </c>
      <c r="M181" s="251">
        <v>0</v>
      </c>
      <c r="N181" s="252">
        <v>1</v>
      </c>
      <c r="O181" s="250">
        <v>0</v>
      </c>
      <c r="P181" s="252">
        <v>11</v>
      </c>
      <c r="Q181" s="250">
        <v>1</v>
      </c>
      <c r="R181" s="251">
        <v>1</v>
      </c>
      <c r="S181" s="280">
        <v>6</v>
      </c>
      <c r="T181" s="251">
        <v>1</v>
      </c>
      <c r="U181" s="251">
        <v>2</v>
      </c>
      <c r="V181" s="279">
        <v>0</v>
      </c>
      <c r="W181" s="252">
        <v>0</v>
      </c>
      <c r="X181" s="4"/>
      <c r="Y181" s="4"/>
      <c r="Z181" s="4"/>
      <c r="AA181" s="4"/>
      <c r="AB181" s="4"/>
      <c r="AC181" s="4"/>
      <c r="AR181" s="4"/>
    </row>
    <row r="182" spans="1:44" ht="39.75" customHeight="1">
      <c r="A182" s="309"/>
      <c r="B182" s="316" t="s">
        <v>538</v>
      </c>
      <c r="C182" s="317" t="s">
        <v>539</v>
      </c>
      <c r="D182" s="320">
        <v>216</v>
      </c>
      <c r="E182" s="250"/>
      <c r="F182" s="251"/>
      <c r="G182" s="251"/>
      <c r="H182" s="251"/>
      <c r="I182" s="252"/>
      <c r="J182" s="250">
        <v>11</v>
      </c>
      <c r="K182" s="251">
        <v>111</v>
      </c>
      <c r="L182" s="251">
        <v>98</v>
      </c>
      <c r="M182" s="251">
        <v>0</v>
      </c>
      <c r="N182" s="252">
        <v>13</v>
      </c>
      <c r="O182" s="250">
        <v>0</v>
      </c>
      <c r="P182" s="252">
        <v>111</v>
      </c>
      <c r="Q182" s="250">
        <v>9</v>
      </c>
      <c r="R182" s="251">
        <v>11</v>
      </c>
      <c r="S182" s="280">
        <v>17</v>
      </c>
      <c r="T182" s="251">
        <v>19</v>
      </c>
      <c r="U182" s="251">
        <v>21</v>
      </c>
      <c r="V182" s="279">
        <v>27</v>
      </c>
      <c r="W182" s="252">
        <v>7</v>
      </c>
      <c r="X182" s="4"/>
      <c r="Y182" s="4"/>
      <c r="Z182" s="4"/>
      <c r="AA182" s="4"/>
      <c r="AB182" s="4"/>
      <c r="AC182" s="4"/>
      <c r="AR182" s="4"/>
    </row>
    <row r="183" spans="1:44" ht="31.5" customHeight="1">
      <c r="A183" s="309"/>
      <c r="B183" s="316" t="s">
        <v>538</v>
      </c>
      <c r="C183" s="317" t="s">
        <v>540</v>
      </c>
      <c r="D183" s="320">
        <v>297</v>
      </c>
      <c r="E183" s="250"/>
      <c r="F183" s="251"/>
      <c r="G183" s="251"/>
      <c r="H183" s="251"/>
      <c r="I183" s="252"/>
      <c r="J183" s="250">
        <v>13</v>
      </c>
      <c r="K183" s="251">
        <v>131</v>
      </c>
      <c r="L183" s="251">
        <v>123</v>
      </c>
      <c r="M183" s="251">
        <v>0</v>
      </c>
      <c r="N183" s="252">
        <v>8</v>
      </c>
      <c r="O183" s="250">
        <v>0</v>
      </c>
      <c r="P183" s="252">
        <v>131</v>
      </c>
      <c r="Q183" s="250">
        <v>9</v>
      </c>
      <c r="R183" s="251">
        <v>14</v>
      </c>
      <c r="S183" s="280">
        <v>28</v>
      </c>
      <c r="T183" s="251">
        <v>24</v>
      </c>
      <c r="U183" s="251">
        <v>24</v>
      </c>
      <c r="V183" s="279">
        <v>28</v>
      </c>
      <c r="W183" s="252">
        <v>4</v>
      </c>
      <c r="X183" s="4"/>
      <c r="Y183" s="4"/>
      <c r="Z183" s="4"/>
      <c r="AA183" s="4"/>
      <c r="AB183" s="4"/>
      <c r="AC183" s="4"/>
      <c r="AR183" s="4"/>
    </row>
    <row r="184" spans="1:44" ht="15" customHeight="1">
      <c r="A184" s="309"/>
      <c r="B184" s="316" t="s">
        <v>513</v>
      </c>
      <c r="C184" s="317" t="s">
        <v>541</v>
      </c>
      <c r="D184" s="320">
        <v>424</v>
      </c>
      <c r="E184" s="250"/>
      <c r="F184" s="251"/>
      <c r="G184" s="251"/>
      <c r="H184" s="251"/>
      <c r="I184" s="252"/>
      <c r="J184" s="250">
        <v>2</v>
      </c>
      <c r="K184" s="251">
        <v>19</v>
      </c>
      <c r="L184" s="251"/>
      <c r="M184" s="251"/>
      <c r="N184" s="252"/>
      <c r="O184" s="250">
        <v>2</v>
      </c>
      <c r="P184" s="252">
        <v>17</v>
      </c>
      <c r="Q184" s="250">
        <v>3</v>
      </c>
      <c r="R184" s="251">
        <v>3</v>
      </c>
      <c r="S184" s="280">
        <v>5</v>
      </c>
      <c r="T184" s="251">
        <v>4</v>
      </c>
      <c r="U184" s="251">
        <v>2</v>
      </c>
      <c r="V184" s="279">
        <v>2</v>
      </c>
      <c r="W184" s="252">
        <v>0</v>
      </c>
      <c r="X184" s="4"/>
      <c r="Y184" s="4"/>
      <c r="Z184" s="4"/>
      <c r="AA184" s="4"/>
      <c r="AB184" s="4"/>
      <c r="AC184" s="4"/>
      <c r="AR184" s="4"/>
    </row>
    <row r="185" spans="1:44" ht="15" customHeight="1">
      <c r="A185" s="309"/>
      <c r="B185" s="316" t="s">
        <v>513</v>
      </c>
      <c r="C185" s="317" t="s">
        <v>542</v>
      </c>
      <c r="D185" s="320">
        <v>158</v>
      </c>
      <c r="E185" s="250"/>
      <c r="F185" s="251"/>
      <c r="G185" s="251"/>
      <c r="H185" s="251"/>
      <c r="I185" s="252"/>
      <c r="J185" s="250">
        <v>6</v>
      </c>
      <c r="K185" s="251">
        <v>63</v>
      </c>
      <c r="L185" s="251">
        <v>49</v>
      </c>
      <c r="M185" s="251">
        <v>0</v>
      </c>
      <c r="N185" s="252">
        <v>14</v>
      </c>
      <c r="O185" s="250">
        <v>0</v>
      </c>
      <c r="P185" s="252">
        <v>63</v>
      </c>
      <c r="Q185" s="250">
        <v>12</v>
      </c>
      <c r="R185" s="251">
        <v>12</v>
      </c>
      <c r="S185" s="280">
        <v>18</v>
      </c>
      <c r="T185" s="251">
        <v>17</v>
      </c>
      <c r="U185" s="251">
        <v>4</v>
      </c>
      <c r="V185" s="279">
        <v>0</v>
      </c>
      <c r="W185" s="252">
        <v>0</v>
      </c>
      <c r="X185" s="4"/>
      <c r="Y185" s="4"/>
      <c r="Z185" s="4"/>
      <c r="AA185" s="4"/>
      <c r="AB185" s="4"/>
      <c r="AC185" s="4"/>
      <c r="AR185" s="4"/>
    </row>
    <row r="186" spans="1:44" ht="15" customHeight="1">
      <c r="A186" s="309"/>
      <c r="B186" s="316" t="s">
        <v>505</v>
      </c>
      <c r="C186" s="317" t="s">
        <v>518</v>
      </c>
      <c r="D186" s="320">
        <v>213</v>
      </c>
      <c r="E186" s="250"/>
      <c r="F186" s="251"/>
      <c r="G186" s="251"/>
      <c r="H186" s="251"/>
      <c r="I186" s="252"/>
      <c r="J186" s="250">
        <v>8</v>
      </c>
      <c r="K186" s="251">
        <v>83</v>
      </c>
      <c r="L186" s="251">
        <v>56</v>
      </c>
      <c r="M186" s="251">
        <v>0</v>
      </c>
      <c r="N186" s="252">
        <v>27</v>
      </c>
      <c r="O186" s="250">
        <v>2</v>
      </c>
      <c r="P186" s="252">
        <v>81</v>
      </c>
      <c r="Q186" s="250">
        <v>0</v>
      </c>
      <c r="R186" s="251">
        <v>8</v>
      </c>
      <c r="S186" s="280">
        <v>12</v>
      </c>
      <c r="T186" s="251">
        <v>16</v>
      </c>
      <c r="U186" s="251">
        <v>28</v>
      </c>
      <c r="V186" s="279">
        <v>11</v>
      </c>
      <c r="W186" s="252">
        <v>8</v>
      </c>
      <c r="X186" s="4"/>
      <c r="Y186" s="4"/>
      <c r="Z186" s="4"/>
      <c r="AA186" s="4"/>
      <c r="AB186" s="4"/>
      <c r="AC186" s="4"/>
      <c r="AR186" s="4"/>
    </row>
    <row r="187" spans="1:44" ht="15" customHeight="1">
      <c r="A187" s="309"/>
      <c r="B187" s="316" t="s">
        <v>520</v>
      </c>
      <c r="C187" s="317" t="s">
        <v>522</v>
      </c>
      <c r="D187" s="320">
        <v>129</v>
      </c>
      <c r="E187" s="250"/>
      <c r="F187" s="251"/>
      <c r="G187" s="251"/>
      <c r="H187" s="251"/>
      <c r="I187" s="252"/>
      <c r="J187" s="250">
        <v>6</v>
      </c>
      <c r="K187" s="251">
        <v>60</v>
      </c>
      <c r="L187" s="251">
        <v>44</v>
      </c>
      <c r="M187" s="251">
        <v>0</v>
      </c>
      <c r="N187" s="252">
        <v>16</v>
      </c>
      <c r="O187" s="250">
        <v>60</v>
      </c>
      <c r="P187" s="252">
        <v>0</v>
      </c>
      <c r="Q187" s="250">
        <v>12</v>
      </c>
      <c r="R187" s="251">
        <v>6</v>
      </c>
      <c r="S187" s="280">
        <v>14</v>
      </c>
      <c r="T187" s="251">
        <v>10</v>
      </c>
      <c r="U187" s="251">
        <v>18</v>
      </c>
      <c r="V187" s="279">
        <v>0</v>
      </c>
      <c r="W187" s="252">
        <v>0</v>
      </c>
      <c r="X187" s="4"/>
      <c r="Y187" s="4"/>
      <c r="Z187" s="4"/>
      <c r="AA187" s="4"/>
      <c r="AB187" s="4"/>
      <c r="AC187" s="4"/>
      <c r="AR187" s="4"/>
    </row>
    <row r="188" spans="1:44" ht="39" customHeight="1">
      <c r="A188" s="309"/>
      <c r="B188" s="316" t="s">
        <v>526</v>
      </c>
      <c r="C188" s="317" t="s">
        <v>527</v>
      </c>
      <c r="D188" s="320">
        <v>36</v>
      </c>
      <c r="E188" s="250"/>
      <c r="F188" s="251"/>
      <c r="G188" s="251"/>
      <c r="H188" s="251"/>
      <c r="I188" s="252"/>
      <c r="J188" s="250">
        <v>2</v>
      </c>
      <c r="K188" s="251">
        <v>17</v>
      </c>
      <c r="L188" s="251">
        <v>11</v>
      </c>
      <c r="M188" s="251">
        <v>0</v>
      </c>
      <c r="N188" s="252">
        <v>6</v>
      </c>
      <c r="O188" s="250">
        <v>17</v>
      </c>
      <c r="P188" s="252">
        <v>0</v>
      </c>
      <c r="Q188" s="250">
        <v>1</v>
      </c>
      <c r="R188" s="251">
        <v>0</v>
      </c>
      <c r="S188" s="280">
        <v>2</v>
      </c>
      <c r="T188" s="251">
        <v>3</v>
      </c>
      <c r="U188" s="251">
        <v>8</v>
      </c>
      <c r="V188" s="279">
        <v>3</v>
      </c>
      <c r="W188" s="252">
        <v>0</v>
      </c>
      <c r="X188" s="4"/>
      <c r="Y188" s="4"/>
      <c r="Z188" s="4"/>
      <c r="AA188" s="4"/>
      <c r="AB188" s="4"/>
      <c r="AC188" s="4"/>
      <c r="AR188" s="4"/>
    </row>
    <row r="189" spans="1:44" ht="30" customHeight="1">
      <c r="A189" s="309"/>
      <c r="B189" s="316" t="s">
        <v>530</v>
      </c>
      <c r="C189" s="317" t="s">
        <v>543</v>
      </c>
      <c r="D189" s="320">
        <v>24</v>
      </c>
      <c r="E189" s="250"/>
      <c r="F189" s="251"/>
      <c r="G189" s="251"/>
      <c r="H189" s="251"/>
      <c r="I189" s="252"/>
      <c r="J189" s="250">
        <v>2</v>
      </c>
      <c r="K189" s="251">
        <v>22</v>
      </c>
      <c r="L189" s="251">
        <v>17</v>
      </c>
      <c r="M189" s="251">
        <v>0</v>
      </c>
      <c r="N189" s="252">
        <v>5</v>
      </c>
      <c r="O189" s="250">
        <v>0</v>
      </c>
      <c r="P189" s="252">
        <v>22</v>
      </c>
      <c r="Q189" s="250">
        <v>3</v>
      </c>
      <c r="R189" s="251">
        <v>10</v>
      </c>
      <c r="S189" s="280">
        <v>5</v>
      </c>
      <c r="T189" s="251">
        <v>1</v>
      </c>
      <c r="U189" s="251">
        <v>3</v>
      </c>
      <c r="V189" s="279">
        <v>0</v>
      </c>
      <c r="W189" s="252">
        <v>0</v>
      </c>
      <c r="X189" s="4"/>
      <c r="Y189" s="4"/>
      <c r="Z189" s="4"/>
      <c r="AA189" s="4"/>
      <c r="AB189" s="4"/>
      <c r="AC189" s="4"/>
      <c r="AR189" s="4"/>
    </row>
    <row r="190" spans="1:44" ht="31.5" customHeight="1">
      <c r="A190" s="309"/>
      <c r="B190" s="316" t="s">
        <v>530</v>
      </c>
      <c r="C190" s="317" t="s">
        <v>531</v>
      </c>
      <c r="D190" s="320">
        <v>96</v>
      </c>
      <c r="E190" s="250"/>
      <c r="F190" s="251"/>
      <c r="G190" s="251"/>
      <c r="H190" s="251"/>
      <c r="I190" s="252"/>
      <c r="J190" s="250">
        <v>4</v>
      </c>
      <c r="K190" s="251">
        <v>42</v>
      </c>
      <c r="L190" s="251">
        <v>31</v>
      </c>
      <c r="M190" s="251">
        <v>0</v>
      </c>
      <c r="N190" s="252">
        <v>11</v>
      </c>
      <c r="O190" s="250">
        <v>0</v>
      </c>
      <c r="P190" s="252">
        <v>42</v>
      </c>
      <c r="Q190" s="250">
        <v>7</v>
      </c>
      <c r="R190" s="251">
        <v>10</v>
      </c>
      <c r="S190" s="280">
        <v>19</v>
      </c>
      <c r="T190" s="251">
        <v>4</v>
      </c>
      <c r="U190" s="251">
        <v>2</v>
      </c>
      <c r="V190" s="279">
        <v>0</v>
      </c>
      <c r="W190" s="252">
        <v>0</v>
      </c>
      <c r="X190" s="4"/>
      <c r="Y190" s="4"/>
      <c r="Z190" s="4"/>
      <c r="AA190" s="4"/>
      <c r="AB190" s="4"/>
      <c r="AC190" s="4"/>
      <c r="AR190" s="4"/>
    </row>
    <row r="191" spans="1:44" ht="35.25" customHeight="1">
      <c r="A191" s="309"/>
      <c r="B191" s="316" t="s">
        <v>530</v>
      </c>
      <c r="C191" s="317" t="s">
        <v>544</v>
      </c>
      <c r="D191" s="320">
        <v>81</v>
      </c>
      <c r="E191" s="250"/>
      <c r="F191" s="251"/>
      <c r="G191" s="251"/>
      <c r="H191" s="251"/>
      <c r="I191" s="252"/>
      <c r="J191" s="250">
        <v>3</v>
      </c>
      <c r="K191" s="251">
        <v>31</v>
      </c>
      <c r="L191" s="251">
        <v>25</v>
      </c>
      <c r="M191" s="251">
        <v>0</v>
      </c>
      <c r="N191" s="252">
        <v>6</v>
      </c>
      <c r="O191" s="250">
        <v>0</v>
      </c>
      <c r="P191" s="252">
        <v>31</v>
      </c>
      <c r="Q191" s="250">
        <v>4</v>
      </c>
      <c r="R191" s="251">
        <v>11</v>
      </c>
      <c r="S191" s="280">
        <v>11</v>
      </c>
      <c r="T191" s="251">
        <v>4</v>
      </c>
      <c r="U191" s="251">
        <v>1</v>
      </c>
      <c r="V191" s="279">
        <v>0</v>
      </c>
      <c r="W191" s="252">
        <v>0</v>
      </c>
      <c r="X191" s="4"/>
      <c r="Y191" s="4"/>
      <c r="Z191" s="4"/>
      <c r="AA191" s="4"/>
      <c r="AB191" s="4"/>
      <c r="AC191" s="4"/>
      <c r="AR191" s="4"/>
    </row>
    <row r="192" spans="1:44" ht="33.75" customHeight="1">
      <c r="A192" s="309"/>
      <c r="B192" s="316" t="s">
        <v>530</v>
      </c>
      <c r="C192" s="317" t="s">
        <v>545</v>
      </c>
      <c r="D192" s="320">
        <v>39</v>
      </c>
      <c r="E192" s="250"/>
      <c r="F192" s="251"/>
      <c r="G192" s="251"/>
      <c r="H192" s="251"/>
      <c r="I192" s="252"/>
      <c r="J192" s="250">
        <v>2</v>
      </c>
      <c r="K192" s="251">
        <v>21</v>
      </c>
      <c r="L192" s="251">
        <v>13</v>
      </c>
      <c r="M192" s="251">
        <v>0</v>
      </c>
      <c r="N192" s="252">
        <v>8</v>
      </c>
      <c r="O192" s="250">
        <v>1</v>
      </c>
      <c r="P192" s="252">
        <v>20</v>
      </c>
      <c r="Q192" s="250">
        <v>4</v>
      </c>
      <c r="R192" s="251">
        <v>7</v>
      </c>
      <c r="S192" s="280">
        <v>6</v>
      </c>
      <c r="T192" s="251">
        <v>2</v>
      </c>
      <c r="U192" s="251">
        <v>2</v>
      </c>
      <c r="V192" s="279">
        <v>0</v>
      </c>
      <c r="W192" s="252">
        <v>0</v>
      </c>
      <c r="X192" s="4"/>
      <c r="Y192" s="4"/>
      <c r="Z192" s="4"/>
      <c r="AA192" s="4"/>
      <c r="AB192" s="4"/>
      <c r="AC192" s="4"/>
      <c r="AR192" s="4"/>
    </row>
    <row r="193" spans="1:44" ht="15" customHeight="1">
      <c r="A193" s="309"/>
      <c r="B193" s="316" t="s">
        <v>530</v>
      </c>
      <c r="C193" s="317" t="s">
        <v>546</v>
      </c>
      <c r="D193" s="320">
        <v>64</v>
      </c>
      <c r="E193" s="250"/>
      <c r="F193" s="251"/>
      <c r="G193" s="251"/>
      <c r="H193" s="251"/>
      <c r="I193" s="252"/>
      <c r="J193" s="250">
        <v>4</v>
      </c>
      <c r="K193" s="251">
        <v>45</v>
      </c>
      <c r="L193" s="251">
        <v>27</v>
      </c>
      <c r="M193" s="251">
        <v>0</v>
      </c>
      <c r="N193" s="252">
        <v>18</v>
      </c>
      <c r="O193" s="250">
        <v>0</v>
      </c>
      <c r="P193" s="252">
        <v>45</v>
      </c>
      <c r="Q193" s="250">
        <v>5</v>
      </c>
      <c r="R193" s="251">
        <v>10</v>
      </c>
      <c r="S193" s="280">
        <v>21</v>
      </c>
      <c r="T193" s="251">
        <v>6</v>
      </c>
      <c r="U193" s="251">
        <v>3</v>
      </c>
      <c r="V193" s="279">
        <v>0</v>
      </c>
      <c r="W193" s="252">
        <v>0</v>
      </c>
      <c r="X193" s="4"/>
      <c r="Y193" s="4"/>
      <c r="Z193" s="4"/>
      <c r="AA193" s="4"/>
      <c r="AB193" s="4"/>
      <c r="AC193" s="4"/>
      <c r="AR193" s="4"/>
    </row>
    <row r="194" spans="1:44" ht="15" customHeight="1">
      <c r="A194" s="309"/>
      <c r="B194" s="316" t="s">
        <v>530</v>
      </c>
      <c r="C194" s="317" t="s">
        <v>535</v>
      </c>
      <c r="D194" s="320">
        <v>146</v>
      </c>
      <c r="E194" s="250"/>
      <c r="F194" s="251"/>
      <c r="G194" s="251"/>
      <c r="H194" s="251"/>
      <c r="I194" s="252"/>
      <c r="J194" s="250">
        <v>6</v>
      </c>
      <c r="K194" s="251">
        <v>66</v>
      </c>
      <c r="L194" s="251">
        <v>54</v>
      </c>
      <c r="M194" s="251">
        <v>0</v>
      </c>
      <c r="N194" s="252">
        <v>12</v>
      </c>
      <c r="O194" s="250">
        <v>0</v>
      </c>
      <c r="P194" s="252">
        <v>66</v>
      </c>
      <c r="Q194" s="250">
        <v>10</v>
      </c>
      <c r="R194" s="251">
        <v>23</v>
      </c>
      <c r="S194" s="280">
        <v>22</v>
      </c>
      <c r="T194" s="251">
        <v>4</v>
      </c>
      <c r="U194" s="251">
        <v>7</v>
      </c>
      <c r="V194" s="279">
        <v>0</v>
      </c>
      <c r="W194" s="252">
        <v>0</v>
      </c>
      <c r="X194" s="4"/>
      <c r="Y194" s="4"/>
      <c r="Z194" s="4"/>
      <c r="AA194" s="4"/>
      <c r="AB194" s="4"/>
      <c r="AC194" s="4"/>
      <c r="AR194" s="4"/>
    </row>
    <row r="195" spans="1:44" ht="15" customHeight="1">
      <c r="A195" s="309"/>
      <c r="B195" s="316" t="s">
        <v>505</v>
      </c>
      <c r="C195" s="317" t="s">
        <v>547</v>
      </c>
      <c r="D195" s="320">
        <v>48</v>
      </c>
      <c r="E195" s="250"/>
      <c r="F195" s="251"/>
      <c r="G195" s="251"/>
      <c r="H195" s="251"/>
      <c r="I195" s="252"/>
      <c r="J195" s="250">
        <v>4</v>
      </c>
      <c r="K195" s="251">
        <v>42</v>
      </c>
      <c r="L195" s="251">
        <v>28</v>
      </c>
      <c r="M195" s="251">
        <v>0</v>
      </c>
      <c r="N195" s="252">
        <v>14</v>
      </c>
      <c r="O195" s="250">
        <v>0</v>
      </c>
      <c r="P195" s="252">
        <v>42</v>
      </c>
      <c r="Q195" s="250">
        <v>0</v>
      </c>
      <c r="R195" s="251">
        <v>5</v>
      </c>
      <c r="S195" s="280">
        <v>6</v>
      </c>
      <c r="T195" s="251">
        <v>9</v>
      </c>
      <c r="U195" s="251">
        <v>14</v>
      </c>
      <c r="V195" s="279">
        <v>4</v>
      </c>
      <c r="W195" s="252">
        <v>4</v>
      </c>
      <c r="X195" s="4"/>
      <c r="Y195" s="4"/>
      <c r="Z195" s="4"/>
      <c r="AA195" s="4"/>
      <c r="AB195" s="4"/>
      <c r="AC195" s="4"/>
      <c r="AR195" s="4"/>
    </row>
    <row r="196" spans="1:44" ht="15" customHeight="1">
      <c r="A196" s="309"/>
      <c r="B196" s="316" t="s">
        <v>509</v>
      </c>
      <c r="C196" s="317" t="s">
        <v>548</v>
      </c>
      <c r="D196" s="320">
        <v>36</v>
      </c>
      <c r="E196" s="250"/>
      <c r="F196" s="251"/>
      <c r="G196" s="251"/>
      <c r="H196" s="251"/>
      <c r="I196" s="252"/>
      <c r="J196" s="250">
        <v>3</v>
      </c>
      <c r="K196" s="251">
        <v>30</v>
      </c>
      <c r="L196" s="251">
        <v>15</v>
      </c>
      <c r="M196" s="251">
        <v>0</v>
      </c>
      <c r="N196" s="252">
        <v>15</v>
      </c>
      <c r="O196" s="250">
        <v>0</v>
      </c>
      <c r="P196" s="252">
        <v>30</v>
      </c>
      <c r="Q196" s="250">
        <v>6</v>
      </c>
      <c r="R196" s="251">
        <v>5</v>
      </c>
      <c r="S196" s="280">
        <v>10</v>
      </c>
      <c r="T196" s="251">
        <v>7</v>
      </c>
      <c r="U196" s="251">
        <v>2</v>
      </c>
      <c r="V196" s="279">
        <v>0</v>
      </c>
      <c r="W196" s="252">
        <v>0</v>
      </c>
      <c r="X196" s="4"/>
      <c r="Y196" s="4"/>
      <c r="Z196" s="4"/>
      <c r="AA196" s="4"/>
      <c r="AB196" s="4"/>
      <c r="AC196" s="4"/>
      <c r="AR196" s="4"/>
    </row>
    <row r="197" spans="1:44" ht="35.25" customHeight="1">
      <c r="A197" s="309"/>
      <c r="B197" s="316" t="s">
        <v>538</v>
      </c>
      <c r="C197" s="317" t="s">
        <v>539</v>
      </c>
      <c r="D197" s="320">
        <v>90</v>
      </c>
      <c r="E197" s="250"/>
      <c r="F197" s="251"/>
      <c r="G197" s="251"/>
      <c r="H197" s="251"/>
      <c r="I197" s="252"/>
      <c r="J197" s="250">
        <v>4</v>
      </c>
      <c r="K197" s="251">
        <v>40</v>
      </c>
      <c r="L197" s="251">
        <v>23</v>
      </c>
      <c r="M197" s="251">
        <v>0</v>
      </c>
      <c r="N197" s="252">
        <v>17</v>
      </c>
      <c r="O197" s="250">
        <v>3</v>
      </c>
      <c r="P197" s="252">
        <v>37</v>
      </c>
      <c r="Q197" s="250">
        <v>0</v>
      </c>
      <c r="R197" s="251">
        <v>0</v>
      </c>
      <c r="S197" s="280">
        <v>5</v>
      </c>
      <c r="T197" s="251">
        <v>21</v>
      </c>
      <c r="U197" s="251">
        <v>7</v>
      </c>
      <c r="V197" s="279">
        <v>3</v>
      </c>
      <c r="W197" s="252">
        <v>4</v>
      </c>
      <c r="X197" s="4"/>
      <c r="Y197" s="4"/>
      <c r="Z197" s="4"/>
      <c r="AA197" s="4"/>
      <c r="AB197" s="4"/>
      <c r="AC197" s="4"/>
      <c r="AR197" s="4"/>
    </row>
    <row r="198" spans="1:44" ht="15" customHeight="1">
      <c r="A198" s="309"/>
      <c r="B198" s="316" t="s">
        <v>538</v>
      </c>
      <c r="C198" s="317" t="s">
        <v>540</v>
      </c>
      <c r="D198" s="320">
        <v>90</v>
      </c>
      <c r="E198" s="250"/>
      <c r="F198" s="251"/>
      <c r="G198" s="251"/>
      <c r="H198" s="251"/>
      <c r="I198" s="252"/>
      <c r="J198" s="250">
        <v>4</v>
      </c>
      <c r="K198" s="251">
        <v>41</v>
      </c>
      <c r="L198" s="251">
        <v>22</v>
      </c>
      <c r="M198" s="251">
        <v>0</v>
      </c>
      <c r="N198" s="252">
        <v>19</v>
      </c>
      <c r="O198" s="250">
        <v>2</v>
      </c>
      <c r="P198" s="252">
        <v>39</v>
      </c>
      <c r="Q198" s="250">
        <v>0</v>
      </c>
      <c r="R198" s="251">
        <v>2</v>
      </c>
      <c r="S198" s="280">
        <v>6</v>
      </c>
      <c r="T198" s="251">
        <v>19</v>
      </c>
      <c r="U198" s="251">
        <v>11</v>
      </c>
      <c r="V198" s="279">
        <v>2</v>
      </c>
      <c r="W198" s="252">
        <v>1</v>
      </c>
      <c r="X198" s="4"/>
      <c r="Y198" s="4"/>
      <c r="Z198" s="4"/>
      <c r="AA198" s="4"/>
      <c r="AB198" s="4"/>
      <c r="AC198" s="4"/>
      <c r="AR198" s="4"/>
    </row>
    <row r="199" spans="1:44" ht="15" customHeight="1">
      <c r="A199" s="309"/>
      <c r="B199" s="316"/>
      <c r="C199" s="317" t="s">
        <v>549</v>
      </c>
      <c r="D199" s="320">
        <v>12</v>
      </c>
      <c r="E199" s="250"/>
      <c r="F199" s="251"/>
      <c r="G199" s="251"/>
      <c r="H199" s="251"/>
      <c r="I199" s="252"/>
      <c r="J199" s="250">
        <v>1</v>
      </c>
      <c r="K199" s="251">
        <v>10</v>
      </c>
      <c r="L199" s="251">
        <v>7</v>
      </c>
      <c r="M199" s="251">
        <v>0</v>
      </c>
      <c r="N199" s="252">
        <v>3</v>
      </c>
      <c r="O199" s="250">
        <v>1</v>
      </c>
      <c r="P199" s="252">
        <v>9</v>
      </c>
      <c r="Q199" s="250">
        <v>0</v>
      </c>
      <c r="R199" s="251">
        <v>1</v>
      </c>
      <c r="S199" s="280">
        <v>2</v>
      </c>
      <c r="T199" s="251">
        <v>2</v>
      </c>
      <c r="U199" s="251">
        <v>3</v>
      </c>
      <c r="V199" s="279">
        <v>1</v>
      </c>
      <c r="W199" s="252">
        <v>1</v>
      </c>
      <c r="X199" s="4"/>
      <c r="Y199" s="4"/>
      <c r="Z199" s="4"/>
      <c r="AA199" s="4"/>
      <c r="AB199" s="4"/>
      <c r="AC199" s="4"/>
      <c r="AR199" s="4"/>
    </row>
    <row r="200" spans="1:44" ht="15" customHeight="1">
      <c r="A200" s="309"/>
      <c r="B200" s="316"/>
      <c r="C200" s="317"/>
      <c r="D200" s="320"/>
      <c r="E200" s="250"/>
      <c r="F200" s="251"/>
      <c r="G200" s="251"/>
      <c r="H200" s="251"/>
      <c r="I200" s="252"/>
      <c r="J200" s="250"/>
      <c r="K200" s="251"/>
      <c r="L200" s="251"/>
      <c r="M200" s="251"/>
      <c r="N200" s="252"/>
      <c r="O200" s="250"/>
      <c r="P200" s="252"/>
      <c r="Q200" s="250"/>
      <c r="R200" s="251"/>
      <c r="S200" s="280"/>
      <c r="T200" s="251"/>
      <c r="U200" s="251"/>
      <c r="V200" s="279"/>
      <c r="W200" s="252"/>
      <c r="X200" s="4"/>
      <c r="Y200" s="4"/>
      <c r="Z200" s="4"/>
      <c r="AA200" s="4"/>
      <c r="AB200" s="4"/>
      <c r="AC200" s="4"/>
      <c r="AR200" s="4"/>
    </row>
    <row r="201" spans="1:44" ht="15" customHeight="1">
      <c r="A201" s="309"/>
      <c r="B201" s="316"/>
      <c r="C201" s="317"/>
      <c r="D201" s="320"/>
      <c r="E201" s="250"/>
      <c r="F201" s="251"/>
      <c r="G201" s="251"/>
      <c r="H201" s="251"/>
      <c r="I201" s="252"/>
      <c r="J201" s="250"/>
      <c r="K201" s="251"/>
      <c r="L201" s="251"/>
      <c r="M201" s="251"/>
      <c r="N201" s="252"/>
      <c r="O201" s="250"/>
      <c r="P201" s="252"/>
      <c r="Q201" s="250"/>
      <c r="R201" s="251"/>
      <c r="S201" s="280"/>
      <c r="T201" s="251"/>
      <c r="U201" s="251"/>
      <c r="V201" s="279"/>
      <c r="W201" s="252"/>
      <c r="X201" s="4"/>
      <c r="Y201" s="4"/>
      <c r="Z201" s="4"/>
      <c r="AA201" s="4"/>
      <c r="AB201" s="4"/>
      <c r="AC201" s="4"/>
      <c r="AR201" s="4"/>
    </row>
    <row r="202" spans="1:44" ht="15" customHeight="1">
      <c r="A202" s="309"/>
      <c r="B202" s="316"/>
      <c r="C202" s="317"/>
      <c r="D202" s="320"/>
      <c r="E202" s="250"/>
      <c r="F202" s="251"/>
      <c r="G202" s="251"/>
      <c r="H202" s="251"/>
      <c r="I202" s="252"/>
      <c r="J202" s="250"/>
      <c r="K202" s="251"/>
      <c r="L202" s="251"/>
      <c r="M202" s="251"/>
      <c r="N202" s="252"/>
      <c r="O202" s="250"/>
      <c r="P202" s="252"/>
      <c r="Q202" s="250"/>
      <c r="R202" s="251"/>
      <c r="S202" s="280"/>
      <c r="T202" s="251"/>
      <c r="U202" s="251"/>
      <c r="V202" s="279"/>
      <c r="W202" s="252"/>
      <c r="X202" s="4"/>
      <c r="Y202" s="4"/>
      <c r="Z202" s="4"/>
      <c r="AA202" s="4"/>
      <c r="AB202" s="4"/>
      <c r="AC202" s="4"/>
      <c r="AR202" s="4"/>
    </row>
    <row r="203" spans="1:44" ht="15" customHeight="1">
      <c r="A203" s="309"/>
      <c r="B203" s="316"/>
      <c r="C203" s="317"/>
      <c r="D203" s="320"/>
      <c r="E203" s="250"/>
      <c r="F203" s="251"/>
      <c r="G203" s="251"/>
      <c r="H203" s="251"/>
      <c r="I203" s="252"/>
      <c r="J203" s="250"/>
      <c r="K203" s="251"/>
      <c r="L203" s="251"/>
      <c r="M203" s="251"/>
      <c r="N203" s="252"/>
      <c r="O203" s="250"/>
      <c r="P203" s="252"/>
      <c r="Q203" s="250"/>
      <c r="R203" s="251"/>
      <c r="S203" s="280"/>
      <c r="T203" s="251"/>
      <c r="U203" s="251"/>
      <c r="V203" s="279"/>
      <c r="W203" s="252"/>
      <c r="X203" s="4"/>
      <c r="Y203" s="4"/>
      <c r="Z203" s="4"/>
      <c r="AA203" s="4"/>
      <c r="AB203" s="4"/>
      <c r="AC203" s="4"/>
      <c r="AR203" s="4"/>
    </row>
    <row r="204" spans="1:44" ht="15" customHeight="1">
      <c r="A204" s="309"/>
      <c r="B204" s="316"/>
      <c r="C204" s="317"/>
      <c r="D204" s="320"/>
      <c r="E204" s="250"/>
      <c r="F204" s="251"/>
      <c r="G204" s="251"/>
      <c r="H204" s="251"/>
      <c r="I204" s="252"/>
      <c r="J204" s="250"/>
      <c r="K204" s="251"/>
      <c r="L204" s="251"/>
      <c r="M204" s="251"/>
      <c r="N204" s="252"/>
      <c r="O204" s="250"/>
      <c r="P204" s="252"/>
      <c r="Q204" s="250"/>
      <c r="R204" s="251"/>
      <c r="S204" s="280"/>
      <c r="T204" s="251"/>
      <c r="U204" s="251"/>
      <c r="V204" s="279"/>
      <c r="W204" s="252"/>
      <c r="X204" s="4"/>
      <c r="Y204" s="4"/>
      <c r="Z204" s="4"/>
      <c r="AA204" s="4"/>
      <c r="AB204" s="4"/>
      <c r="AC204" s="4"/>
      <c r="AR204" s="4"/>
    </row>
    <row r="205" spans="1:44" ht="15" customHeight="1">
      <c r="A205" s="309"/>
      <c r="B205" s="321"/>
      <c r="C205" s="322"/>
      <c r="D205" s="320"/>
      <c r="E205" s="250"/>
      <c r="F205" s="251"/>
      <c r="G205" s="251"/>
      <c r="H205" s="251"/>
      <c r="I205" s="252"/>
      <c r="J205" s="250"/>
      <c r="K205" s="251"/>
      <c r="L205" s="251"/>
      <c r="M205" s="251"/>
      <c r="N205" s="252"/>
      <c r="O205" s="250"/>
      <c r="P205" s="252"/>
      <c r="Q205" s="250"/>
      <c r="R205" s="251"/>
      <c r="S205" s="280"/>
      <c r="T205" s="251"/>
      <c r="U205" s="251"/>
      <c r="V205" s="279"/>
      <c r="W205" s="252"/>
      <c r="X205" s="4"/>
      <c r="Y205" s="4"/>
      <c r="Z205" s="4"/>
      <c r="AA205" s="4"/>
      <c r="AB205" s="4"/>
      <c r="AC205" s="4"/>
      <c r="AK205" s="100"/>
      <c r="AR205" s="4"/>
    </row>
    <row r="206" spans="1:44" ht="15" customHeight="1">
      <c r="A206" s="309"/>
      <c r="B206" s="321"/>
      <c r="C206" s="322"/>
      <c r="D206" s="320"/>
      <c r="E206" s="250"/>
      <c r="F206" s="251"/>
      <c r="G206" s="323"/>
      <c r="H206" s="251"/>
      <c r="I206" s="252"/>
      <c r="J206" s="250"/>
      <c r="K206" s="251"/>
      <c r="L206" s="251"/>
      <c r="M206" s="251"/>
      <c r="N206" s="252"/>
      <c r="O206" s="250"/>
      <c r="P206" s="252"/>
      <c r="Q206" s="250"/>
      <c r="R206" s="251"/>
      <c r="S206" s="280"/>
      <c r="T206" s="251"/>
      <c r="U206" s="251"/>
      <c r="V206" s="279"/>
      <c r="W206" s="252"/>
      <c r="X206" s="4"/>
      <c r="Y206" s="4"/>
      <c r="Z206" s="4"/>
      <c r="AA206" s="4"/>
      <c r="AB206" s="4"/>
      <c r="AC206" s="4"/>
      <c r="AR206" s="4"/>
    </row>
    <row r="207" spans="1:44" ht="15" customHeight="1">
      <c r="A207" s="309"/>
      <c r="B207" s="321"/>
      <c r="C207" s="322"/>
      <c r="D207" s="320"/>
      <c r="E207" s="250"/>
      <c r="F207" s="251"/>
      <c r="G207" s="251"/>
      <c r="H207" s="251"/>
      <c r="I207" s="252"/>
      <c r="J207" s="250"/>
      <c r="K207" s="251"/>
      <c r="L207" s="251"/>
      <c r="M207" s="251"/>
      <c r="N207" s="252"/>
      <c r="O207" s="250"/>
      <c r="P207" s="252"/>
      <c r="Q207" s="250"/>
      <c r="R207" s="251"/>
      <c r="S207" s="280"/>
      <c r="T207" s="251"/>
      <c r="U207" s="251"/>
      <c r="V207" s="279"/>
      <c r="W207" s="252"/>
      <c r="X207" s="4"/>
      <c r="Y207" s="4"/>
      <c r="Z207" s="4"/>
      <c r="AA207" s="4"/>
      <c r="AB207" s="4"/>
      <c r="AC207" s="4"/>
      <c r="AR207" s="4"/>
    </row>
    <row r="208" spans="1:44" ht="15" customHeight="1">
      <c r="A208" s="309"/>
      <c r="B208" s="321"/>
      <c r="C208" s="322"/>
      <c r="D208" s="320"/>
      <c r="E208" s="250"/>
      <c r="F208" s="251"/>
      <c r="G208" s="251"/>
      <c r="H208" s="251"/>
      <c r="I208" s="252"/>
      <c r="J208" s="250"/>
      <c r="K208" s="251"/>
      <c r="L208" s="251"/>
      <c r="M208" s="251"/>
      <c r="N208" s="252"/>
      <c r="O208" s="250"/>
      <c r="P208" s="252"/>
      <c r="Q208" s="250"/>
      <c r="R208" s="251"/>
      <c r="S208" s="280"/>
      <c r="T208" s="251"/>
      <c r="U208" s="251"/>
      <c r="V208" s="279"/>
      <c r="W208" s="252"/>
      <c r="X208" s="4"/>
      <c r="Y208" s="4"/>
      <c r="Z208" s="4"/>
      <c r="AA208" s="4"/>
      <c r="AB208" s="4"/>
      <c r="AC208" s="4"/>
      <c r="AR208" s="4"/>
    </row>
    <row r="209" spans="1:46" ht="15" customHeight="1">
      <c r="A209" s="309"/>
      <c r="B209" s="321"/>
      <c r="C209" s="322"/>
      <c r="D209" s="320"/>
      <c r="E209" s="250"/>
      <c r="F209" s="251"/>
      <c r="G209" s="251"/>
      <c r="H209" s="251"/>
      <c r="I209" s="252"/>
      <c r="J209" s="250"/>
      <c r="K209" s="251"/>
      <c r="L209" s="251"/>
      <c r="M209" s="251"/>
      <c r="N209" s="252"/>
      <c r="O209" s="250"/>
      <c r="P209" s="252"/>
      <c r="Q209" s="250"/>
      <c r="R209" s="251"/>
      <c r="S209" s="280"/>
      <c r="T209" s="251"/>
      <c r="U209" s="251"/>
      <c r="V209" s="279"/>
      <c r="W209" s="252"/>
      <c r="X209" s="4"/>
      <c r="Y209" s="4"/>
      <c r="Z209" s="4"/>
      <c r="AA209" s="4"/>
      <c r="AB209" s="4"/>
      <c r="AC209" s="4"/>
      <c r="AR209" s="4"/>
    </row>
    <row r="210" spans="1:46" ht="15" customHeight="1">
      <c r="A210" s="309"/>
      <c r="B210" s="321"/>
      <c r="C210" s="322"/>
      <c r="D210" s="320"/>
      <c r="E210" s="250"/>
      <c r="F210" s="251"/>
      <c r="G210" s="251"/>
      <c r="H210" s="251"/>
      <c r="I210" s="252"/>
      <c r="J210" s="250"/>
      <c r="K210" s="251"/>
      <c r="L210" s="251"/>
      <c r="M210" s="251"/>
      <c r="N210" s="252"/>
      <c r="O210" s="250"/>
      <c r="P210" s="252"/>
      <c r="Q210" s="250"/>
      <c r="R210" s="251"/>
      <c r="S210" s="280"/>
      <c r="T210" s="251"/>
      <c r="U210" s="251"/>
      <c r="V210" s="279"/>
      <c r="W210" s="252"/>
      <c r="X210" s="4"/>
      <c r="Y210" s="4"/>
      <c r="Z210" s="4"/>
      <c r="AA210" s="4"/>
      <c r="AB210" s="4"/>
      <c r="AC210" s="4"/>
      <c r="AR210" s="4"/>
    </row>
    <row r="211" spans="1:46" ht="15" customHeight="1">
      <c r="A211" s="309"/>
      <c r="B211" s="321"/>
      <c r="C211" s="322"/>
      <c r="D211" s="320"/>
      <c r="E211" s="250"/>
      <c r="F211" s="251"/>
      <c r="G211" s="251"/>
      <c r="H211" s="251"/>
      <c r="I211" s="252"/>
      <c r="J211" s="250"/>
      <c r="K211" s="251"/>
      <c r="L211" s="251"/>
      <c r="M211" s="251"/>
      <c r="N211" s="252"/>
      <c r="O211" s="250"/>
      <c r="P211" s="252"/>
      <c r="Q211" s="250"/>
      <c r="R211" s="251"/>
      <c r="S211" s="280"/>
      <c r="T211" s="251"/>
      <c r="U211" s="251"/>
      <c r="V211" s="279"/>
      <c r="W211" s="252"/>
      <c r="X211" s="4"/>
      <c r="Y211" s="4"/>
      <c r="Z211" s="4"/>
      <c r="AA211" s="4"/>
      <c r="AB211" s="4"/>
      <c r="AC211" s="4"/>
      <c r="AR211" s="4"/>
    </row>
    <row r="212" spans="1:46" ht="15" customHeight="1">
      <c r="A212" s="324"/>
      <c r="B212" s="321"/>
      <c r="C212" s="322"/>
      <c r="D212" s="320"/>
      <c r="E212" s="250"/>
      <c r="F212" s="251"/>
      <c r="G212" s="251"/>
      <c r="H212" s="251"/>
      <c r="I212" s="252"/>
      <c r="J212" s="250"/>
      <c r="K212" s="251"/>
      <c r="L212" s="251"/>
      <c r="M212" s="251"/>
      <c r="N212" s="252"/>
      <c r="O212" s="250"/>
      <c r="P212" s="252"/>
      <c r="Q212" s="250"/>
      <c r="R212" s="251"/>
      <c r="S212" s="280"/>
      <c r="T212" s="251"/>
      <c r="U212" s="251"/>
      <c r="V212" s="279"/>
      <c r="W212" s="252"/>
      <c r="X212" s="4"/>
      <c r="Y212" s="4"/>
      <c r="Z212" s="4"/>
      <c r="AA212" s="4"/>
      <c r="AB212" s="4"/>
      <c r="AC212" s="4"/>
      <c r="AR212" s="4"/>
    </row>
    <row r="213" spans="1:46" ht="15" customHeight="1">
      <c r="A213" s="324"/>
      <c r="B213" s="321"/>
      <c r="C213" s="322"/>
      <c r="D213" s="320"/>
      <c r="E213" s="250"/>
      <c r="F213" s="251"/>
      <c r="G213" s="251"/>
      <c r="H213" s="251"/>
      <c r="I213" s="252"/>
      <c r="J213" s="250"/>
      <c r="K213" s="251"/>
      <c r="L213" s="251"/>
      <c r="M213" s="251"/>
      <c r="N213" s="252"/>
      <c r="O213" s="250"/>
      <c r="P213" s="252"/>
      <c r="Q213" s="250"/>
      <c r="R213" s="251"/>
      <c r="S213" s="280"/>
      <c r="T213" s="251"/>
      <c r="U213" s="251"/>
      <c r="V213" s="279"/>
      <c r="W213" s="252"/>
      <c r="X213" s="4"/>
      <c r="Y213" s="4"/>
      <c r="Z213" s="4"/>
      <c r="AA213" s="4"/>
      <c r="AB213" s="4"/>
      <c r="AC213" s="4"/>
      <c r="AR213" s="4"/>
    </row>
    <row r="214" spans="1:46" ht="15" customHeight="1">
      <c r="A214" s="324"/>
      <c r="B214" s="321"/>
      <c r="C214" s="322"/>
      <c r="D214" s="320"/>
      <c r="E214" s="250"/>
      <c r="F214" s="251"/>
      <c r="G214" s="251"/>
      <c r="H214" s="251"/>
      <c r="I214" s="252"/>
      <c r="J214" s="250"/>
      <c r="K214" s="251"/>
      <c r="L214" s="251"/>
      <c r="M214" s="251"/>
      <c r="N214" s="252"/>
      <c r="O214" s="250"/>
      <c r="P214" s="252"/>
      <c r="Q214" s="250"/>
      <c r="R214" s="251"/>
      <c r="S214" s="280"/>
      <c r="T214" s="251"/>
      <c r="U214" s="251"/>
      <c r="V214" s="279"/>
      <c r="W214" s="252"/>
      <c r="X214" s="4"/>
      <c r="Y214" s="4"/>
      <c r="Z214" s="4"/>
      <c r="AA214" s="4"/>
      <c r="AB214" s="4"/>
      <c r="AC214" s="4"/>
      <c r="AR214" s="4"/>
    </row>
    <row r="215" spans="1:46" ht="15" customHeight="1">
      <c r="A215" s="324"/>
      <c r="B215" s="321"/>
      <c r="C215" s="322"/>
      <c r="D215" s="320"/>
      <c r="E215" s="250"/>
      <c r="F215" s="251"/>
      <c r="G215" s="251"/>
      <c r="H215" s="251"/>
      <c r="I215" s="252"/>
      <c r="J215" s="250"/>
      <c r="K215" s="251"/>
      <c r="L215" s="251"/>
      <c r="M215" s="251"/>
      <c r="N215" s="252"/>
      <c r="O215" s="250"/>
      <c r="P215" s="252"/>
      <c r="Q215" s="250"/>
      <c r="R215" s="251"/>
      <c r="S215" s="280"/>
      <c r="T215" s="251"/>
      <c r="U215" s="251"/>
      <c r="V215" s="279"/>
      <c r="W215" s="252"/>
      <c r="X215" s="4"/>
      <c r="Y215" s="4"/>
      <c r="Z215" s="4"/>
      <c r="AA215" s="4"/>
      <c r="AB215" s="4"/>
      <c r="AC215" s="4"/>
      <c r="AR215" s="4"/>
    </row>
    <row r="216" spans="1:46" ht="15" customHeight="1">
      <c r="A216" s="324"/>
      <c r="B216" s="321"/>
      <c r="C216" s="322"/>
      <c r="D216" s="320"/>
      <c r="E216" s="250"/>
      <c r="F216" s="251"/>
      <c r="G216" s="251"/>
      <c r="H216" s="251"/>
      <c r="I216" s="252"/>
      <c r="J216" s="250"/>
      <c r="K216" s="251"/>
      <c r="L216" s="251"/>
      <c r="M216" s="251"/>
      <c r="N216" s="252"/>
      <c r="O216" s="250"/>
      <c r="P216" s="252"/>
      <c r="Q216" s="250"/>
      <c r="R216" s="251"/>
      <c r="S216" s="280"/>
      <c r="T216" s="251"/>
      <c r="U216" s="251"/>
      <c r="V216" s="279"/>
      <c r="W216" s="252"/>
      <c r="X216" s="4"/>
      <c r="Y216" s="4"/>
      <c r="Z216" s="4"/>
      <c r="AA216" s="4"/>
      <c r="AB216" s="4"/>
      <c r="AC216" s="4"/>
      <c r="AR216" s="4"/>
    </row>
    <row r="217" spans="1:46" ht="15" customHeight="1">
      <c r="A217" s="324"/>
      <c r="B217" s="321"/>
      <c r="C217" s="322"/>
      <c r="D217" s="320"/>
      <c r="E217" s="250"/>
      <c r="F217" s="251"/>
      <c r="G217" s="251"/>
      <c r="H217" s="251"/>
      <c r="I217" s="252"/>
      <c r="J217" s="250"/>
      <c r="K217" s="251"/>
      <c r="L217" s="251"/>
      <c r="M217" s="251"/>
      <c r="N217" s="252"/>
      <c r="O217" s="250"/>
      <c r="P217" s="252"/>
      <c r="Q217" s="250"/>
      <c r="R217" s="251"/>
      <c r="S217" s="280"/>
      <c r="T217" s="251"/>
      <c r="U217" s="251"/>
      <c r="V217" s="279"/>
      <c r="W217" s="252"/>
      <c r="X217" s="4"/>
      <c r="Y217" s="4"/>
      <c r="Z217" s="4"/>
      <c r="AA217" s="4"/>
      <c r="AB217" s="4"/>
      <c r="AC217" s="4"/>
      <c r="AR217" s="4"/>
    </row>
    <row r="218" spans="1:46" ht="15" customHeight="1">
      <c r="A218" s="309"/>
      <c r="B218" s="316"/>
      <c r="C218" s="317"/>
      <c r="D218" s="318"/>
      <c r="E218" s="278"/>
      <c r="F218" s="276"/>
      <c r="G218" s="276"/>
      <c r="H218" s="276"/>
      <c r="I218" s="319"/>
      <c r="J218" s="278"/>
      <c r="K218" s="276"/>
      <c r="L218" s="276"/>
      <c r="M218" s="276"/>
      <c r="N218" s="319"/>
      <c r="O218" s="278"/>
      <c r="P218" s="319"/>
      <c r="Q218" s="250"/>
      <c r="R218" s="251"/>
      <c r="S218" s="280"/>
      <c r="T218" s="251"/>
      <c r="U218" s="251"/>
      <c r="V218" s="279"/>
      <c r="W218" s="252"/>
      <c r="X218" s="4"/>
      <c r="Y218" s="4"/>
      <c r="Z218" s="4"/>
      <c r="AA218" s="4"/>
      <c r="AT218" s="4"/>
    </row>
    <row r="219" spans="1:46" ht="15" customHeight="1">
      <c r="A219" s="309"/>
      <c r="B219" s="316"/>
      <c r="C219" s="317"/>
      <c r="D219" s="318"/>
      <c r="E219" s="278"/>
      <c r="F219" s="276"/>
      <c r="G219" s="276"/>
      <c r="H219" s="276"/>
      <c r="I219" s="319"/>
      <c r="J219" s="278"/>
      <c r="K219" s="276"/>
      <c r="L219" s="276"/>
      <c r="M219" s="276"/>
      <c r="N219" s="319"/>
      <c r="O219" s="278"/>
      <c r="P219" s="319"/>
      <c r="Q219" s="250"/>
      <c r="R219" s="251"/>
      <c r="S219" s="280"/>
      <c r="T219" s="251"/>
      <c r="U219" s="251"/>
      <c r="V219" s="279"/>
      <c r="W219" s="252"/>
      <c r="X219" s="4"/>
      <c r="Y219" s="4"/>
      <c r="Z219" s="4"/>
      <c r="AA219" s="4"/>
      <c r="AT219" s="4"/>
    </row>
    <row r="220" spans="1:46" ht="15" customHeight="1">
      <c r="A220" s="309"/>
      <c r="B220" s="316"/>
      <c r="C220" s="317"/>
      <c r="D220" s="318"/>
      <c r="E220" s="278"/>
      <c r="F220" s="276"/>
      <c r="G220" s="276"/>
      <c r="H220" s="276"/>
      <c r="I220" s="319"/>
      <c r="J220" s="278"/>
      <c r="K220" s="276"/>
      <c r="L220" s="276"/>
      <c r="M220" s="276"/>
      <c r="N220" s="319"/>
      <c r="O220" s="278"/>
      <c r="P220" s="319"/>
      <c r="Q220" s="250"/>
      <c r="R220" s="251"/>
      <c r="S220" s="280"/>
      <c r="T220" s="251"/>
      <c r="U220" s="251"/>
      <c r="V220" s="279"/>
      <c r="W220" s="252"/>
      <c r="X220" s="4"/>
      <c r="Y220" s="4"/>
      <c r="Z220" s="4"/>
      <c r="AA220" s="4"/>
      <c r="AT220" s="4"/>
    </row>
    <row r="221" spans="1:46" ht="15" customHeight="1">
      <c r="A221" s="309"/>
      <c r="B221" s="316"/>
      <c r="C221" s="317"/>
      <c r="D221" s="318"/>
      <c r="E221" s="278"/>
      <c r="F221" s="276"/>
      <c r="G221" s="276"/>
      <c r="H221" s="276"/>
      <c r="I221" s="319"/>
      <c r="J221" s="278"/>
      <c r="K221" s="276"/>
      <c r="L221" s="276"/>
      <c r="M221" s="276"/>
      <c r="N221" s="319"/>
      <c r="O221" s="278"/>
      <c r="P221" s="319"/>
      <c r="Q221" s="250"/>
      <c r="R221" s="251"/>
      <c r="S221" s="280"/>
      <c r="T221" s="251"/>
      <c r="U221" s="251"/>
      <c r="V221" s="279"/>
      <c r="W221" s="252"/>
      <c r="X221" s="4"/>
      <c r="Y221" s="4"/>
      <c r="Z221" s="4"/>
      <c r="AA221" s="4"/>
      <c r="AT221" s="4"/>
    </row>
    <row r="222" spans="1:46" ht="15" customHeight="1">
      <c r="A222" s="309"/>
      <c r="B222" s="316"/>
      <c r="C222" s="317"/>
      <c r="D222" s="318"/>
      <c r="E222" s="278"/>
      <c r="F222" s="276"/>
      <c r="G222" s="276"/>
      <c r="H222" s="276"/>
      <c r="I222" s="319"/>
      <c r="J222" s="278"/>
      <c r="K222" s="276"/>
      <c r="L222" s="276"/>
      <c r="M222" s="276"/>
      <c r="N222" s="319"/>
      <c r="O222" s="278"/>
      <c r="P222" s="319"/>
      <c r="Q222" s="250"/>
      <c r="R222" s="251"/>
      <c r="S222" s="280"/>
      <c r="T222" s="251"/>
      <c r="U222" s="251"/>
      <c r="V222" s="279"/>
      <c r="W222" s="252"/>
      <c r="X222" s="4"/>
      <c r="Y222" s="4"/>
      <c r="Z222" s="4"/>
      <c r="AA222" s="4"/>
      <c r="AT222" s="4"/>
    </row>
    <row r="223" spans="1:46" ht="15" customHeight="1">
      <c r="A223" s="309"/>
      <c r="B223" s="316"/>
      <c r="C223" s="317"/>
      <c r="D223" s="318"/>
      <c r="E223" s="278"/>
      <c r="F223" s="276"/>
      <c r="G223" s="276"/>
      <c r="H223" s="276"/>
      <c r="I223" s="319"/>
      <c r="J223" s="278"/>
      <c r="K223" s="276"/>
      <c r="L223" s="276"/>
      <c r="M223" s="276"/>
      <c r="N223" s="319"/>
      <c r="O223" s="278"/>
      <c r="P223" s="319"/>
      <c r="Q223" s="250"/>
      <c r="R223" s="251"/>
      <c r="S223" s="280"/>
      <c r="T223" s="251"/>
      <c r="U223" s="251"/>
      <c r="V223" s="279"/>
      <c r="W223" s="252"/>
      <c r="X223" s="4"/>
      <c r="Y223" s="4"/>
      <c r="Z223" s="4"/>
      <c r="AA223" s="4"/>
      <c r="AT223" s="4"/>
    </row>
    <row r="224" spans="1:46" ht="15" customHeight="1">
      <c r="A224" s="309"/>
      <c r="B224" s="316"/>
      <c r="C224" s="317"/>
      <c r="D224" s="320"/>
      <c r="E224" s="250"/>
      <c r="F224" s="251"/>
      <c r="G224" s="251"/>
      <c r="H224" s="251"/>
      <c r="I224" s="252"/>
      <c r="J224" s="250"/>
      <c r="K224" s="251"/>
      <c r="L224" s="251"/>
      <c r="M224" s="251"/>
      <c r="N224" s="252"/>
      <c r="O224" s="250"/>
      <c r="P224" s="252"/>
      <c r="Q224" s="250"/>
      <c r="R224" s="251"/>
      <c r="S224" s="280"/>
      <c r="T224" s="251"/>
      <c r="U224" s="251"/>
      <c r="V224" s="279"/>
      <c r="W224" s="252"/>
      <c r="X224" s="4"/>
      <c r="Y224" s="4"/>
      <c r="Z224" s="4"/>
      <c r="AA224" s="4"/>
      <c r="AT224" s="4"/>
    </row>
    <row r="225" spans="1:46" ht="15" customHeight="1">
      <c r="A225" s="309"/>
      <c r="B225" s="316"/>
      <c r="C225" s="317"/>
      <c r="D225" s="320"/>
      <c r="E225" s="250"/>
      <c r="F225" s="251"/>
      <c r="G225" s="251"/>
      <c r="H225" s="251"/>
      <c r="I225" s="252"/>
      <c r="J225" s="250"/>
      <c r="K225" s="251"/>
      <c r="L225" s="251"/>
      <c r="M225" s="251"/>
      <c r="N225" s="252"/>
      <c r="O225" s="250"/>
      <c r="P225" s="252"/>
      <c r="Q225" s="250"/>
      <c r="R225" s="251"/>
      <c r="S225" s="280"/>
      <c r="T225" s="251"/>
      <c r="U225" s="251"/>
      <c r="V225" s="279"/>
      <c r="W225" s="252"/>
      <c r="X225" s="4"/>
      <c r="Y225" s="4"/>
      <c r="Z225" s="4"/>
      <c r="AA225" s="4"/>
      <c r="AT225" s="4"/>
    </row>
    <row r="226" spans="1:46" ht="15" customHeight="1">
      <c r="A226" s="309"/>
      <c r="B226" s="316"/>
      <c r="C226" s="317"/>
      <c r="D226" s="320"/>
      <c r="E226" s="250"/>
      <c r="F226" s="251"/>
      <c r="G226" s="251"/>
      <c r="H226" s="251"/>
      <c r="I226" s="252"/>
      <c r="J226" s="250"/>
      <c r="K226" s="251"/>
      <c r="L226" s="251"/>
      <c r="M226" s="251"/>
      <c r="N226" s="252"/>
      <c r="O226" s="250"/>
      <c r="P226" s="252"/>
      <c r="Q226" s="250"/>
      <c r="R226" s="251"/>
      <c r="S226" s="280"/>
      <c r="T226" s="251"/>
      <c r="U226" s="251"/>
      <c r="V226" s="279"/>
      <c r="W226" s="252"/>
      <c r="X226" s="4"/>
      <c r="Y226" s="4"/>
      <c r="Z226" s="4"/>
      <c r="AA226" s="4"/>
      <c r="AB226" s="4"/>
      <c r="AC226" s="4"/>
      <c r="AR226" s="4"/>
    </row>
    <row r="227" spans="1:46" ht="15" customHeight="1">
      <c r="A227" s="309"/>
      <c r="B227" s="316"/>
      <c r="C227" s="317"/>
      <c r="D227" s="320"/>
      <c r="E227" s="250"/>
      <c r="F227" s="251"/>
      <c r="G227" s="251"/>
      <c r="H227" s="251"/>
      <c r="I227" s="252"/>
      <c r="J227" s="250"/>
      <c r="K227" s="251"/>
      <c r="L227" s="251"/>
      <c r="M227" s="251"/>
      <c r="N227" s="252"/>
      <c r="O227" s="250"/>
      <c r="P227" s="252"/>
      <c r="Q227" s="250"/>
      <c r="R227" s="251"/>
      <c r="S227" s="280"/>
      <c r="T227" s="251"/>
      <c r="U227" s="251"/>
      <c r="V227" s="279"/>
      <c r="W227" s="252"/>
      <c r="X227" s="4"/>
      <c r="Y227" s="4"/>
      <c r="Z227" s="4"/>
      <c r="AA227" s="4"/>
      <c r="AB227" s="4"/>
      <c r="AC227" s="4"/>
      <c r="AR227" s="4"/>
    </row>
    <row r="228" spans="1:46" ht="15" customHeight="1">
      <c r="A228" s="309"/>
      <c r="B228" s="316"/>
      <c r="C228" s="317"/>
      <c r="D228" s="320"/>
      <c r="E228" s="250"/>
      <c r="F228" s="251"/>
      <c r="G228" s="251"/>
      <c r="H228" s="251"/>
      <c r="I228" s="252"/>
      <c r="J228" s="250"/>
      <c r="K228" s="251"/>
      <c r="L228" s="251"/>
      <c r="M228" s="251"/>
      <c r="N228" s="252"/>
      <c r="O228" s="250"/>
      <c r="P228" s="252"/>
      <c r="Q228" s="250"/>
      <c r="R228" s="251"/>
      <c r="S228" s="280"/>
      <c r="T228" s="251"/>
      <c r="U228" s="251"/>
      <c r="V228" s="279"/>
      <c r="W228" s="252"/>
      <c r="X228" s="4"/>
      <c r="Y228" s="4"/>
      <c r="Z228" s="4"/>
      <c r="AA228" s="4"/>
      <c r="AB228" s="4"/>
      <c r="AC228" s="4"/>
      <c r="AR228" s="4"/>
    </row>
    <row r="229" spans="1:46" ht="15" customHeight="1">
      <c r="A229" s="309"/>
      <c r="B229" s="316"/>
      <c r="C229" s="317"/>
      <c r="D229" s="320"/>
      <c r="E229" s="250"/>
      <c r="F229" s="251"/>
      <c r="G229" s="251"/>
      <c r="H229" s="251"/>
      <c r="I229" s="252"/>
      <c r="J229" s="250"/>
      <c r="K229" s="251"/>
      <c r="L229" s="251"/>
      <c r="M229" s="251"/>
      <c r="N229" s="252"/>
      <c r="O229" s="250"/>
      <c r="P229" s="252"/>
      <c r="Q229" s="250"/>
      <c r="R229" s="251"/>
      <c r="S229" s="280"/>
      <c r="T229" s="251"/>
      <c r="U229" s="251"/>
      <c r="V229" s="279"/>
      <c r="W229" s="252"/>
      <c r="X229" s="4"/>
      <c r="Y229" s="4"/>
      <c r="Z229" s="4"/>
      <c r="AA229" s="4"/>
      <c r="AB229" s="4"/>
      <c r="AC229" s="4"/>
      <c r="AR229" s="4"/>
    </row>
    <row r="230" spans="1:46" ht="15" customHeight="1">
      <c r="A230" s="309"/>
      <c r="B230" s="316"/>
      <c r="C230" s="317"/>
      <c r="D230" s="320"/>
      <c r="E230" s="250"/>
      <c r="F230" s="251"/>
      <c r="G230" s="251"/>
      <c r="H230" s="251"/>
      <c r="I230" s="252"/>
      <c r="J230" s="250"/>
      <c r="K230" s="251"/>
      <c r="L230" s="251"/>
      <c r="M230" s="251"/>
      <c r="N230" s="252"/>
      <c r="O230" s="250"/>
      <c r="P230" s="252"/>
      <c r="Q230" s="250"/>
      <c r="R230" s="251"/>
      <c r="S230" s="280"/>
      <c r="T230" s="251"/>
      <c r="U230" s="251"/>
      <c r="V230" s="279"/>
      <c r="W230" s="252"/>
      <c r="X230" s="4"/>
      <c r="Y230" s="4"/>
      <c r="Z230" s="4"/>
      <c r="AA230" s="4"/>
      <c r="AB230" s="4"/>
      <c r="AC230" s="4"/>
      <c r="AR230" s="4"/>
    </row>
    <row r="231" spans="1:46" ht="15" customHeight="1">
      <c r="A231" s="309"/>
      <c r="B231" s="316"/>
      <c r="C231" s="317"/>
      <c r="D231" s="320"/>
      <c r="E231" s="250"/>
      <c r="F231" s="251"/>
      <c r="G231" s="251"/>
      <c r="H231" s="251"/>
      <c r="I231" s="252"/>
      <c r="J231" s="250"/>
      <c r="K231" s="251"/>
      <c r="L231" s="251"/>
      <c r="M231" s="251"/>
      <c r="N231" s="252"/>
      <c r="O231" s="250"/>
      <c r="P231" s="252"/>
      <c r="Q231" s="250"/>
      <c r="R231" s="251"/>
      <c r="S231" s="280"/>
      <c r="T231" s="251"/>
      <c r="U231" s="251"/>
      <c r="V231" s="279"/>
      <c r="W231" s="252"/>
      <c r="X231" s="4"/>
      <c r="Y231" s="4"/>
      <c r="Z231" s="4"/>
      <c r="AA231" s="4"/>
      <c r="AB231" s="4"/>
      <c r="AC231" s="4"/>
      <c r="AR231" s="4"/>
    </row>
    <row r="232" spans="1:46" ht="15" customHeight="1">
      <c r="A232" s="309"/>
      <c r="B232" s="316"/>
      <c r="C232" s="317"/>
      <c r="D232" s="320"/>
      <c r="E232" s="250"/>
      <c r="F232" s="251"/>
      <c r="G232" s="251"/>
      <c r="H232" s="251"/>
      <c r="I232" s="252"/>
      <c r="J232" s="250"/>
      <c r="K232" s="251"/>
      <c r="L232" s="251"/>
      <c r="M232" s="251"/>
      <c r="N232" s="252"/>
      <c r="O232" s="250"/>
      <c r="P232" s="252"/>
      <c r="Q232" s="250"/>
      <c r="R232" s="251"/>
      <c r="S232" s="280"/>
      <c r="T232" s="251"/>
      <c r="U232" s="251"/>
      <c r="V232" s="279"/>
      <c r="W232" s="252"/>
      <c r="X232" s="4"/>
      <c r="Y232" s="4"/>
      <c r="Z232" s="4"/>
      <c r="AA232" s="4"/>
      <c r="AB232" s="4"/>
      <c r="AC232" s="4"/>
      <c r="AR232" s="4"/>
    </row>
    <row r="233" spans="1:46" ht="15" customHeight="1">
      <c r="A233" s="309"/>
      <c r="B233" s="316"/>
      <c r="C233" s="317"/>
      <c r="D233" s="320"/>
      <c r="E233" s="250"/>
      <c r="F233" s="251"/>
      <c r="G233" s="251"/>
      <c r="H233" s="251"/>
      <c r="I233" s="252"/>
      <c r="J233" s="250"/>
      <c r="K233" s="251"/>
      <c r="L233" s="251"/>
      <c r="M233" s="251"/>
      <c r="N233" s="252"/>
      <c r="O233" s="250"/>
      <c r="P233" s="252"/>
      <c r="Q233" s="250"/>
      <c r="R233" s="251"/>
      <c r="S233" s="280"/>
      <c r="T233" s="251"/>
      <c r="U233" s="251"/>
      <c r="V233" s="279"/>
      <c r="W233" s="252"/>
      <c r="X233" s="4"/>
      <c r="Y233" s="4"/>
      <c r="Z233" s="4"/>
      <c r="AA233" s="4"/>
      <c r="AB233" s="4"/>
      <c r="AC233" s="4"/>
      <c r="AR233" s="4"/>
    </row>
    <row r="234" spans="1:46" ht="15" customHeight="1">
      <c r="A234" s="309"/>
      <c r="B234" s="316"/>
      <c r="C234" s="317"/>
      <c r="D234" s="320"/>
      <c r="E234" s="250"/>
      <c r="F234" s="251"/>
      <c r="G234" s="251"/>
      <c r="H234" s="251"/>
      <c r="I234" s="252"/>
      <c r="J234" s="250"/>
      <c r="K234" s="251"/>
      <c r="L234" s="251"/>
      <c r="M234" s="251"/>
      <c r="N234" s="252"/>
      <c r="O234" s="250"/>
      <c r="P234" s="252"/>
      <c r="Q234" s="250"/>
      <c r="R234" s="251"/>
      <c r="S234" s="280"/>
      <c r="T234" s="251"/>
      <c r="U234" s="251"/>
      <c r="V234" s="279"/>
      <c r="W234" s="252"/>
      <c r="X234" s="4"/>
      <c r="Y234" s="4"/>
      <c r="Z234" s="4"/>
      <c r="AA234" s="4"/>
      <c r="AB234" s="4"/>
      <c r="AC234" s="4"/>
      <c r="AR234" s="4"/>
    </row>
    <row r="235" spans="1:46" ht="15" customHeight="1">
      <c r="A235" s="309"/>
      <c r="B235" s="316"/>
      <c r="C235" s="317"/>
      <c r="D235" s="320"/>
      <c r="E235" s="250"/>
      <c r="F235" s="251"/>
      <c r="G235" s="251"/>
      <c r="H235" s="251"/>
      <c r="I235" s="252"/>
      <c r="J235" s="250"/>
      <c r="K235" s="251"/>
      <c r="L235" s="251"/>
      <c r="M235" s="251"/>
      <c r="N235" s="252"/>
      <c r="O235" s="250"/>
      <c r="P235" s="252"/>
      <c r="Q235" s="250"/>
      <c r="R235" s="251"/>
      <c r="S235" s="280"/>
      <c r="T235" s="251"/>
      <c r="U235" s="251"/>
      <c r="V235" s="279"/>
      <c r="W235" s="252"/>
      <c r="X235" s="4"/>
      <c r="Y235" s="4"/>
      <c r="Z235" s="4"/>
      <c r="AA235" s="4"/>
      <c r="AB235" s="4"/>
      <c r="AC235" s="4"/>
      <c r="AR235" s="4"/>
    </row>
    <row r="236" spans="1:46" ht="15" customHeight="1">
      <c r="A236" s="309"/>
      <c r="B236" s="316"/>
      <c r="C236" s="317"/>
      <c r="D236" s="320"/>
      <c r="E236" s="250"/>
      <c r="F236" s="251"/>
      <c r="G236" s="251"/>
      <c r="H236" s="251"/>
      <c r="I236" s="252"/>
      <c r="J236" s="250"/>
      <c r="K236" s="251"/>
      <c r="L236" s="251"/>
      <c r="M236" s="251"/>
      <c r="N236" s="252"/>
      <c r="O236" s="250"/>
      <c r="P236" s="252"/>
      <c r="Q236" s="250"/>
      <c r="R236" s="251"/>
      <c r="S236" s="280"/>
      <c r="T236" s="251"/>
      <c r="U236" s="251"/>
      <c r="V236" s="279"/>
      <c r="W236" s="252"/>
      <c r="X236" s="4"/>
      <c r="Y236" s="4"/>
      <c r="Z236" s="4"/>
      <c r="AA236" s="4"/>
      <c r="AB236" s="4"/>
      <c r="AC236" s="4"/>
      <c r="AR236" s="4"/>
    </row>
    <row r="237" spans="1:46" ht="15" customHeight="1">
      <c r="A237" s="309"/>
      <c r="B237" s="316"/>
      <c r="C237" s="317"/>
      <c r="D237" s="320"/>
      <c r="E237" s="250"/>
      <c r="F237" s="251"/>
      <c r="G237" s="251"/>
      <c r="H237" s="251"/>
      <c r="I237" s="252"/>
      <c r="J237" s="250"/>
      <c r="K237" s="251"/>
      <c r="L237" s="251"/>
      <c r="M237" s="251"/>
      <c r="N237" s="252"/>
      <c r="O237" s="250"/>
      <c r="P237" s="252"/>
      <c r="Q237" s="250"/>
      <c r="R237" s="251"/>
      <c r="S237" s="280"/>
      <c r="T237" s="251"/>
      <c r="U237" s="251"/>
      <c r="V237" s="279"/>
      <c r="W237" s="252"/>
      <c r="X237" s="4"/>
      <c r="Y237" s="4"/>
      <c r="Z237" s="4"/>
      <c r="AA237" s="4"/>
      <c r="AB237" s="4"/>
      <c r="AC237" s="4"/>
      <c r="AR237" s="4"/>
    </row>
    <row r="238" spans="1:46" ht="15" customHeight="1">
      <c r="A238" s="309"/>
      <c r="B238" s="316"/>
      <c r="C238" s="317"/>
      <c r="D238" s="320"/>
      <c r="E238" s="250"/>
      <c r="F238" s="251"/>
      <c r="G238" s="251"/>
      <c r="H238" s="251"/>
      <c r="I238" s="252"/>
      <c r="J238" s="250"/>
      <c r="K238" s="251"/>
      <c r="L238" s="251"/>
      <c r="M238" s="251"/>
      <c r="N238" s="252"/>
      <c r="O238" s="250"/>
      <c r="P238" s="252"/>
      <c r="Q238" s="250"/>
      <c r="R238" s="251"/>
      <c r="S238" s="280"/>
      <c r="T238" s="251"/>
      <c r="U238" s="251"/>
      <c r="V238" s="279"/>
      <c r="W238" s="252"/>
      <c r="X238" s="4"/>
      <c r="Y238" s="4"/>
      <c r="Z238" s="4"/>
      <c r="AA238" s="4"/>
      <c r="AB238" s="4"/>
      <c r="AC238" s="4"/>
      <c r="AR238" s="4"/>
    </row>
    <row r="239" spans="1:46" ht="15" customHeight="1">
      <c r="A239" s="309"/>
      <c r="B239" s="316"/>
      <c r="C239" s="317"/>
      <c r="D239" s="320"/>
      <c r="E239" s="250"/>
      <c r="F239" s="251"/>
      <c r="G239" s="251"/>
      <c r="H239" s="251"/>
      <c r="I239" s="252"/>
      <c r="J239" s="250"/>
      <c r="K239" s="251"/>
      <c r="L239" s="251"/>
      <c r="M239" s="251"/>
      <c r="N239" s="252"/>
      <c r="O239" s="250"/>
      <c r="P239" s="252"/>
      <c r="Q239" s="250"/>
      <c r="R239" s="251"/>
      <c r="S239" s="280"/>
      <c r="T239" s="251"/>
      <c r="U239" s="251"/>
      <c r="V239" s="279"/>
      <c r="W239" s="252"/>
      <c r="X239" s="4"/>
      <c r="Y239" s="4"/>
      <c r="Z239" s="4"/>
      <c r="AA239" s="4"/>
      <c r="AB239" s="4"/>
      <c r="AC239" s="4"/>
      <c r="AR239" s="4"/>
    </row>
    <row r="240" spans="1:46" ht="15" customHeight="1">
      <c r="A240" s="309"/>
      <c r="B240" s="316"/>
      <c r="C240" s="317"/>
      <c r="D240" s="320"/>
      <c r="E240" s="250"/>
      <c r="F240" s="251"/>
      <c r="G240" s="251"/>
      <c r="H240" s="251"/>
      <c r="I240" s="252"/>
      <c r="J240" s="250"/>
      <c r="K240" s="251"/>
      <c r="L240" s="251"/>
      <c r="M240" s="251"/>
      <c r="N240" s="252"/>
      <c r="O240" s="250"/>
      <c r="P240" s="252"/>
      <c r="Q240" s="250"/>
      <c r="R240" s="251"/>
      <c r="S240" s="280"/>
      <c r="T240" s="251"/>
      <c r="U240" s="251"/>
      <c r="V240" s="279"/>
      <c r="W240" s="252"/>
      <c r="X240" s="4"/>
      <c r="Y240" s="4"/>
      <c r="Z240" s="4"/>
      <c r="AA240" s="4"/>
      <c r="AB240" s="4"/>
      <c r="AC240" s="4"/>
      <c r="AR240" s="4"/>
    </row>
    <row r="241" spans="1:46" ht="15" customHeight="1">
      <c r="A241" s="309"/>
      <c r="B241" s="316"/>
      <c r="C241" s="317"/>
      <c r="D241" s="320"/>
      <c r="E241" s="250"/>
      <c r="F241" s="251"/>
      <c r="G241" s="251"/>
      <c r="H241" s="251"/>
      <c r="I241" s="252"/>
      <c r="J241" s="250"/>
      <c r="K241" s="251"/>
      <c r="L241" s="251"/>
      <c r="M241" s="251"/>
      <c r="N241" s="252"/>
      <c r="O241" s="250"/>
      <c r="P241" s="252"/>
      <c r="Q241" s="250"/>
      <c r="R241" s="251"/>
      <c r="S241" s="280"/>
      <c r="T241" s="251"/>
      <c r="U241" s="251"/>
      <c r="V241" s="279"/>
      <c r="W241" s="252"/>
      <c r="X241" s="4"/>
      <c r="Y241" s="4"/>
      <c r="Z241" s="4"/>
      <c r="AA241" s="4"/>
      <c r="AB241" s="4"/>
      <c r="AC241" s="4"/>
      <c r="AR241" s="4"/>
    </row>
    <row r="242" spans="1:46" ht="15" customHeight="1">
      <c r="A242" s="309"/>
      <c r="B242" s="316"/>
      <c r="C242" s="317"/>
      <c r="D242" s="320"/>
      <c r="E242" s="250"/>
      <c r="F242" s="251"/>
      <c r="G242" s="251"/>
      <c r="H242" s="251"/>
      <c r="I242" s="252"/>
      <c r="J242" s="250"/>
      <c r="K242" s="251"/>
      <c r="L242" s="251"/>
      <c r="M242" s="251"/>
      <c r="N242" s="252"/>
      <c r="O242" s="250"/>
      <c r="P242" s="252"/>
      <c r="Q242" s="250"/>
      <c r="R242" s="251"/>
      <c r="S242" s="280"/>
      <c r="T242" s="251"/>
      <c r="U242" s="251"/>
      <c r="V242" s="279"/>
      <c r="W242" s="252"/>
      <c r="X242" s="4"/>
      <c r="Y242" s="4"/>
      <c r="Z242" s="4"/>
      <c r="AA242" s="4"/>
      <c r="AB242" s="4"/>
      <c r="AC242" s="4"/>
      <c r="AR242" s="4"/>
    </row>
    <row r="243" spans="1:46" ht="15" customHeight="1">
      <c r="A243" s="309"/>
      <c r="B243" s="316"/>
      <c r="C243" s="317"/>
      <c r="D243" s="320"/>
      <c r="E243" s="250"/>
      <c r="F243" s="251"/>
      <c r="G243" s="251"/>
      <c r="H243" s="251"/>
      <c r="I243" s="252"/>
      <c r="J243" s="250"/>
      <c r="K243" s="251"/>
      <c r="L243" s="251"/>
      <c r="M243" s="251"/>
      <c r="N243" s="252"/>
      <c r="O243" s="250"/>
      <c r="P243" s="252"/>
      <c r="Q243" s="250"/>
      <c r="R243" s="251"/>
      <c r="S243" s="280"/>
      <c r="T243" s="251"/>
      <c r="U243" s="251"/>
      <c r="V243" s="279"/>
      <c r="W243" s="252"/>
      <c r="X243" s="4"/>
      <c r="Y243" s="4"/>
      <c r="Z243" s="4"/>
      <c r="AA243" s="4"/>
      <c r="AB243" s="4"/>
      <c r="AC243" s="4"/>
      <c r="AR243" s="4"/>
    </row>
    <row r="244" spans="1:46" ht="15" customHeight="1">
      <c r="A244" s="309"/>
      <c r="B244" s="316"/>
      <c r="C244" s="317"/>
      <c r="D244" s="320"/>
      <c r="E244" s="250"/>
      <c r="F244" s="251"/>
      <c r="G244" s="251"/>
      <c r="H244" s="251"/>
      <c r="I244" s="252"/>
      <c r="J244" s="250"/>
      <c r="K244" s="251"/>
      <c r="L244" s="251"/>
      <c r="M244" s="251"/>
      <c r="N244" s="252"/>
      <c r="O244" s="250"/>
      <c r="P244" s="252"/>
      <c r="Q244" s="250"/>
      <c r="R244" s="251"/>
      <c r="S244" s="280"/>
      <c r="T244" s="251"/>
      <c r="U244" s="251"/>
      <c r="V244" s="279"/>
      <c r="W244" s="252"/>
      <c r="X244" s="4"/>
      <c r="Y244" s="4"/>
      <c r="Z244" s="4"/>
      <c r="AA244" s="4"/>
      <c r="AB244" s="4"/>
      <c r="AC244" s="4"/>
      <c r="AR244" s="4"/>
    </row>
    <row r="245" spans="1:46" ht="15" customHeight="1">
      <c r="A245" s="309"/>
      <c r="B245" s="316"/>
      <c r="C245" s="317"/>
      <c r="D245" s="320"/>
      <c r="E245" s="250"/>
      <c r="F245" s="251"/>
      <c r="G245" s="251"/>
      <c r="H245" s="251"/>
      <c r="I245" s="252"/>
      <c r="J245" s="250"/>
      <c r="K245" s="251"/>
      <c r="L245" s="251"/>
      <c r="M245" s="251"/>
      <c r="N245" s="252"/>
      <c r="O245" s="250"/>
      <c r="P245" s="252"/>
      <c r="Q245" s="250"/>
      <c r="R245" s="251"/>
      <c r="S245" s="280"/>
      <c r="T245" s="251"/>
      <c r="U245" s="251"/>
      <c r="V245" s="279"/>
      <c r="W245" s="252"/>
      <c r="X245" s="4"/>
      <c r="Y245" s="4"/>
      <c r="Z245" s="4"/>
      <c r="AA245" s="4"/>
      <c r="AB245" s="4"/>
      <c r="AC245" s="4"/>
      <c r="AR245" s="4"/>
    </row>
    <row r="246" spans="1:46" ht="15" customHeight="1">
      <c r="A246" s="309"/>
      <c r="B246" s="316"/>
      <c r="C246" s="317"/>
      <c r="D246" s="320"/>
      <c r="E246" s="250"/>
      <c r="F246" s="251"/>
      <c r="G246" s="251"/>
      <c r="H246" s="251"/>
      <c r="I246" s="252"/>
      <c r="J246" s="250"/>
      <c r="K246" s="251"/>
      <c r="L246" s="251"/>
      <c r="M246" s="251"/>
      <c r="N246" s="252"/>
      <c r="O246" s="250"/>
      <c r="P246" s="252"/>
      <c r="Q246" s="250"/>
      <c r="R246" s="251"/>
      <c r="S246" s="280"/>
      <c r="T246" s="251"/>
      <c r="U246" s="251"/>
      <c r="V246" s="279"/>
      <c r="W246" s="252"/>
      <c r="X246" s="4"/>
      <c r="Y246" s="4"/>
      <c r="Z246" s="4"/>
      <c r="AA246" s="4"/>
      <c r="AB246" s="4"/>
      <c r="AC246" s="4"/>
      <c r="AR246" s="4"/>
    </row>
    <row r="247" spans="1:46" ht="15" customHeight="1">
      <c r="A247" s="309"/>
      <c r="B247" s="316"/>
      <c r="C247" s="317"/>
      <c r="D247" s="320"/>
      <c r="E247" s="250"/>
      <c r="F247" s="251"/>
      <c r="G247" s="251"/>
      <c r="H247" s="251"/>
      <c r="I247" s="252"/>
      <c r="J247" s="250"/>
      <c r="K247" s="251"/>
      <c r="L247" s="251"/>
      <c r="M247" s="251"/>
      <c r="N247" s="252"/>
      <c r="O247" s="250"/>
      <c r="P247" s="252"/>
      <c r="Q247" s="250"/>
      <c r="R247" s="251"/>
      <c r="S247" s="280"/>
      <c r="T247" s="251"/>
      <c r="U247" s="251"/>
      <c r="V247" s="279"/>
      <c r="W247" s="252"/>
      <c r="X247" s="4"/>
      <c r="Y247" s="4"/>
      <c r="Z247" s="4"/>
      <c r="AA247" s="4"/>
      <c r="AB247" s="4"/>
      <c r="AC247" s="4"/>
      <c r="AR247" s="4"/>
    </row>
    <row r="248" spans="1:46" ht="15" customHeight="1">
      <c r="A248" s="309"/>
      <c r="B248" s="316"/>
      <c r="C248" s="317"/>
      <c r="D248" s="320"/>
      <c r="E248" s="250"/>
      <c r="F248" s="251"/>
      <c r="G248" s="251"/>
      <c r="H248" s="251"/>
      <c r="I248" s="252"/>
      <c r="J248" s="250"/>
      <c r="K248" s="251"/>
      <c r="L248" s="251"/>
      <c r="M248" s="251"/>
      <c r="N248" s="252"/>
      <c r="O248" s="250"/>
      <c r="P248" s="252"/>
      <c r="Q248" s="250"/>
      <c r="R248" s="251"/>
      <c r="S248" s="280"/>
      <c r="T248" s="251"/>
      <c r="U248" s="251"/>
      <c r="V248" s="279"/>
      <c r="W248" s="252"/>
      <c r="X248" s="4"/>
      <c r="Y248" s="4"/>
      <c r="Z248" s="4"/>
      <c r="AA248" s="4"/>
      <c r="AB248" s="4"/>
      <c r="AC248" s="4"/>
      <c r="AR248" s="4"/>
    </row>
    <row r="249" spans="1:46" ht="15" customHeight="1">
      <c r="A249" s="309"/>
      <c r="B249" s="316"/>
      <c r="C249" s="317"/>
      <c r="D249" s="318"/>
      <c r="E249" s="278"/>
      <c r="F249" s="276"/>
      <c r="G249" s="276"/>
      <c r="H249" s="276"/>
      <c r="I249" s="319"/>
      <c r="J249" s="278"/>
      <c r="K249" s="276"/>
      <c r="L249" s="276"/>
      <c r="M249" s="276"/>
      <c r="N249" s="319"/>
      <c r="O249" s="278"/>
      <c r="P249" s="319"/>
      <c r="Q249" s="250"/>
      <c r="R249" s="251"/>
      <c r="S249" s="280"/>
      <c r="T249" s="251"/>
      <c r="U249" s="251"/>
      <c r="V249" s="279"/>
      <c r="W249" s="252"/>
      <c r="X249" s="4"/>
      <c r="Y249" s="4"/>
      <c r="Z249" s="4"/>
      <c r="AA249" s="4"/>
      <c r="AT249" s="4"/>
    </row>
    <row r="250" spans="1:46" ht="15" customHeight="1">
      <c r="A250" s="309"/>
      <c r="B250" s="316"/>
      <c r="C250" s="317"/>
      <c r="D250" s="318"/>
      <c r="E250" s="278"/>
      <c r="F250" s="276"/>
      <c r="G250" s="276"/>
      <c r="H250" s="276"/>
      <c r="I250" s="319"/>
      <c r="J250" s="278"/>
      <c r="K250" s="276"/>
      <c r="L250" s="276"/>
      <c r="M250" s="276"/>
      <c r="N250" s="319"/>
      <c r="O250" s="278"/>
      <c r="P250" s="319"/>
      <c r="Q250" s="250"/>
      <c r="R250" s="251"/>
      <c r="S250" s="280"/>
      <c r="T250" s="251"/>
      <c r="U250" s="251"/>
      <c r="V250" s="279"/>
      <c r="W250" s="252"/>
      <c r="X250" s="4"/>
      <c r="Y250" s="4"/>
      <c r="Z250" s="4"/>
      <c r="AA250" s="4"/>
      <c r="AT250" s="4"/>
    </row>
    <row r="251" spans="1:46" ht="15" customHeight="1">
      <c r="A251" s="309"/>
      <c r="B251" s="316"/>
      <c r="C251" s="317"/>
      <c r="D251" s="318"/>
      <c r="E251" s="278"/>
      <c r="F251" s="276"/>
      <c r="G251" s="276"/>
      <c r="H251" s="276"/>
      <c r="I251" s="319"/>
      <c r="J251" s="278"/>
      <c r="K251" s="276"/>
      <c r="L251" s="276"/>
      <c r="M251" s="276"/>
      <c r="N251" s="319"/>
      <c r="O251" s="278"/>
      <c r="P251" s="319"/>
      <c r="Q251" s="250"/>
      <c r="R251" s="251"/>
      <c r="S251" s="280"/>
      <c r="T251" s="251"/>
      <c r="U251" s="251"/>
      <c r="V251" s="279"/>
      <c r="W251" s="252"/>
      <c r="X251" s="4"/>
      <c r="Y251" s="4"/>
      <c r="Z251" s="4"/>
      <c r="AA251" s="4"/>
      <c r="AT251" s="4"/>
    </row>
    <row r="252" spans="1:46" ht="15" customHeight="1">
      <c r="A252" s="309"/>
      <c r="B252" s="316"/>
      <c r="C252" s="317"/>
      <c r="D252" s="318"/>
      <c r="E252" s="278"/>
      <c r="F252" s="276"/>
      <c r="G252" s="276"/>
      <c r="H252" s="276"/>
      <c r="I252" s="319"/>
      <c r="J252" s="278"/>
      <c r="K252" s="276"/>
      <c r="L252" s="276"/>
      <c r="M252" s="276"/>
      <c r="N252" s="319"/>
      <c r="O252" s="278"/>
      <c r="P252" s="319"/>
      <c r="Q252" s="250"/>
      <c r="R252" s="251"/>
      <c r="S252" s="280"/>
      <c r="T252" s="251"/>
      <c r="U252" s="251"/>
      <c r="V252" s="279"/>
      <c r="W252" s="252"/>
      <c r="X252" s="4"/>
      <c r="Y252" s="4"/>
      <c r="Z252" s="4"/>
      <c r="AA252" s="4"/>
      <c r="AT252" s="4"/>
    </row>
    <row r="253" spans="1:46" ht="15" customHeight="1">
      <c r="A253" s="309"/>
      <c r="B253" s="316"/>
      <c r="C253" s="317"/>
      <c r="D253" s="318"/>
      <c r="E253" s="278"/>
      <c r="F253" s="276"/>
      <c r="G253" s="276"/>
      <c r="H253" s="276"/>
      <c r="I253" s="319"/>
      <c r="J253" s="278"/>
      <c r="K253" s="276"/>
      <c r="L253" s="276"/>
      <c r="M253" s="276"/>
      <c r="N253" s="319"/>
      <c r="O253" s="278"/>
      <c r="P253" s="319"/>
      <c r="Q253" s="250"/>
      <c r="R253" s="251"/>
      <c r="S253" s="280"/>
      <c r="T253" s="251"/>
      <c r="U253" s="251"/>
      <c r="V253" s="279"/>
      <c r="W253" s="252"/>
      <c r="X253" s="4"/>
      <c r="Y253" s="4"/>
      <c r="Z253" s="4"/>
      <c r="AA253" s="4"/>
      <c r="AT253" s="4"/>
    </row>
    <row r="254" spans="1:46" ht="15" customHeight="1">
      <c r="A254" s="309"/>
      <c r="B254" s="316"/>
      <c r="C254" s="317"/>
      <c r="D254" s="318"/>
      <c r="E254" s="278"/>
      <c r="F254" s="276"/>
      <c r="G254" s="276"/>
      <c r="H254" s="276"/>
      <c r="I254" s="319"/>
      <c r="J254" s="278"/>
      <c r="K254" s="276"/>
      <c r="L254" s="276"/>
      <c r="M254" s="276"/>
      <c r="N254" s="319"/>
      <c r="O254" s="278"/>
      <c r="P254" s="319"/>
      <c r="Q254" s="250"/>
      <c r="R254" s="251"/>
      <c r="S254" s="280"/>
      <c r="T254" s="251"/>
      <c r="U254" s="251"/>
      <c r="V254" s="279"/>
      <c r="W254" s="252"/>
      <c r="X254" s="4"/>
      <c r="Y254" s="4"/>
      <c r="Z254" s="4"/>
      <c r="AA254" s="4"/>
      <c r="AT254" s="4"/>
    </row>
    <row r="255" spans="1:46" ht="15" customHeight="1">
      <c r="A255" s="309"/>
      <c r="B255" s="316"/>
      <c r="C255" s="317"/>
      <c r="D255" s="320"/>
      <c r="E255" s="250"/>
      <c r="F255" s="251"/>
      <c r="G255" s="251"/>
      <c r="H255" s="251"/>
      <c r="I255" s="252"/>
      <c r="J255" s="250"/>
      <c r="K255" s="251"/>
      <c r="L255" s="251"/>
      <c r="M255" s="251"/>
      <c r="N255" s="252"/>
      <c r="O255" s="250"/>
      <c r="P255" s="252"/>
      <c r="Q255" s="250"/>
      <c r="R255" s="251"/>
      <c r="S255" s="280"/>
      <c r="T255" s="251"/>
      <c r="U255" s="251"/>
      <c r="V255" s="279"/>
      <c r="W255" s="252"/>
      <c r="X255" s="4"/>
      <c r="Y255" s="4"/>
      <c r="Z255" s="4"/>
      <c r="AA255" s="4"/>
      <c r="AT255" s="4"/>
    </row>
    <row r="256" spans="1:46" ht="15" customHeight="1">
      <c r="A256" s="309"/>
      <c r="B256" s="316"/>
      <c r="C256" s="317"/>
      <c r="D256" s="320"/>
      <c r="E256" s="250"/>
      <c r="F256" s="251"/>
      <c r="G256" s="251"/>
      <c r="H256" s="251"/>
      <c r="I256" s="252"/>
      <c r="J256" s="250"/>
      <c r="K256" s="251"/>
      <c r="L256" s="251"/>
      <c r="M256" s="251"/>
      <c r="N256" s="252"/>
      <c r="O256" s="250"/>
      <c r="P256" s="252"/>
      <c r="Q256" s="250"/>
      <c r="R256" s="251"/>
      <c r="S256" s="280"/>
      <c r="T256" s="251"/>
      <c r="U256" s="251"/>
      <c r="V256" s="279"/>
      <c r="W256" s="252"/>
      <c r="X256" s="4"/>
      <c r="Y256" s="4"/>
      <c r="Z256" s="4"/>
      <c r="AA256" s="4"/>
      <c r="AT256" s="4"/>
    </row>
    <row r="257" spans="1:44" ht="15" customHeight="1">
      <c r="A257" s="309"/>
      <c r="B257" s="316"/>
      <c r="C257" s="317"/>
      <c r="D257" s="320"/>
      <c r="E257" s="250"/>
      <c r="F257" s="251"/>
      <c r="G257" s="251"/>
      <c r="H257" s="251"/>
      <c r="I257" s="252"/>
      <c r="J257" s="250"/>
      <c r="K257" s="251"/>
      <c r="L257" s="251"/>
      <c r="M257" s="251"/>
      <c r="N257" s="252"/>
      <c r="O257" s="250"/>
      <c r="P257" s="252"/>
      <c r="Q257" s="250"/>
      <c r="R257" s="251"/>
      <c r="S257" s="280"/>
      <c r="T257" s="251"/>
      <c r="U257" s="251"/>
      <c r="V257" s="279"/>
      <c r="W257" s="252"/>
      <c r="X257" s="4"/>
      <c r="Y257" s="4"/>
      <c r="Z257" s="4"/>
      <c r="AA257" s="4"/>
      <c r="AB257" s="4"/>
      <c r="AC257" s="4"/>
      <c r="AR257" s="4"/>
    </row>
    <row r="258" spans="1:44" ht="15" customHeight="1">
      <c r="A258" s="309"/>
      <c r="B258" s="316"/>
      <c r="C258" s="317"/>
      <c r="D258" s="320"/>
      <c r="E258" s="250"/>
      <c r="F258" s="251"/>
      <c r="G258" s="251"/>
      <c r="H258" s="251"/>
      <c r="I258" s="252"/>
      <c r="J258" s="250"/>
      <c r="K258" s="251"/>
      <c r="L258" s="251"/>
      <c r="M258" s="251"/>
      <c r="N258" s="252"/>
      <c r="O258" s="250"/>
      <c r="P258" s="252"/>
      <c r="Q258" s="250"/>
      <c r="R258" s="251"/>
      <c r="S258" s="280"/>
      <c r="T258" s="251"/>
      <c r="U258" s="251"/>
      <c r="V258" s="279"/>
      <c r="W258" s="252"/>
      <c r="X258" s="4"/>
      <c r="Y258" s="4"/>
      <c r="Z258" s="4"/>
      <c r="AA258" s="4"/>
      <c r="AB258" s="4"/>
      <c r="AC258" s="4"/>
      <c r="AR258" s="4"/>
    </row>
    <row r="259" spans="1:44" ht="15" customHeight="1">
      <c r="A259" s="309"/>
      <c r="B259" s="316"/>
      <c r="C259" s="317"/>
      <c r="D259" s="320"/>
      <c r="E259" s="250"/>
      <c r="F259" s="251"/>
      <c r="G259" s="251"/>
      <c r="H259" s="251"/>
      <c r="I259" s="252"/>
      <c r="J259" s="250"/>
      <c r="K259" s="251"/>
      <c r="L259" s="251"/>
      <c r="M259" s="251"/>
      <c r="N259" s="252"/>
      <c r="O259" s="250"/>
      <c r="P259" s="252"/>
      <c r="Q259" s="250"/>
      <c r="R259" s="251"/>
      <c r="S259" s="280"/>
      <c r="T259" s="251"/>
      <c r="U259" s="251"/>
      <c r="V259" s="279"/>
      <c r="W259" s="252"/>
      <c r="X259" s="4"/>
      <c r="Y259" s="4"/>
      <c r="Z259" s="4"/>
      <c r="AA259" s="4"/>
      <c r="AB259" s="4"/>
      <c r="AC259" s="4"/>
      <c r="AR259" s="4"/>
    </row>
    <row r="260" spans="1:44" ht="15" customHeight="1">
      <c r="A260" s="309"/>
      <c r="B260" s="316"/>
      <c r="C260" s="317"/>
      <c r="D260" s="320"/>
      <c r="E260" s="250"/>
      <c r="F260" s="251"/>
      <c r="G260" s="251"/>
      <c r="H260" s="251"/>
      <c r="I260" s="252"/>
      <c r="J260" s="250"/>
      <c r="K260" s="251"/>
      <c r="L260" s="251"/>
      <c r="M260" s="251"/>
      <c r="N260" s="252"/>
      <c r="O260" s="250"/>
      <c r="P260" s="252"/>
      <c r="Q260" s="250"/>
      <c r="R260" s="251"/>
      <c r="S260" s="280"/>
      <c r="T260" s="251"/>
      <c r="U260" s="251"/>
      <c r="V260" s="279"/>
      <c r="W260" s="252"/>
      <c r="X260" s="4"/>
      <c r="Y260" s="4"/>
      <c r="Z260" s="4"/>
      <c r="AA260" s="4"/>
      <c r="AB260" s="4"/>
      <c r="AC260" s="4"/>
      <c r="AR260" s="4"/>
    </row>
    <row r="261" spans="1:44" ht="15" customHeight="1">
      <c r="A261" s="309"/>
      <c r="B261" s="316"/>
      <c r="C261" s="317"/>
      <c r="D261" s="320"/>
      <c r="E261" s="250"/>
      <c r="F261" s="251"/>
      <c r="G261" s="251"/>
      <c r="H261" s="251"/>
      <c r="I261" s="252"/>
      <c r="J261" s="250"/>
      <c r="K261" s="251"/>
      <c r="L261" s="251"/>
      <c r="M261" s="251"/>
      <c r="N261" s="252"/>
      <c r="O261" s="250"/>
      <c r="P261" s="252"/>
      <c r="Q261" s="250"/>
      <c r="R261" s="251"/>
      <c r="S261" s="280"/>
      <c r="T261" s="251"/>
      <c r="U261" s="251"/>
      <c r="V261" s="279"/>
      <c r="W261" s="252"/>
      <c r="X261" s="4"/>
      <c r="Y261" s="4"/>
      <c r="Z261" s="4"/>
      <c r="AA261" s="4"/>
      <c r="AB261" s="4"/>
      <c r="AC261" s="4"/>
      <c r="AR261" s="4"/>
    </row>
    <row r="262" spans="1:44" ht="15" customHeight="1">
      <c r="A262" s="309"/>
      <c r="B262" s="316"/>
      <c r="C262" s="317"/>
      <c r="D262" s="320"/>
      <c r="E262" s="250"/>
      <c r="F262" s="251"/>
      <c r="G262" s="251"/>
      <c r="H262" s="251"/>
      <c r="I262" s="252"/>
      <c r="J262" s="250"/>
      <c r="K262" s="251"/>
      <c r="L262" s="251"/>
      <c r="M262" s="251"/>
      <c r="N262" s="252"/>
      <c r="O262" s="250"/>
      <c r="P262" s="252"/>
      <c r="Q262" s="250"/>
      <c r="R262" s="251"/>
      <c r="S262" s="280"/>
      <c r="T262" s="251"/>
      <c r="U262" s="251"/>
      <c r="V262" s="279"/>
      <c r="W262" s="252"/>
      <c r="X262" s="4"/>
      <c r="Y262" s="4"/>
      <c r="Z262" s="4"/>
      <c r="AA262" s="4"/>
      <c r="AB262" s="4"/>
      <c r="AC262" s="4"/>
      <c r="AR262" s="4"/>
    </row>
    <row r="263" spans="1:44" ht="15" customHeight="1">
      <c r="A263" s="309"/>
      <c r="B263" s="316"/>
      <c r="C263" s="317"/>
      <c r="D263" s="320"/>
      <c r="E263" s="250"/>
      <c r="F263" s="251"/>
      <c r="G263" s="251"/>
      <c r="H263" s="251"/>
      <c r="I263" s="252"/>
      <c r="J263" s="250"/>
      <c r="K263" s="251"/>
      <c r="L263" s="251"/>
      <c r="M263" s="251"/>
      <c r="N263" s="252"/>
      <c r="O263" s="250"/>
      <c r="P263" s="252"/>
      <c r="Q263" s="250"/>
      <c r="R263" s="251"/>
      <c r="S263" s="280"/>
      <c r="T263" s="251"/>
      <c r="U263" s="251"/>
      <c r="V263" s="279"/>
      <c r="W263" s="252"/>
      <c r="X263" s="4"/>
      <c r="Y263" s="4"/>
      <c r="Z263" s="4"/>
      <c r="AA263" s="4"/>
      <c r="AB263" s="4"/>
      <c r="AC263" s="4"/>
      <c r="AR263" s="4"/>
    </row>
    <row r="264" spans="1:44" ht="15" customHeight="1">
      <c r="A264" s="309"/>
      <c r="B264" s="316"/>
      <c r="C264" s="317"/>
      <c r="D264" s="320"/>
      <c r="E264" s="250"/>
      <c r="F264" s="251"/>
      <c r="G264" s="251"/>
      <c r="H264" s="251"/>
      <c r="I264" s="252"/>
      <c r="J264" s="250"/>
      <c r="K264" s="251"/>
      <c r="L264" s="251"/>
      <c r="M264" s="251"/>
      <c r="N264" s="252"/>
      <c r="O264" s="250"/>
      <c r="P264" s="252"/>
      <c r="Q264" s="250"/>
      <c r="R264" s="251"/>
      <c r="S264" s="280"/>
      <c r="T264" s="251"/>
      <c r="U264" s="251"/>
      <c r="V264" s="279"/>
      <c r="W264" s="252"/>
      <c r="X264" s="4"/>
      <c r="Y264" s="4"/>
      <c r="Z264" s="4"/>
      <c r="AA264" s="4"/>
      <c r="AB264" s="4"/>
      <c r="AC264" s="4"/>
      <c r="AR264" s="4"/>
    </row>
    <row r="265" spans="1:44" ht="15" customHeight="1">
      <c r="A265" s="309"/>
      <c r="B265" s="316"/>
      <c r="C265" s="317"/>
      <c r="D265" s="320"/>
      <c r="E265" s="250"/>
      <c r="F265" s="251"/>
      <c r="G265" s="251"/>
      <c r="H265" s="251"/>
      <c r="I265" s="252"/>
      <c r="J265" s="250"/>
      <c r="K265" s="251"/>
      <c r="L265" s="251"/>
      <c r="M265" s="251"/>
      <c r="N265" s="252"/>
      <c r="O265" s="250"/>
      <c r="P265" s="252"/>
      <c r="Q265" s="250"/>
      <c r="R265" s="251"/>
      <c r="S265" s="280"/>
      <c r="T265" s="251"/>
      <c r="U265" s="251"/>
      <c r="V265" s="279"/>
      <c r="W265" s="252"/>
      <c r="X265" s="4"/>
      <c r="Y265" s="4"/>
      <c r="Z265" s="4"/>
      <c r="AA265" s="4"/>
      <c r="AB265" s="4"/>
      <c r="AC265" s="4"/>
      <c r="AR265" s="4"/>
    </row>
    <row r="266" spans="1:44" ht="15" customHeight="1">
      <c r="A266" s="309"/>
      <c r="B266" s="316"/>
      <c r="C266" s="317"/>
      <c r="D266" s="320"/>
      <c r="E266" s="250"/>
      <c r="F266" s="251"/>
      <c r="G266" s="251"/>
      <c r="H266" s="251"/>
      <c r="I266" s="252"/>
      <c r="J266" s="250"/>
      <c r="K266" s="251"/>
      <c r="L266" s="251"/>
      <c r="M266" s="251"/>
      <c r="N266" s="252"/>
      <c r="O266" s="250"/>
      <c r="P266" s="252"/>
      <c r="Q266" s="250"/>
      <c r="R266" s="251"/>
      <c r="S266" s="280"/>
      <c r="T266" s="251"/>
      <c r="U266" s="251"/>
      <c r="V266" s="279"/>
      <c r="W266" s="252"/>
      <c r="X266" s="4"/>
      <c r="Y266" s="4"/>
      <c r="Z266" s="4"/>
      <c r="AA266" s="4"/>
      <c r="AB266" s="4"/>
      <c r="AC266" s="4"/>
      <c r="AR266" s="4"/>
    </row>
    <row r="267" spans="1:44" ht="15" customHeight="1">
      <c r="A267" s="309"/>
      <c r="B267" s="316"/>
      <c r="C267" s="317"/>
      <c r="D267" s="320"/>
      <c r="E267" s="250"/>
      <c r="F267" s="251"/>
      <c r="G267" s="251"/>
      <c r="H267" s="251"/>
      <c r="I267" s="252"/>
      <c r="J267" s="250"/>
      <c r="K267" s="251"/>
      <c r="L267" s="251"/>
      <c r="M267" s="251"/>
      <c r="N267" s="252"/>
      <c r="O267" s="250"/>
      <c r="P267" s="252"/>
      <c r="Q267" s="250"/>
      <c r="R267" s="251"/>
      <c r="S267" s="280"/>
      <c r="T267" s="251"/>
      <c r="U267" s="251"/>
      <c r="V267" s="279"/>
      <c r="W267" s="252"/>
      <c r="X267" s="4"/>
      <c r="Y267" s="4"/>
      <c r="Z267" s="4"/>
      <c r="AA267" s="4"/>
      <c r="AB267" s="4"/>
      <c r="AC267" s="4"/>
      <c r="AR267" s="4"/>
    </row>
    <row r="268" spans="1:44" ht="15" customHeight="1">
      <c r="A268" s="309"/>
      <c r="B268" s="316"/>
      <c r="C268" s="317"/>
      <c r="D268" s="320"/>
      <c r="E268" s="250"/>
      <c r="F268" s="251"/>
      <c r="G268" s="251"/>
      <c r="H268" s="251"/>
      <c r="I268" s="252"/>
      <c r="J268" s="250"/>
      <c r="K268" s="251"/>
      <c r="L268" s="251"/>
      <c r="M268" s="251"/>
      <c r="N268" s="252"/>
      <c r="O268" s="250"/>
      <c r="P268" s="252"/>
      <c r="Q268" s="250"/>
      <c r="R268" s="251"/>
      <c r="S268" s="280"/>
      <c r="T268" s="251"/>
      <c r="U268" s="251"/>
      <c r="V268" s="279"/>
      <c r="W268" s="252"/>
      <c r="X268" s="4"/>
      <c r="Y268" s="4"/>
      <c r="Z268" s="4"/>
      <c r="AA268" s="4"/>
      <c r="AB268" s="4"/>
      <c r="AC268" s="4"/>
      <c r="AR268" s="4"/>
    </row>
    <row r="269" spans="1:44" ht="15" customHeight="1">
      <c r="A269" s="309"/>
      <c r="B269" s="316"/>
      <c r="C269" s="317"/>
      <c r="D269" s="320"/>
      <c r="E269" s="250"/>
      <c r="F269" s="251"/>
      <c r="G269" s="251"/>
      <c r="H269" s="251"/>
      <c r="I269" s="252"/>
      <c r="J269" s="250"/>
      <c r="K269" s="251"/>
      <c r="L269" s="251"/>
      <c r="M269" s="251"/>
      <c r="N269" s="252"/>
      <c r="O269" s="250"/>
      <c r="P269" s="252"/>
      <c r="Q269" s="250"/>
      <c r="R269" s="251"/>
      <c r="S269" s="280"/>
      <c r="T269" s="251"/>
      <c r="U269" s="251"/>
      <c r="V269" s="279"/>
      <c r="W269" s="252"/>
      <c r="X269" s="4"/>
      <c r="Y269" s="4"/>
      <c r="Z269" s="4"/>
      <c r="AA269" s="4"/>
      <c r="AB269" s="4"/>
      <c r="AC269" s="4"/>
      <c r="AR269" s="4"/>
    </row>
    <row r="270" spans="1:44" ht="15" customHeight="1">
      <c r="A270" s="309"/>
      <c r="B270" s="316"/>
      <c r="C270" s="317"/>
      <c r="D270" s="320"/>
      <c r="E270" s="250"/>
      <c r="F270" s="251"/>
      <c r="G270" s="251"/>
      <c r="H270" s="251"/>
      <c r="I270" s="252"/>
      <c r="J270" s="250"/>
      <c r="K270" s="251"/>
      <c r="L270" s="251"/>
      <c r="M270" s="251"/>
      <c r="N270" s="252"/>
      <c r="O270" s="250"/>
      <c r="P270" s="252"/>
      <c r="Q270" s="250"/>
      <c r="R270" s="251"/>
      <c r="S270" s="280"/>
      <c r="T270" s="251"/>
      <c r="U270" s="251"/>
      <c r="V270" s="279"/>
      <c r="W270" s="252"/>
      <c r="X270" s="4"/>
      <c r="Y270" s="4"/>
      <c r="Z270" s="4"/>
      <c r="AA270" s="4"/>
      <c r="AB270" s="4"/>
      <c r="AC270" s="4"/>
      <c r="AR270" s="4"/>
    </row>
    <row r="271" spans="1:44" ht="15" customHeight="1">
      <c r="A271" s="309"/>
      <c r="B271" s="316"/>
      <c r="C271" s="317"/>
      <c r="D271" s="320"/>
      <c r="E271" s="250"/>
      <c r="F271" s="251"/>
      <c r="G271" s="251"/>
      <c r="H271" s="251"/>
      <c r="I271" s="252"/>
      <c r="J271" s="250"/>
      <c r="K271" s="251"/>
      <c r="L271" s="251"/>
      <c r="M271" s="251"/>
      <c r="N271" s="252"/>
      <c r="O271" s="250"/>
      <c r="P271" s="252"/>
      <c r="Q271" s="250"/>
      <c r="R271" s="251"/>
      <c r="S271" s="280"/>
      <c r="T271" s="251"/>
      <c r="U271" s="251"/>
      <c r="V271" s="279"/>
      <c r="W271" s="252"/>
      <c r="X271" s="4"/>
      <c r="Y271" s="4"/>
      <c r="Z271" s="4"/>
      <c r="AA271" s="4"/>
      <c r="AB271" s="4"/>
      <c r="AC271" s="4"/>
      <c r="AR271" s="4"/>
    </row>
    <row r="272" spans="1:44" ht="15" customHeight="1">
      <c r="A272" s="309"/>
      <c r="B272" s="316"/>
      <c r="C272" s="317"/>
      <c r="D272" s="320"/>
      <c r="E272" s="250"/>
      <c r="F272" s="251"/>
      <c r="G272" s="251"/>
      <c r="H272" s="251"/>
      <c r="I272" s="252"/>
      <c r="J272" s="250"/>
      <c r="K272" s="251"/>
      <c r="L272" s="251"/>
      <c r="M272" s="251"/>
      <c r="N272" s="252"/>
      <c r="O272" s="250"/>
      <c r="P272" s="252"/>
      <c r="Q272" s="250"/>
      <c r="R272" s="251"/>
      <c r="S272" s="280"/>
      <c r="T272" s="251"/>
      <c r="U272" s="251"/>
      <c r="V272" s="279"/>
      <c r="W272" s="252"/>
      <c r="X272" s="4"/>
      <c r="Y272" s="4"/>
      <c r="Z272" s="4"/>
      <c r="AA272" s="4"/>
      <c r="AB272" s="4"/>
      <c r="AC272" s="4"/>
      <c r="AR272" s="4"/>
    </row>
    <row r="273" spans="1:44" ht="15" customHeight="1">
      <c r="A273" s="309"/>
      <c r="B273" s="316"/>
      <c r="C273" s="317"/>
      <c r="D273" s="320"/>
      <c r="E273" s="250"/>
      <c r="F273" s="251"/>
      <c r="G273" s="251"/>
      <c r="H273" s="251"/>
      <c r="I273" s="252"/>
      <c r="J273" s="250"/>
      <c r="K273" s="251"/>
      <c r="L273" s="251"/>
      <c r="M273" s="251"/>
      <c r="N273" s="252"/>
      <c r="O273" s="250"/>
      <c r="P273" s="252"/>
      <c r="Q273" s="250"/>
      <c r="R273" s="251"/>
      <c r="S273" s="280"/>
      <c r="T273" s="251"/>
      <c r="U273" s="251"/>
      <c r="V273" s="279"/>
      <c r="W273" s="252"/>
      <c r="X273" s="4"/>
      <c r="Y273" s="4"/>
      <c r="Z273" s="4"/>
      <c r="AA273" s="4"/>
      <c r="AB273" s="4"/>
      <c r="AC273" s="4"/>
      <c r="AR273" s="4"/>
    </row>
    <row r="274" spans="1:44" ht="15" customHeight="1">
      <c r="A274" s="309"/>
      <c r="B274" s="316"/>
      <c r="C274" s="317"/>
      <c r="D274" s="320"/>
      <c r="E274" s="250"/>
      <c r="F274" s="251"/>
      <c r="G274" s="251"/>
      <c r="H274" s="251"/>
      <c r="I274" s="252"/>
      <c r="J274" s="250"/>
      <c r="K274" s="251"/>
      <c r="L274" s="251"/>
      <c r="M274" s="251"/>
      <c r="N274" s="252"/>
      <c r="O274" s="250"/>
      <c r="P274" s="252"/>
      <c r="Q274" s="250"/>
      <c r="R274" s="251"/>
      <c r="S274" s="280"/>
      <c r="T274" s="251"/>
      <c r="U274" s="251"/>
      <c r="V274" s="279"/>
      <c r="W274" s="252"/>
      <c r="X274" s="4"/>
      <c r="Y274" s="4"/>
      <c r="Z274" s="4"/>
      <c r="AA274" s="4"/>
      <c r="AB274" s="4"/>
      <c r="AC274" s="4"/>
      <c r="AR274" s="4"/>
    </row>
    <row r="275" spans="1:44" ht="15" customHeight="1">
      <c r="A275" s="309"/>
      <c r="B275" s="316"/>
      <c r="C275" s="317"/>
      <c r="D275" s="320"/>
      <c r="E275" s="250"/>
      <c r="F275" s="251"/>
      <c r="G275" s="251"/>
      <c r="H275" s="251"/>
      <c r="I275" s="252"/>
      <c r="J275" s="250"/>
      <c r="K275" s="251"/>
      <c r="L275" s="251"/>
      <c r="M275" s="251"/>
      <c r="N275" s="252"/>
      <c r="O275" s="250"/>
      <c r="P275" s="252"/>
      <c r="Q275" s="250"/>
      <c r="R275" s="251"/>
      <c r="S275" s="280"/>
      <c r="T275" s="251"/>
      <c r="U275" s="251"/>
      <c r="V275" s="279"/>
      <c r="W275" s="252"/>
      <c r="X275" s="4"/>
      <c r="Y275" s="4"/>
      <c r="Z275" s="4"/>
      <c r="AA275" s="4"/>
      <c r="AB275" s="4"/>
      <c r="AC275" s="4"/>
      <c r="AR275" s="4"/>
    </row>
    <row r="276" spans="1:44" ht="15" customHeight="1">
      <c r="A276" s="309"/>
      <c r="B276" s="316"/>
      <c r="C276" s="317"/>
      <c r="D276" s="320"/>
      <c r="E276" s="250"/>
      <c r="F276" s="251"/>
      <c r="G276" s="251"/>
      <c r="H276" s="251"/>
      <c r="I276" s="252"/>
      <c r="J276" s="250"/>
      <c r="K276" s="251"/>
      <c r="L276" s="251"/>
      <c r="M276" s="251"/>
      <c r="N276" s="252"/>
      <c r="O276" s="250"/>
      <c r="P276" s="252"/>
      <c r="Q276" s="250"/>
      <c r="R276" s="251"/>
      <c r="S276" s="280"/>
      <c r="T276" s="251"/>
      <c r="U276" s="251"/>
      <c r="V276" s="279"/>
      <c r="W276" s="252"/>
      <c r="X276" s="4"/>
      <c r="Y276" s="4"/>
      <c r="Z276" s="4"/>
      <c r="AA276" s="4"/>
      <c r="AB276" s="4"/>
      <c r="AC276" s="4"/>
      <c r="AR276" s="4"/>
    </row>
    <row r="277" spans="1:44" ht="15" customHeight="1">
      <c r="A277" s="309"/>
      <c r="B277" s="316"/>
      <c r="C277" s="317"/>
      <c r="D277" s="320"/>
      <c r="E277" s="250"/>
      <c r="F277" s="251"/>
      <c r="G277" s="251"/>
      <c r="H277" s="251"/>
      <c r="I277" s="252"/>
      <c r="J277" s="250"/>
      <c r="K277" s="251"/>
      <c r="L277" s="251"/>
      <c r="M277" s="251"/>
      <c r="N277" s="252"/>
      <c r="O277" s="250"/>
      <c r="P277" s="252"/>
      <c r="Q277" s="250"/>
      <c r="R277" s="251"/>
      <c r="S277" s="280"/>
      <c r="T277" s="251"/>
      <c r="U277" s="251"/>
      <c r="V277" s="279"/>
      <c r="W277" s="252"/>
      <c r="X277" s="4"/>
      <c r="Y277" s="4"/>
      <c r="Z277" s="4"/>
      <c r="AA277" s="4"/>
      <c r="AB277" s="4"/>
      <c r="AC277" s="4"/>
      <c r="AR277" s="4"/>
    </row>
    <row r="278" spans="1:44" ht="15" customHeight="1">
      <c r="A278" s="309"/>
      <c r="B278" s="316"/>
      <c r="C278" s="317"/>
      <c r="D278" s="320"/>
      <c r="E278" s="250"/>
      <c r="F278" s="251"/>
      <c r="G278" s="251"/>
      <c r="H278" s="251"/>
      <c r="I278" s="252"/>
      <c r="J278" s="250"/>
      <c r="K278" s="251"/>
      <c r="L278" s="251"/>
      <c r="M278" s="251"/>
      <c r="N278" s="252"/>
      <c r="O278" s="250"/>
      <c r="P278" s="252"/>
      <c r="Q278" s="250"/>
      <c r="R278" s="251"/>
      <c r="S278" s="280"/>
      <c r="T278" s="251"/>
      <c r="U278" s="251"/>
      <c r="V278" s="279"/>
      <c r="W278" s="252"/>
      <c r="X278" s="4"/>
      <c r="Y278" s="4"/>
      <c r="Z278" s="4"/>
      <c r="AA278" s="4"/>
      <c r="AB278" s="4"/>
      <c r="AC278" s="4"/>
      <c r="AR278" s="4"/>
    </row>
    <row r="279" spans="1:44" ht="15" customHeight="1">
      <c r="A279" s="309"/>
      <c r="B279" s="316"/>
      <c r="C279" s="317"/>
      <c r="D279" s="320"/>
      <c r="E279" s="250"/>
      <c r="F279" s="251"/>
      <c r="G279" s="251"/>
      <c r="H279" s="251"/>
      <c r="I279" s="252"/>
      <c r="J279" s="250"/>
      <c r="K279" s="251"/>
      <c r="L279" s="251"/>
      <c r="M279" s="251"/>
      <c r="N279" s="252"/>
      <c r="O279" s="250"/>
      <c r="P279" s="252"/>
      <c r="Q279" s="250"/>
      <c r="R279" s="251"/>
      <c r="S279" s="280"/>
      <c r="T279" s="251"/>
      <c r="U279" s="251"/>
      <c r="V279" s="279"/>
      <c r="W279" s="252"/>
      <c r="X279" s="4"/>
      <c r="Y279" s="4"/>
      <c r="Z279" s="4"/>
      <c r="AA279" s="4"/>
      <c r="AB279" s="4"/>
      <c r="AC279" s="4"/>
      <c r="AR279" s="4"/>
    </row>
    <row r="280" spans="1:44" ht="15" customHeight="1">
      <c r="A280" s="309"/>
      <c r="B280" s="316"/>
      <c r="C280" s="317"/>
      <c r="D280" s="320"/>
      <c r="E280" s="250"/>
      <c r="F280" s="251"/>
      <c r="G280" s="251"/>
      <c r="H280" s="251"/>
      <c r="I280" s="252"/>
      <c r="J280" s="250"/>
      <c r="K280" s="251"/>
      <c r="L280" s="251"/>
      <c r="M280" s="251"/>
      <c r="N280" s="252"/>
      <c r="O280" s="250"/>
      <c r="P280" s="252"/>
      <c r="Q280" s="250"/>
      <c r="R280" s="251"/>
      <c r="S280" s="280"/>
      <c r="T280" s="251"/>
      <c r="U280" s="251"/>
      <c r="V280" s="279"/>
      <c r="W280" s="252"/>
      <c r="X280" s="4"/>
      <c r="Y280" s="4"/>
      <c r="Z280" s="4"/>
      <c r="AA280" s="4"/>
      <c r="AB280" s="4"/>
      <c r="AC280" s="4"/>
      <c r="AR280" s="4"/>
    </row>
    <row r="281" spans="1:44" ht="15" customHeight="1">
      <c r="A281" s="309"/>
      <c r="B281" s="316"/>
      <c r="C281" s="317"/>
      <c r="D281" s="320"/>
      <c r="E281" s="250"/>
      <c r="F281" s="251"/>
      <c r="G281" s="251"/>
      <c r="H281" s="251"/>
      <c r="I281" s="252"/>
      <c r="J281" s="250"/>
      <c r="K281" s="251"/>
      <c r="L281" s="251"/>
      <c r="M281" s="251"/>
      <c r="N281" s="252"/>
      <c r="O281" s="250"/>
      <c r="P281" s="252"/>
      <c r="Q281" s="250"/>
      <c r="R281" s="251"/>
      <c r="S281" s="280"/>
      <c r="T281" s="251"/>
      <c r="U281" s="251"/>
      <c r="V281" s="279"/>
      <c r="W281" s="252"/>
      <c r="X281" s="4"/>
      <c r="Y281" s="4"/>
      <c r="Z281" s="4"/>
      <c r="AA281" s="4"/>
      <c r="AB281" s="4"/>
      <c r="AC281" s="4"/>
      <c r="AR281" s="4"/>
    </row>
    <row r="282" spans="1:44" ht="15" customHeight="1">
      <c r="A282" s="309"/>
      <c r="B282" s="316"/>
      <c r="C282" s="317"/>
      <c r="D282" s="320"/>
      <c r="E282" s="250"/>
      <c r="F282" s="251"/>
      <c r="G282" s="251"/>
      <c r="H282" s="251"/>
      <c r="I282" s="252"/>
      <c r="J282" s="250"/>
      <c r="K282" s="251"/>
      <c r="L282" s="251"/>
      <c r="M282" s="251"/>
      <c r="N282" s="252"/>
      <c r="O282" s="250"/>
      <c r="P282" s="252"/>
      <c r="Q282" s="250"/>
      <c r="R282" s="251"/>
      <c r="S282" s="280"/>
      <c r="T282" s="251"/>
      <c r="U282" s="251"/>
      <c r="V282" s="279"/>
      <c r="W282" s="252"/>
      <c r="X282" s="4"/>
      <c r="Y282" s="4"/>
      <c r="Z282" s="4"/>
      <c r="AA282" s="4"/>
      <c r="AB282" s="4"/>
      <c r="AC282" s="4"/>
      <c r="AR282" s="4"/>
    </row>
    <row r="283" spans="1:44" ht="15" customHeight="1">
      <c r="A283" s="309"/>
      <c r="B283" s="316"/>
      <c r="C283" s="317"/>
      <c r="D283" s="320"/>
      <c r="E283" s="250"/>
      <c r="F283" s="251"/>
      <c r="G283" s="251"/>
      <c r="H283" s="251"/>
      <c r="I283" s="252"/>
      <c r="J283" s="250"/>
      <c r="K283" s="251"/>
      <c r="L283" s="251"/>
      <c r="M283" s="251"/>
      <c r="N283" s="252"/>
      <c r="O283" s="250"/>
      <c r="P283" s="252"/>
      <c r="Q283" s="250"/>
      <c r="R283" s="251"/>
      <c r="S283" s="280"/>
      <c r="T283" s="251"/>
      <c r="U283" s="251"/>
      <c r="V283" s="279"/>
      <c r="W283" s="252"/>
      <c r="X283" s="4"/>
      <c r="Y283" s="4"/>
      <c r="Z283" s="4"/>
      <c r="AA283" s="4"/>
      <c r="AB283" s="4"/>
      <c r="AC283" s="4"/>
      <c r="AR283" s="4"/>
    </row>
    <row r="284" spans="1:44" ht="15" customHeight="1">
      <c r="A284" s="309"/>
      <c r="B284" s="316"/>
      <c r="C284" s="317"/>
      <c r="D284" s="320"/>
      <c r="E284" s="250"/>
      <c r="F284" s="251"/>
      <c r="G284" s="251"/>
      <c r="H284" s="251"/>
      <c r="I284" s="252"/>
      <c r="J284" s="250"/>
      <c r="K284" s="251"/>
      <c r="L284" s="251"/>
      <c r="M284" s="251"/>
      <c r="N284" s="252"/>
      <c r="O284" s="250"/>
      <c r="P284" s="252"/>
      <c r="Q284" s="250"/>
      <c r="R284" s="251"/>
      <c r="S284" s="280"/>
      <c r="T284" s="251"/>
      <c r="U284" s="251"/>
      <c r="V284" s="279"/>
      <c r="W284" s="252"/>
      <c r="X284" s="4"/>
      <c r="Y284" s="4"/>
      <c r="Z284" s="4"/>
      <c r="AA284" s="4"/>
      <c r="AB284" s="4"/>
      <c r="AC284" s="4"/>
      <c r="AR284" s="4"/>
    </row>
    <row r="285" spans="1:44" ht="15" customHeight="1">
      <c r="A285" s="309"/>
      <c r="B285" s="316"/>
      <c r="C285" s="317"/>
      <c r="D285" s="320"/>
      <c r="E285" s="250"/>
      <c r="F285" s="251"/>
      <c r="G285" s="251"/>
      <c r="H285" s="251"/>
      <c r="I285" s="252"/>
      <c r="J285" s="250"/>
      <c r="K285" s="251"/>
      <c r="L285" s="251"/>
      <c r="M285" s="251"/>
      <c r="N285" s="252"/>
      <c r="O285" s="250"/>
      <c r="P285" s="252"/>
      <c r="Q285" s="250"/>
      <c r="R285" s="251"/>
      <c r="S285" s="280"/>
      <c r="T285" s="251"/>
      <c r="U285" s="251"/>
      <c r="V285" s="279"/>
      <c r="W285" s="252"/>
      <c r="X285" s="4"/>
      <c r="Y285" s="4"/>
      <c r="Z285" s="4"/>
      <c r="AA285" s="4"/>
      <c r="AB285" s="4"/>
      <c r="AC285" s="4"/>
      <c r="AR285" s="4"/>
    </row>
    <row r="286" spans="1:44" ht="15" customHeight="1">
      <c r="A286" s="309"/>
      <c r="B286" s="316"/>
      <c r="C286" s="317"/>
      <c r="D286" s="320"/>
      <c r="E286" s="250"/>
      <c r="F286" s="251"/>
      <c r="G286" s="251"/>
      <c r="H286" s="251"/>
      <c r="I286" s="252"/>
      <c r="J286" s="250"/>
      <c r="K286" s="251"/>
      <c r="L286" s="251"/>
      <c r="M286" s="251"/>
      <c r="N286" s="252"/>
      <c r="O286" s="250"/>
      <c r="P286" s="252"/>
      <c r="Q286" s="250"/>
      <c r="R286" s="251"/>
      <c r="S286" s="280"/>
      <c r="T286" s="251"/>
      <c r="U286" s="251"/>
      <c r="V286" s="279"/>
      <c r="W286" s="252"/>
      <c r="X286" s="4"/>
      <c r="Y286" s="4"/>
      <c r="Z286" s="4"/>
      <c r="AA286" s="4"/>
      <c r="AB286" s="4"/>
      <c r="AC286" s="4"/>
      <c r="AR286" s="4"/>
    </row>
    <row r="287" spans="1:44" ht="15" customHeight="1">
      <c r="A287" s="309"/>
      <c r="B287" s="316"/>
      <c r="C287" s="317"/>
      <c r="D287" s="320"/>
      <c r="E287" s="250"/>
      <c r="F287" s="251"/>
      <c r="G287" s="251"/>
      <c r="H287" s="251"/>
      <c r="I287" s="252"/>
      <c r="J287" s="250"/>
      <c r="K287" s="251"/>
      <c r="L287" s="251"/>
      <c r="M287" s="251"/>
      <c r="N287" s="252"/>
      <c r="O287" s="250"/>
      <c r="P287" s="252"/>
      <c r="Q287" s="250"/>
      <c r="R287" s="251"/>
      <c r="S287" s="280"/>
      <c r="T287" s="251"/>
      <c r="U287" s="251"/>
      <c r="V287" s="279"/>
      <c r="W287" s="252"/>
      <c r="X287" s="4"/>
      <c r="Y287" s="4"/>
      <c r="Z287" s="4"/>
      <c r="AA287" s="4"/>
      <c r="AB287" s="4"/>
      <c r="AC287" s="4"/>
      <c r="AR287" s="4"/>
    </row>
    <row r="288" spans="1:44" ht="15" customHeight="1">
      <c r="A288" s="309"/>
      <c r="B288" s="316"/>
      <c r="C288" s="317"/>
      <c r="D288" s="320"/>
      <c r="E288" s="250"/>
      <c r="F288" s="251"/>
      <c r="G288" s="251"/>
      <c r="H288" s="251"/>
      <c r="I288" s="252"/>
      <c r="J288" s="250"/>
      <c r="K288" s="251"/>
      <c r="L288" s="251"/>
      <c r="M288" s="251"/>
      <c r="N288" s="252"/>
      <c r="O288" s="250"/>
      <c r="P288" s="252"/>
      <c r="Q288" s="250"/>
      <c r="R288" s="251"/>
      <c r="S288" s="280"/>
      <c r="T288" s="251"/>
      <c r="U288" s="251"/>
      <c r="V288" s="279"/>
      <c r="W288" s="252"/>
      <c r="X288" s="4"/>
      <c r="Y288" s="4"/>
      <c r="Z288" s="4"/>
      <c r="AA288" s="4"/>
      <c r="AB288" s="4"/>
      <c r="AC288" s="4"/>
      <c r="AR288" s="4"/>
    </row>
    <row r="289" spans="1:44" ht="15" customHeight="1">
      <c r="A289" s="309"/>
      <c r="B289" s="316"/>
      <c r="C289" s="317"/>
      <c r="D289" s="320"/>
      <c r="E289" s="250"/>
      <c r="F289" s="251"/>
      <c r="G289" s="251"/>
      <c r="H289" s="251"/>
      <c r="I289" s="252"/>
      <c r="J289" s="250"/>
      <c r="K289" s="251"/>
      <c r="L289" s="251"/>
      <c r="M289" s="251"/>
      <c r="N289" s="252"/>
      <c r="O289" s="250"/>
      <c r="P289" s="252"/>
      <c r="Q289" s="250"/>
      <c r="R289" s="251"/>
      <c r="S289" s="280"/>
      <c r="T289" s="251"/>
      <c r="U289" s="251"/>
      <c r="V289" s="279"/>
      <c r="W289" s="252"/>
      <c r="X289" s="4"/>
      <c r="Y289" s="4"/>
      <c r="Z289" s="4"/>
      <c r="AA289" s="4"/>
      <c r="AB289" s="4"/>
      <c r="AC289" s="4"/>
      <c r="AR289" s="4"/>
    </row>
    <row r="290" spans="1:44" ht="15" customHeight="1">
      <c r="A290" s="309"/>
      <c r="B290" s="316"/>
      <c r="C290" s="317"/>
      <c r="D290" s="320"/>
      <c r="E290" s="250"/>
      <c r="F290" s="251"/>
      <c r="G290" s="251"/>
      <c r="H290" s="251"/>
      <c r="I290" s="252"/>
      <c r="J290" s="250"/>
      <c r="K290" s="251"/>
      <c r="L290" s="251"/>
      <c r="M290" s="251"/>
      <c r="N290" s="252"/>
      <c r="O290" s="250"/>
      <c r="P290" s="252"/>
      <c r="Q290" s="250"/>
      <c r="R290" s="251"/>
      <c r="S290" s="280"/>
      <c r="T290" s="251"/>
      <c r="U290" s="251"/>
      <c r="V290" s="279"/>
      <c r="W290" s="252"/>
      <c r="X290" s="4"/>
      <c r="Y290" s="4"/>
      <c r="Z290" s="4"/>
      <c r="AA290" s="4"/>
      <c r="AB290" s="4"/>
      <c r="AC290" s="4"/>
      <c r="AR290" s="4"/>
    </row>
    <row r="291" spans="1:44" ht="15" customHeight="1">
      <c r="A291" s="309"/>
      <c r="B291" s="316"/>
      <c r="C291" s="317"/>
      <c r="D291" s="320"/>
      <c r="E291" s="250"/>
      <c r="F291" s="251"/>
      <c r="G291" s="251"/>
      <c r="H291" s="251"/>
      <c r="I291" s="252"/>
      <c r="J291" s="250"/>
      <c r="K291" s="251"/>
      <c r="L291" s="251"/>
      <c r="M291" s="251"/>
      <c r="N291" s="252"/>
      <c r="O291" s="250"/>
      <c r="P291" s="252"/>
      <c r="Q291" s="250"/>
      <c r="R291" s="251"/>
      <c r="S291" s="280"/>
      <c r="T291" s="251"/>
      <c r="U291" s="251"/>
      <c r="V291" s="279"/>
      <c r="W291" s="252"/>
      <c r="X291" s="4"/>
      <c r="Y291" s="4"/>
      <c r="Z291" s="4"/>
      <c r="AA291" s="4"/>
      <c r="AB291" s="4"/>
      <c r="AC291" s="4"/>
      <c r="AR291" s="4"/>
    </row>
    <row r="292" spans="1:44" ht="15" customHeight="1">
      <c r="A292" s="309"/>
      <c r="B292" s="316"/>
      <c r="C292" s="317"/>
      <c r="D292" s="320"/>
      <c r="E292" s="250"/>
      <c r="F292" s="251"/>
      <c r="G292" s="251"/>
      <c r="H292" s="251"/>
      <c r="I292" s="252"/>
      <c r="J292" s="250"/>
      <c r="K292" s="251"/>
      <c r="L292" s="251"/>
      <c r="M292" s="251"/>
      <c r="N292" s="252"/>
      <c r="O292" s="250"/>
      <c r="P292" s="252"/>
      <c r="Q292" s="250"/>
      <c r="R292" s="251"/>
      <c r="S292" s="280"/>
      <c r="T292" s="251"/>
      <c r="U292" s="251"/>
      <c r="V292" s="279"/>
      <c r="W292" s="252"/>
      <c r="X292" s="4"/>
      <c r="Y292" s="4"/>
      <c r="Z292" s="4"/>
      <c r="AA292" s="4"/>
      <c r="AB292" s="4"/>
      <c r="AC292" s="4"/>
      <c r="AR292" s="4"/>
    </row>
    <row r="293" spans="1:44" ht="15" customHeight="1">
      <c r="A293" s="309"/>
      <c r="B293" s="316"/>
      <c r="C293" s="317"/>
      <c r="D293" s="320"/>
      <c r="E293" s="250"/>
      <c r="F293" s="251"/>
      <c r="G293" s="251"/>
      <c r="H293" s="251"/>
      <c r="I293" s="252"/>
      <c r="J293" s="250"/>
      <c r="K293" s="251"/>
      <c r="L293" s="251"/>
      <c r="M293" s="251"/>
      <c r="N293" s="252"/>
      <c r="O293" s="250"/>
      <c r="P293" s="252"/>
      <c r="Q293" s="250"/>
      <c r="R293" s="251"/>
      <c r="S293" s="280"/>
      <c r="T293" s="251"/>
      <c r="U293" s="251"/>
      <c r="V293" s="279"/>
      <c r="W293" s="252"/>
      <c r="X293" s="4"/>
      <c r="Y293" s="4"/>
      <c r="Z293" s="4"/>
      <c r="AA293" s="4"/>
      <c r="AB293" s="4"/>
      <c r="AC293" s="4"/>
      <c r="AR293" s="4"/>
    </row>
    <row r="294" spans="1:44" ht="15" customHeight="1">
      <c r="A294" s="309"/>
      <c r="B294" s="321"/>
      <c r="C294" s="322"/>
      <c r="D294" s="320"/>
      <c r="E294" s="250"/>
      <c r="F294" s="251"/>
      <c r="G294" s="251"/>
      <c r="H294" s="251"/>
      <c r="I294" s="252"/>
      <c r="J294" s="250"/>
      <c r="K294" s="251"/>
      <c r="L294" s="251"/>
      <c r="M294" s="251"/>
      <c r="N294" s="252"/>
      <c r="O294" s="250"/>
      <c r="P294" s="252"/>
      <c r="Q294" s="250"/>
      <c r="R294" s="251"/>
      <c r="S294" s="280"/>
      <c r="T294" s="251"/>
      <c r="U294" s="251"/>
      <c r="V294" s="279"/>
      <c r="W294" s="252"/>
      <c r="X294" s="4"/>
      <c r="Y294" s="4"/>
      <c r="Z294" s="4"/>
      <c r="AA294" s="4"/>
      <c r="AB294" s="4"/>
      <c r="AC294" s="4"/>
      <c r="AK294" s="100"/>
      <c r="AR294" s="4"/>
    </row>
    <row r="295" spans="1:44" ht="15" customHeight="1">
      <c r="A295" s="309"/>
      <c r="B295" s="321"/>
      <c r="C295" s="322"/>
      <c r="D295" s="320"/>
      <c r="E295" s="250"/>
      <c r="F295" s="251"/>
      <c r="G295" s="323"/>
      <c r="H295" s="251"/>
      <c r="I295" s="252"/>
      <c r="J295" s="250"/>
      <c r="K295" s="251"/>
      <c r="L295" s="251"/>
      <c r="M295" s="251"/>
      <c r="N295" s="252"/>
      <c r="O295" s="250"/>
      <c r="P295" s="252"/>
      <c r="Q295" s="250"/>
      <c r="R295" s="251"/>
      <c r="S295" s="280"/>
      <c r="T295" s="251"/>
      <c r="U295" s="251"/>
      <c r="V295" s="279"/>
      <c r="W295" s="252"/>
      <c r="X295" s="4"/>
      <c r="Y295" s="4"/>
      <c r="Z295" s="4"/>
      <c r="AA295" s="4"/>
      <c r="AB295" s="4"/>
      <c r="AC295" s="4"/>
      <c r="AR295" s="4"/>
    </row>
    <row r="296" spans="1:44" ht="15" customHeight="1">
      <c r="A296" s="309"/>
      <c r="B296" s="321"/>
      <c r="C296" s="322"/>
      <c r="D296" s="320"/>
      <c r="E296" s="250"/>
      <c r="F296" s="251"/>
      <c r="G296" s="251"/>
      <c r="H296" s="251"/>
      <c r="I296" s="252"/>
      <c r="J296" s="250"/>
      <c r="K296" s="251"/>
      <c r="L296" s="251"/>
      <c r="M296" s="251"/>
      <c r="N296" s="252"/>
      <c r="O296" s="250"/>
      <c r="P296" s="252"/>
      <c r="Q296" s="250"/>
      <c r="R296" s="251"/>
      <c r="S296" s="280"/>
      <c r="T296" s="251"/>
      <c r="U296" s="251"/>
      <c r="V296" s="279"/>
      <c r="W296" s="252"/>
      <c r="X296" s="4"/>
      <c r="Y296" s="4"/>
      <c r="Z296" s="4"/>
      <c r="AA296" s="4"/>
      <c r="AB296" s="4"/>
      <c r="AC296" s="4"/>
      <c r="AR296" s="4"/>
    </row>
    <row r="297" spans="1:44" ht="15" customHeight="1">
      <c r="A297" s="309"/>
      <c r="B297" s="321"/>
      <c r="C297" s="322"/>
      <c r="D297" s="320"/>
      <c r="E297" s="250"/>
      <c r="F297" s="251"/>
      <c r="G297" s="251"/>
      <c r="H297" s="251"/>
      <c r="I297" s="252"/>
      <c r="J297" s="250"/>
      <c r="K297" s="251"/>
      <c r="L297" s="251"/>
      <c r="M297" s="251"/>
      <c r="N297" s="252"/>
      <c r="O297" s="250"/>
      <c r="P297" s="252"/>
      <c r="Q297" s="250"/>
      <c r="R297" s="251"/>
      <c r="S297" s="280"/>
      <c r="T297" s="251"/>
      <c r="U297" s="251"/>
      <c r="V297" s="279"/>
      <c r="W297" s="252"/>
      <c r="X297" s="4"/>
      <c r="Y297" s="4"/>
      <c r="Z297" s="4"/>
      <c r="AA297" s="4"/>
      <c r="AB297" s="4"/>
      <c r="AC297" s="4"/>
      <c r="AR297" s="4"/>
    </row>
    <row r="298" spans="1:44" ht="15" customHeight="1">
      <c r="A298" s="309"/>
      <c r="B298" s="321"/>
      <c r="C298" s="322"/>
      <c r="D298" s="320"/>
      <c r="E298" s="250"/>
      <c r="F298" s="251"/>
      <c r="G298" s="251"/>
      <c r="H298" s="251"/>
      <c r="I298" s="252"/>
      <c r="J298" s="250"/>
      <c r="K298" s="251"/>
      <c r="L298" s="251"/>
      <c r="M298" s="251"/>
      <c r="N298" s="252"/>
      <c r="O298" s="250"/>
      <c r="P298" s="252"/>
      <c r="Q298" s="250"/>
      <c r="R298" s="251"/>
      <c r="S298" s="280"/>
      <c r="T298" s="251"/>
      <c r="U298" s="251"/>
      <c r="V298" s="279"/>
      <c r="W298" s="252"/>
      <c r="X298" s="4"/>
      <c r="Y298" s="4"/>
      <c r="Z298" s="4"/>
      <c r="AA298" s="4"/>
      <c r="AB298" s="4"/>
      <c r="AC298" s="4"/>
      <c r="AR298" s="4"/>
    </row>
    <row r="299" spans="1:44" ht="15" customHeight="1">
      <c r="A299" s="309"/>
      <c r="B299" s="321"/>
      <c r="C299" s="322"/>
      <c r="D299" s="320"/>
      <c r="E299" s="250"/>
      <c r="F299" s="251"/>
      <c r="G299" s="251"/>
      <c r="H299" s="251"/>
      <c r="I299" s="252"/>
      <c r="J299" s="250"/>
      <c r="K299" s="251"/>
      <c r="L299" s="251"/>
      <c r="M299" s="251"/>
      <c r="N299" s="252"/>
      <c r="O299" s="250"/>
      <c r="P299" s="252"/>
      <c r="Q299" s="250"/>
      <c r="R299" s="251"/>
      <c r="S299" s="280"/>
      <c r="T299" s="251"/>
      <c r="U299" s="251"/>
      <c r="V299" s="279"/>
      <c r="W299" s="252"/>
      <c r="X299" s="4"/>
      <c r="Y299" s="4"/>
      <c r="Z299" s="4"/>
      <c r="AA299" s="4"/>
      <c r="AB299" s="4"/>
      <c r="AC299" s="4"/>
      <c r="AR299" s="4"/>
    </row>
    <row r="300" spans="1:44" ht="15" customHeight="1">
      <c r="A300" s="309"/>
      <c r="B300" s="321"/>
      <c r="C300" s="322"/>
      <c r="D300" s="320"/>
      <c r="E300" s="250"/>
      <c r="F300" s="251"/>
      <c r="G300" s="251"/>
      <c r="H300" s="251"/>
      <c r="I300" s="252"/>
      <c r="J300" s="250"/>
      <c r="K300" s="251"/>
      <c r="L300" s="251"/>
      <c r="M300" s="251"/>
      <c r="N300" s="252"/>
      <c r="O300" s="250"/>
      <c r="P300" s="252"/>
      <c r="Q300" s="250"/>
      <c r="R300" s="251"/>
      <c r="S300" s="280"/>
      <c r="T300" s="251"/>
      <c r="U300" s="251"/>
      <c r="V300" s="279"/>
      <c r="W300" s="252"/>
      <c r="X300" s="4"/>
      <c r="Y300" s="4"/>
      <c r="Z300" s="4"/>
      <c r="AA300" s="4"/>
      <c r="AB300" s="4"/>
      <c r="AC300" s="4"/>
      <c r="AR300" s="4"/>
    </row>
    <row r="301" spans="1:44" ht="15" customHeight="1">
      <c r="A301" s="324"/>
      <c r="B301" s="321"/>
      <c r="C301" s="322"/>
      <c r="D301" s="320"/>
      <c r="E301" s="250"/>
      <c r="F301" s="251"/>
      <c r="G301" s="251"/>
      <c r="H301" s="251"/>
      <c r="I301" s="252"/>
      <c r="J301" s="250"/>
      <c r="K301" s="251"/>
      <c r="L301" s="251"/>
      <c r="M301" s="251"/>
      <c r="N301" s="252"/>
      <c r="O301" s="250"/>
      <c r="P301" s="252"/>
      <c r="Q301" s="250"/>
      <c r="R301" s="251"/>
      <c r="S301" s="280"/>
      <c r="T301" s="251"/>
      <c r="U301" s="251"/>
      <c r="V301" s="279"/>
      <c r="W301" s="252"/>
      <c r="X301" s="4"/>
      <c r="Y301" s="4"/>
      <c r="Z301" s="4"/>
      <c r="AA301" s="4"/>
      <c r="AB301" s="4"/>
      <c r="AC301" s="4"/>
      <c r="AR301" s="4"/>
    </row>
    <row r="302" spans="1:44" ht="15" customHeight="1">
      <c r="A302" s="324"/>
      <c r="B302" s="321"/>
      <c r="C302" s="322"/>
      <c r="D302" s="320"/>
      <c r="E302" s="250"/>
      <c r="F302" s="251"/>
      <c r="G302" s="251"/>
      <c r="H302" s="251"/>
      <c r="I302" s="252"/>
      <c r="J302" s="250"/>
      <c r="K302" s="251"/>
      <c r="L302" s="251"/>
      <c r="M302" s="251"/>
      <c r="N302" s="252"/>
      <c r="O302" s="250"/>
      <c r="P302" s="252"/>
      <c r="Q302" s="250"/>
      <c r="R302" s="251"/>
      <c r="S302" s="280"/>
      <c r="T302" s="251"/>
      <c r="U302" s="251"/>
      <c r="V302" s="279"/>
      <c r="W302" s="252"/>
      <c r="X302" s="4"/>
      <c r="Y302" s="4"/>
      <c r="Z302" s="4"/>
      <c r="AA302" s="4"/>
      <c r="AB302" s="4"/>
      <c r="AC302" s="4"/>
      <c r="AR302" s="4"/>
    </row>
    <row r="303" spans="1:44" ht="15" customHeight="1">
      <c r="A303" s="324"/>
      <c r="B303" s="321"/>
      <c r="C303" s="322"/>
      <c r="D303" s="320"/>
      <c r="E303" s="250"/>
      <c r="F303" s="251"/>
      <c r="G303" s="251"/>
      <c r="H303" s="251"/>
      <c r="I303" s="252"/>
      <c r="J303" s="250"/>
      <c r="K303" s="251"/>
      <c r="L303" s="251"/>
      <c r="M303" s="251"/>
      <c r="N303" s="252"/>
      <c r="O303" s="250"/>
      <c r="P303" s="252"/>
      <c r="Q303" s="250"/>
      <c r="R303" s="251"/>
      <c r="S303" s="280"/>
      <c r="T303" s="251"/>
      <c r="U303" s="251"/>
      <c r="V303" s="279"/>
      <c r="W303" s="252"/>
      <c r="X303" s="4"/>
      <c r="Y303" s="4"/>
      <c r="Z303" s="4"/>
      <c r="AA303" s="4"/>
      <c r="AB303" s="4"/>
      <c r="AC303" s="4"/>
      <c r="AR303" s="4"/>
    </row>
    <row r="304" spans="1:44" ht="15" customHeight="1">
      <c r="A304" s="324"/>
      <c r="B304" s="321"/>
      <c r="C304" s="322"/>
      <c r="D304" s="320"/>
      <c r="E304" s="250"/>
      <c r="F304" s="251"/>
      <c r="G304" s="251"/>
      <c r="H304" s="251"/>
      <c r="I304" s="252"/>
      <c r="J304" s="250"/>
      <c r="K304" s="251"/>
      <c r="L304" s="251"/>
      <c r="M304" s="251"/>
      <c r="N304" s="252"/>
      <c r="O304" s="250"/>
      <c r="P304" s="252"/>
      <c r="Q304" s="250"/>
      <c r="R304" s="251"/>
      <c r="S304" s="280"/>
      <c r="T304" s="251"/>
      <c r="U304" s="251"/>
      <c r="V304" s="279"/>
      <c r="W304" s="252"/>
      <c r="X304" s="4"/>
      <c r="Y304" s="4"/>
      <c r="Z304" s="4"/>
      <c r="AA304" s="4"/>
      <c r="AB304" s="4"/>
      <c r="AC304" s="4"/>
      <c r="AR304" s="4"/>
    </row>
    <row r="305" spans="1:44" ht="15" customHeight="1">
      <c r="A305" s="324"/>
      <c r="B305" s="321"/>
      <c r="C305" s="322"/>
      <c r="D305" s="320"/>
      <c r="E305" s="250"/>
      <c r="F305" s="251"/>
      <c r="G305" s="251"/>
      <c r="H305" s="251"/>
      <c r="I305" s="252"/>
      <c r="J305" s="250"/>
      <c r="K305" s="251"/>
      <c r="L305" s="251"/>
      <c r="M305" s="251"/>
      <c r="N305" s="252"/>
      <c r="O305" s="250"/>
      <c r="P305" s="252"/>
      <c r="Q305" s="250"/>
      <c r="R305" s="251"/>
      <c r="S305" s="280"/>
      <c r="T305" s="251"/>
      <c r="U305" s="251"/>
      <c r="V305" s="279"/>
      <c r="W305" s="252"/>
      <c r="X305" s="4"/>
      <c r="Y305" s="4"/>
      <c r="Z305" s="4"/>
      <c r="AA305" s="4"/>
      <c r="AB305" s="4"/>
      <c r="AC305" s="4"/>
      <c r="AR305" s="4"/>
    </row>
    <row r="306" spans="1:44" ht="15" customHeight="1">
      <c r="A306" s="324"/>
      <c r="B306" s="321"/>
      <c r="C306" s="322"/>
      <c r="D306" s="320"/>
      <c r="E306" s="250"/>
      <c r="F306" s="251"/>
      <c r="G306" s="251"/>
      <c r="H306" s="251"/>
      <c r="I306" s="252"/>
      <c r="J306" s="250"/>
      <c r="K306" s="251"/>
      <c r="L306" s="251"/>
      <c r="M306" s="251"/>
      <c r="N306" s="252"/>
      <c r="O306" s="250"/>
      <c r="P306" s="252"/>
      <c r="Q306" s="250"/>
      <c r="R306" s="251"/>
      <c r="S306" s="280"/>
      <c r="T306" s="251"/>
      <c r="U306" s="251"/>
      <c r="V306" s="279"/>
      <c r="W306" s="252"/>
      <c r="X306" s="4"/>
      <c r="Y306" s="4"/>
      <c r="Z306" s="4"/>
      <c r="AA306" s="4"/>
      <c r="AB306" s="4"/>
      <c r="AC306" s="4"/>
      <c r="AR306" s="4"/>
    </row>
    <row r="307" spans="1:44" ht="14.25" customHeight="1" thickBot="1">
      <c r="A307" s="324"/>
      <c r="B307" s="325"/>
      <c r="C307" s="326"/>
      <c r="D307" s="327"/>
      <c r="E307" s="197"/>
      <c r="F307" s="253"/>
      <c r="G307" s="253"/>
      <c r="H307" s="253"/>
      <c r="I307" s="254"/>
      <c r="J307" s="197"/>
      <c r="K307" s="253"/>
      <c r="L307" s="253"/>
      <c r="M307" s="253"/>
      <c r="N307" s="254"/>
      <c r="O307" s="197"/>
      <c r="P307" s="254"/>
      <c r="Q307" s="197"/>
      <c r="R307" s="253"/>
      <c r="S307" s="272"/>
      <c r="T307" s="253"/>
      <c r="U307" s="253"/>
      <c r="V307" s="273"/>
      <c r="W307" s="254"/>
      <c r="X307" s="4"/>
      <c r="Y307" s="4"/>
      <c r="Z307" s="4"/>
      <c r="AA307" s="4"/>
      <c r="AB307" s="4"/>
      <c r="AC307" s="4"/>
      <c r="AR307" s="4"/>
    </row>
    <row r="308" spans="1:44">
      <c r="A308" s="115"/>
      <c r="B308" s="181"/>
      <c r="C308" s="181"/>
      <c r="D308" s="11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AN308" s="4"/>
    </row>
    <row r="309" spans="1:44" ht="19.5" customHeight="1">
      <c r="A309" s="115"/>
      <c r="B309" s="181"/>
      <c r="C309" s="181"/>
      <c r="D309" s="23" t="s">
        <v>74</v>
      </c>
      <c r="E309" s="42">
        <f>SUM(E159:E307)</f>
        <v>0</v>
      </c>
      <c r="F309" s="42">
        <f t="shared" ref="F309:R309" si="33">SUM(F159:F307)</f>
        <v>0</v>
      </c>
      <c r="G309" s="42">
        <f t="shared" si="33"/>
        <v>0</v>
      </c>
      <c r="H309" s="42">
        <f t="shared" si="33"/>
        <v>0</v>
      </c>
      <c r="I309" s="42">
        <f t="shared" si="33"/>
        <v>0</v>
      </c>
      <c r="J309" s="42">
        <f t="shared" si="33"/>
        <v>318</v>
      </c>
      <c r="K309" s="42">
        <f t="shared" si="33"/>
        <v>3205</v>
      </c>
      <c r="L309" s="42">
        <f t="shared" si="33"/>
        <v>2700</v>
      </c>
      <c r="M309" s="42">
        <f t="shared" si="33"/>
        <v>0</v>
      </c>
      <c r="N309" s="42">
        <f t="shared" si="33"/>
        <v>504</v>
      </c>
      <c r="O309" s="42">
        <f t="shared" si="33"/>
        <v>378</v>
      </c>
      <c r="P309" s="42">
        <f t="shared" si="33"/>
        <v>2827</v>
      </c>
      <c r="Q309" s="42">
        <f t="shared" si="33"/>
        <v>222</v>
      </c>
      <c r="R309" s="42">
        <f t="shared" si="33"/>
        <v>349</v>
      </c>
      <c r="S309" s="42">
        <f t="shared" ref="S309:W309" si="34">SUM(S159:S307)</f>
        <v>662</v>
      </c>
      <c r="T309" s="42">
        <f t="shared" si="34"/>
        <v>767</v>
      </c>
      <c r="U309" s="42">
        <f t="shared" si="34"/>
        <v>625</v>
      </c>
      <c r="V309" s="42">
        <f t="shared" si="34"/>
        <v>377</v>
      </c>
      <c r="W309" s="42">
        <f t="shared" si="34"/>
        <v>203</v>
      </c>
      <c r="X309" s="4"/>
      <c r="Y309" s="4"/>
      <c r="AN309" s="4"/>
    </row>
    <row r="310" spans="1:44">
      <c r="B310" s="182"/>
      <c r="C310" s="18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AJ310" s="4"/>
    </row>
    <row r="311" spans="1:44" ht="29.25" customHeight="1">
      <c r="B311" s="182"/>
      <c r="C311" s="182"/>
      <c r="D311" s="673" t="s">
        <v>95</v>
      </c>
      <c r="E311" s="281" t="s">
        <v>98</v>
      </c>
      <c r="F311" s="281" t="s">
        <v>72</v>
      </c>
      <c r="G311" s="281" t="s">
        <v>99</v>
      </c>
      <c r="H311" s="281" t="s">
        <v>70</v>
      </c>
      <c r="I311" s="281" t="s">
        <v>71</v>
      </c>
      <c r="J311" s="282" t="s">
        <v>100</v>
      </c>
      <c r="K311" s="281" t="s">
        <v>101</v>
      </c>
      <c r="L311" s="283" t="s">
        <v>196</v>
      </c>
      <c r="M311" s="283" t="s">
        <v>197</v>
      </c>
      <c r="N311" s="283" t="s">
        <v>198</v>
      </c>
      <c r="O311" s="283" t="s">
        <v>199</v>
      </c>
      <c r="P311" s="283" t="s">
        <v>200</v>
      </c>
      <c r="Q311" s="284" t="s">
        <v>201</v>
      </c>
      <c r="R311" s="284" t="s">
        <v>202</v>
      </c>
      <c r="S311" s="4"/>
      <c r="T311" s="4"/>
      <c r="U311" s="4"/>
      <c r="V311" s="4"/>
      <c r="W311" s="4"/>
      <c r="X311" s="4"/>
      <c r="AM311" s="4"/>
    </row>
    <row r="312" spans="1:44" ht="22.5" customHeight="1">
      <c r="B312" s="182"/>
      <c r="C312" s="182"/>
      <c r="D312" s="674"/>
      <c r="E312" s="285">
        <f>SUM(E309,J309,E154,J154,)</f>
        <v>320</v>
      </c>
      <c r="F312" s="285">
        <f>SUM(F309,K309,F154,K154,O154,S154,AG154)</f>
        <v>3225</v>
      </c>
      <c r="G312" s="285">
        <f t="shared" ref="G312:I312" si="35">SUM(G309,L309,G154,L154,P154,T154,AH154)</f>
        <v>2729</v>
      </c>
      <c r="H312" s="285">
        <f t="shared" si="35"/>
        <v>0</v>
      </c>
      <c r="I312" s="285">
        <f t="shared" si="35"/>
        <v>512</v>
      </c>
      <c r="J312" s="285">
        <f>SUM(O309+W154+AK154)</f>
        <v>378</v>
      </c>
      <c r="K312" s="285">
        <f t="shared" ref="K312:R312" si="36">SUM(P309+X154+AL154)</f>
        <v>2847</v>
      </c>
      <c r="L312" s="285">
        <f t="shared" si="36"/>
        <v>222</v>
      </c>
      <c r="M312" s="285">
        <f t="shared" si="36"/>
        <v>354</v>
      </c>
      <c r="N312" s="285">
        <f t="shared" si="36"/>
        <v>673</v>
      </c>
      <c r="O312" s="285">
        <f t="shared" si="36"/>
        <v>771</v>
      </c>
      <c r="P312" s="285">
        <f t="shared" si="36"/>
        <v>625</v>
      </c>
      <c r="Q312" s="285">
        <f t="shared" si="36"/>
        <v>377</v>
      </c>
      <c r="R312" s="285">
        <f t="shared" si="36"/>
        <v>203</v>
      </c>
      <c r="S312" s="4"/>
      <c r="T312" s="4"/>
      <c r="U312" s="4"/>
      <c r="V312" s="4"/>
      <c r="W312" s="4"/>
      <c r="X312" s="4"/>
      <c r="AM312" s="4"/>
    </row>
    <row r="313" spans="1:44" ht="30" customHeight="1">
      <c r="B313" s="182"/>
      <c r="C313" s="18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AJ313" s="4"/>
    </row>
    <row r="314" spans="1:44">
      <c r="B314" s="182"/>
      <c r="C314" s="18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AJ314" s="4"/>
    </row>
    <row r="315" spans="1:44">
      <c r="A315" s="1" t="s">
        <v>103</v>
      </c>
      <c r="B315" s="182"/>
      <c r="C315" s="18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AJ315" s="4"/>
    </row>
    <row r="316" spans="1:44">
      <c r="B316" s="182"/>
      <c r="C316" s="18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AJ316" s="4"/>
    </row>
    <row r="317" spans="1:44">
      <c r="A317" s="1" t="s">
        <v>104</v>
      </c>
      <c r="B317" s="182"/>
      <c r="C317" s="18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AJ317" s="4"/>
    </row>
    <row r="318" spans="1:44">
      <c r="B318" s="182"/>
      <c r="C318" s="182"/>
      <c r="D318" s="4"/>
      <c r="E318" s="4"/>
      <c r="F318" s="4"/>
      <c r="G318" s="4"/>
      <c r="H318" s="4"/>
      <c r="I318" s="4"/>
      <c r="J318" s="4"/>
      <c r="K318" s="4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AJ318" s="4"/>
    </row>
    <row r="319" spans="1:44">
      <c r="B319" s="182"/>
      <c r="C319" s="18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AJ319" s="4"/>
    </row>
    <row r="320" spans="1:44">
      <c r="B320" s="182"/>
      <c r="C320" s="18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AJ320" s="4"/>
    </row>
    <row r="321" spans="2:36">
      <c r="B321" s="182"/>
      <c r="C321" s="182"/>
      <c r="AJ321" s="4"/>
    </row>
    <row r="322" spans="2:36">
      <c r="B322" s="182"/>
      <c r="C322" s="182"/>
      <c r="AJ322" s="4"/>
    </row>
    <row r="323" spans="2:36">
      <c r="B323" s="182"/>
      <c r="C323" s="182"/>
      <c r="AJ323" s="4"/>
    </row>
    <row r="324" spans="2:36">
      <c r="B324" s="182"/>
      <c r="C324" s="182"/>
      <c r="AJ324" s="4"/>
    </row>
    <row r="325" spans="2:36">
      <c r="B325" s="182"/>
      <c r="C325" s="182"/>
      <c r="AJ325" s="4"/>
    </row>
    <row r="326" spans="2:36">
      <c r="B326" s="182"/>
      <c r="C326" s="182"/>
      <c r="AJ326" s="4"/>
    </row>
    <row r="327" spans="2:36">
      <c r="B327" s="182"/>
      <c r="C327" s="182"/>
      <c r="AJ327" s="4"/>
    </row>
    <row r="328" spans="2:36">
      <c r="B328" s="182"/>
      <c r="C328" s="182"/>
      <c r="AJ328" s="4"/>
    </row>
    <row r="329" spans="2:36">
      <c r="B329" s="182"/>
      <c r="C329" s="182"/>
      <c r="AJ329" s="4"/>
    </row>
    <row r="330" spans="2:36">
      <c r="AJ330" s="4"/>
    </row>
    <row r="331" spans="2:36">
      <c r="AJ331" s="4"/>
    </row>
    <row r="332" spans="2:36">
      <c r="AJ332" s="4"/>
    </row>
    <row r="333" spans="2:36">
      <c r="AJ333" s="4"/>
    </row>
    <row r="334" spans="2:36">
      <c r="AJ334" s="4"/>
    </row>
    <row r="335" spans="2:36">
      <c r="AJ335" s="4"/>
    </row>
    <row r="336" spans="2:36">
      <c r="AJ336" s="4"/>
    </row>
    <row r="337" spans="36:36">
      <c r="AJ337" s="4"/>
    </row>
    <row r="338" spans="36:36">
      <c r="AJ338" s="4"/>
    </row>
    <row r="339" spans="36:36">
      <c r="AJ339" s="4"/>
    </row>
  </sheetData>
  <sheetProtection algorithmName="SHA-512" hashValue="+KDVsbYdmu3VRKG5PJIUgKd0Rbz0pQ+AY4Mjbyq6jiqAAvACGBGrCMi3RRlOmemBBE6OjEzGNxEL0Kd6CecbHQ==" saltValue="s4j8CbzlQim6oFSk137daQ==" spinCount="100000" sheet="1" formatCells="0" formatRows="0" selectLockedCells="1"/>
  <mergeCells count="300">
    <mergeCell ref="AP93:AP95"/>
    <mergeCell ref="AQ93:AQ95"/>
    <mergeCell ref="AR93:AR95"/>
    <mergeCell ref="AS93:AS95"/>
    <mergeCell ref="C93:C95"/>
    <mergeCell ref="AG93:AG95"/>
    <mergeCell ref="AH93:AH95"/>
    <mergeCell ref="AI93:AI95"/>
    <mergeCell ref="AJ93:AJ95"/>
    <mergeCell ref="AK93:AK95"/>
    <mergeCell ref="AL93:AL95"/>
    <mergeCell ref="AM93:AM95"/>
    <mergeCell ref="AP11:AP13"/>
    <mergeCell ref="AQ11:AQ13"/>
    <mergeCell ref="AR11:AR13"/>
    <mergeCell ref="AO11:AO13"/>
    <mergeCell ref="AS11:AS13"/>
    <mergeCell ref="A14:D14"/>
    <mergeCell ref="B11:B13"/>
    <mergeCell ref="C11:C13"/>
    <mergeCell ref="AG11:AG13"/>
    <mergeCell ref="AL11:AL13"/>
    <mergeCell ref="AM11:AM13"/>
    <mergeCell ref="D311:D312"/>
    <mergeCell ref="A51:D51"/>
    <mergeCell ref="A11:A13"/>
    <mergeCell ref="A156:A158"/>
    <mergeCell ref="AN11:AN13"/>
    <mergeCell ref="AH11:AH13"/>
    <mergeCell ref="AI11:AI13"/>
    <mergeCell ref="AJ11:AJ13"/>
    <mergeCell ref="AK11:AK13"/>
    <mergeCell ref="AK41:AK44"/>
    <mergeCell ref="AL41:AL44"/>
    <mergeCell ref="AM41:AM44"/>
    <mergeCell ref="AN41:AN44"/>
    <mergeCell ref="AJ74:AJ78"/>
    <mergeCell ref="AK74:AK78"/>
    <mergeCell ref="AJ81:AJ83"/>
    <mergeCell ref="AK81:AK83"/>
    <mergeCell ref="AN93:AN95"/>
    <mergeCell ref="AL98:AL107"/>
    <mergeCell ref="AM98:AM107"/>
    <mergeCell ref="AN98:AN107"/>
    <mergeCell ref="A144:D144"/>
    <mergeCell ref="AJ130:AJ143"/>
    <mergeCell ref="AK130:AK143"/>
    <mergeCell ref="E156:W156"/>
    <mergeCell ref="Q157:W157"/>
    <mergeCell ref="J157:N157"/>
    <mergeCell ref="E157:I157"/>
    <mergeCell ref="O157:P157"/>
    <mergeCell ref="A1:AL1"/>
    <mergeCell ref="A2:AL2"/>
    <mergeCell ref="A3:AL3"/>
    <mergeCell ref="W8:X8"/>
    <mergeCell ref="AG8:AJ8"/>
    <mergeCell ref="AK8:AL8"/>
    <mergeCell ref="E7:AE7"/>
    <mergeCell ref="AG7:AS7"/>
    <mergeCell ref="Y8:AE8"/>
    <mergeCell ref="AM8:AS8"/>
    <mergeCell ref="E8:I8"/>
    <mergeCell ref="J8:N8"/>
    <mergeCell ref="O8:R8"/>
    <mergeCell ref="S8:V8"/>
    <mergeCell ref="D7:D9"/>
    <mergeCell ref="A7:A9"/>
    <mergeCell ref="B7:B9"/>
    <mergeCell ref="C7:C9"/>
    <mergeCell ref="D156:D158"/>
    <mergeCell ref="A16:A23"/>
    <mergeCell ref="B16:B23"/>
    <mergeCell ref="C16:C23"/>
    <mergeCell ref="AG16:AG23"/>
    <mergeCell ref="AH16:AH23"/>
    <mergeCell ref="AI16:AI23"/>
    <mergeCell ref="AJ16:AJ23"/>
    <mergeCell ref="AK16:AK23"/>
    <mergeCell ref="AL16:AL23"/>
    <mergeCell ref="AM16:AM23"/>
    <mergeCell ref="AN16:AN23"/>
    <mergeCell ref="AO16:AO23"/>
    <mergeCell ref="AP16:AP23"/>
    <mergeCell ref="AQ16:AQ23"/>
    <mergeCell ref="AR16:AR23"/>
    <mergeCell ref="AS16:AS23"/>
    <mergeCell ref="A24:D24"/>
    <mergeCell ref="A26:A38"/>
    <mergeCell ref="B26:B38"/>
    <mergeCell ref="C26:C38"/>
    <mergeCell ref="AG26:AG38"/>
    <mergeCell ref="AH26:AH38"/>
    <mergeCell ref="AI26:AI38"/>
    <mergeCell ref="AJ26:AJ38"/>
    <mergeCell ref="AK26:AK38"/>
    <mergeCell ref="AL26:AL38"/>
    <mergeCell ref="AM26:AM38"/>
    <mergeCell ref="AN26:AN38"/>
    <mergeCell ref="AO26:AO38"/>
    <mergeCell ref="AP26:AP38"/>
    <mergeCell ref="AQ26:AQ38"/>
    <mergeCell ref="AR26:AR38"/>
    <mergeCell ref="AS26:AS38"/>
    <mergeCell ref="AM146:AM151"/>
    <mergeCell ref="AN146:AN151"/>
    <mergeCell ref="AO146:AO151"/>
    <mergeCell ref="AP146:AP151"/>
    <mergeCell ref="AQ146:AQ151"/>
    <mergeCell ref="AR146:AR151"/>
    <mergeCell ref="AS146:AS151"/>
    <mergeCell ref="A72:D72"/>
    <mergeCell ref="A84:D84"/>
    <mergeCell ref="A128:D128"/>
    <mergeCell ref="A130:A143"/>
    <mergeCell ref="B130:B143"/>
    <mergeCell ref="C130:C143"/>
    <mergeCell ref="AG130:AG143"/>
    <mergeCell ref="AH130:AH143"/>
    <mergeCell ref="AI130:AI143"/>
    <mergeCell ref="A74:A78"/>
    <mergeCell ref="B74:B78"/>
    <mergeCell ref="C74:C78"/>
    <mergeCell ref="AG74:AG78"/>
    <mergeCell ref="AH74:AH78"/>
    <mergeCell ref="AI74:AI78"/>
    <mergeCell ref="A81:A83"/>
    <mergeCell ref="B81:B83"/>
    <mergeCell ref="A59:D59"/>
    <mergeCell ref="A61:A71"/>
    <mergeCell ref="B61:B71"/>
    <mergeCell ref="C61:C71"/>
    <mergeCell ref="AG61:AG71"/>
    <mergeCell ref="AH61:AH71"/>
    <mergeCell ref="AI61:AI71"/>
    <mergeCell ref="AJ61:AJ71"/>
    <mergeCell ref="AO130:AO143"/>
    <mergeCell ref="C81:C83"/>
    <mergeCell ref="AG81:AG83"/>
    <mergeCell ref="AH81:AH83"/>
    <mergeCell ref="AI81:AI83"/>
    <mergeCell ref="A91:D91"/>
    <mergeCell ref="A93:A95"/>
    <mergeCell ref="B93:B95"/>
    <mergeCell ref="AO93:AO95"/>
    <mergeCell ref="AL130:AL143"/>
    <mergeCell ref="AM130:AM143"/>
    <mergeCell ref="AN130:AN143"/>
    <mergeCell ref="AK61:AK71"/>
    <mergeCell ref="AL61:AL71"/>
    <mergeCell ref="AM61:AM71"/>
    <mergeCell ref="AN61:AN71"/>
    <mergeCell ref="A39:D39"/>
    <mergeCell ref="A41:A44"/>
    <mergeCell ref="B41:B44"/>
    <mergeCell ref="C41:C44"/>
    <mergeCell ref="AG41:AG44"/>
    <mergeCell ref="AH41:AH44"/>
    <mergeCell ref="AI41:AI44"/>
    <mergeCell ref="AJ41:AJ44"/>
    <mergeCell ref="A53:A58"/>
    <mergeCell ref="B53:B58"/>
    <mergeCell ref="C53:C58"/>
    <mergeCell ref="AG53:AG58"/>
    <mergeCell ref="AH53:AH58"/>
    <mergeCell ref="AI53:AI58"/>
    <mergeCell ref="AJ53:AJ58"/>
    <mergeCell ref="AR41:AR44"/>
    <mergeCell ref="AS41:AS44"/>
    <mergeCell ref="A45:D45"/>
    <mergeCell ref="A47:A50"/>
    <mergeCell ref="B47:B50"/>
    <mergeCell ref="C47:C50"/>
    <mergeCell ref="AG47:AG50"/>
    <mergeCell ref="AH47:AH50"/>
    <mergeCell ref="AI47:AI50"/>
    <mergeCell ref="AJ47:AJ50"/>
    <mergeCell ref="AK47:AK50"/>
    <mergeCell ref="AL47:AL50"/>
    <mergeCell ref="AM47:AM50"/>
    <mergeCell ref="AN47:AN50"/>
    <mergeCell ref="AO47:AO50"/>
    <mergeCell ref="AP47:AP50"/>
    <mergeCell ref="AQ47:AQ50"/>
    <mergeCell ref="AR47:AR50"/>
    <mergeCell ref="AS47:AS50"/>
    <mergeCell ref="AO41:AO44"/>
    <mergeCell ref="AP41:AP44"/>
    <mergeCell ref="AQ41:AQ44"/>
    <mergeCell ref="AL74:AL78"/>
    <mergeCell ref="AM74:AM78"/>
    <mergeCell ref="AN74:AN78"/>
    <mergeCell ref="AO74:AO78"/>
    <mergeCell ref="AP74:AP78"/>
    <mergeCell ref="AQ74:AQ78"/>
    <mergeCell ref="AR74:AR78"/>
    <mergeCell ref="AS74:AS78"/>
    <mergeCell ref="AK53:AK58"/>
    <mergeCell ref="AL53:AL58"/>
    <mergeCell ref="AM53:AM58"/>
    <mergeCell ref="AN53:AN58"/>
    <mergeCell ref="AO53:AO58"/>
    <mergeCell ref="AP53:AP58"/>
    <mergeCell ref="AQ53:AQ58"/>
    <mergeCell ref="AR53:AR58"/>
    <mergeCell ref="AS53:AS58"/>
    <mergeCell ref="AN81:AN83"/>
    <mergeCell ref="AO81:AO83"/>
    <mergeCell ref="AP81:AP83"/>
    <mergeCell ref="AQ81:AQ83"/>
    <mergeCell ref="AR81:AR83"/>
    <mergeCell ref="AS81:AS83"/>
    <mergeCell ref="AO61:AO71"/>
    <mergeCell ref="AP61:AP71"/>
    <mergeCell ref="AQ61:AQ71"/>
    <mergeCell ref="AR61:AR71"/>
    <mergeCell ref="AS61:AS71"/>
    <mergeCell ref="AH86:AH90"/>
    <mergeCell ref="AI86:AI90"/>
    <mergeCell ref="AJ86:AJ90"/>
    <mergeCell ref="AK86:AK90"/>
    <mergeCell ref="AL86:AL90"/>
    <mergeCell ref="A79:D79"/>
    <mergeCell ref="AL81:AL83"/>
    <mergeCell ref="AM81:AM83"/>
    <mergeCell ref="AM86:AM90"/>
    <mergeCell ref="AN86:AN90"/>
    <mergeCell ref="AO86:AO90"/>
    <mergeCell ref="AP86:AP90"/>
    <mergeCell ref="AQ86:AQ90"/>
    <mergeCell ref="AR86:AR90"/>
    <mergeCell ref="AS86:AS90"/>
    <mergeCell ref="A96:D96"/>
    <mergeCell ref="A98:A107"/>
    <mergeCell ref="B98:B107"/>
    <mergeCell ref="C98:C107"/>
    <mergeCell ref="AG98:AG107"/>
    <mergeCell ref="AH98:AH107"/>
    <mergeCell ref="AI98:AI107"/>
    <mergeCell ref="AJ98:AJ107"/>
    <mergeCell ref="AK98:AK107"/>
    <mergeCell ref="AO98:AO107"/>
    <mergeCell ref="AP98:AP107"/>
    <mergeCell ref="AQ98:AQ107"/>
    <mergeCell ref="AR98:AR107"/>
    <mergeCell ref="AS98:AS107"/>
    <mergeCell ref="A86:A90"/>
    <mergeCell ref="B86:B90"/>
    <mergeCell ref="C86:C90"/>
    <mergeCell ref="AG86:AG90"/>
    <mergeCell ref="AM110:AM113"/>
    <mergeCell ref="AN110:AN113"/>
    <mergeCell ref="AO110:AO113"/>
    <mergeCell ref="AP110:AP113"/>
    <mergeCell ref="AQ110:AQ113"/>
    <mergeCell ref="AR110:AR113"/>
    <mergeCell ref="AS110:AS113"/>
    <mergeCell ref="A114:D114"/>
    <mergeCell ref="A108:D108"/>
    <mergeCell ref="A110:A113"/>
    <mergeCell ref="B110:B113"/>
    <mergeCell ref="C110:C113"/>
    <mergeCell ref="AG110:AG113"/>
    <mergeCell ref="AH110:AH113"/>
    <mergeCell ref="AI110:AI113"/>
    <mergeCell ref="AJ110:AJ113"/>
    <mergeCell ref="AK110:AK113"/>
    <mergeCell ref="B116:B127"/>
    <mergeCell ref="C116:C127"/>
    <mergeCell ref="AG116:AG127"/>
    <mergeCell ref="AH116:AH127"/>
    <mergeCell ref="AI116:AI127"/>
    <mergeCell ref="AJ116:AJ127"/>
    <mergeCell ref="AK116:AK127"/>
    <mergeCell ref="AL116:AL127"/>
    <mergeCell ref="AL110:AL113"/>
    <mergeCell ref="AM116:AM127"/>
    <mergeCell ref="AN116:AN127"/>
    <mergeCell ref="AO116:AO127"/>
    <mergeCell ref="AP116:AP127"/>
    <mergeCell ref="AQ116:AQ127"/>
    <mergeCell ref="AR116:AR127"/>
    <mergeCell ref="AS116:AS127"/>
    <mergeCell ref="B156:B158"/>
    <mergeCell ref="C156:C158"/>
    <mergeCell ref="A152:D152"/>
    <mergeCell ref="AP130:AP143"/>
    <mergeCell ref="AQ130:AQ143"/>
    <mergeCell ref="AR130:AR143"/>
    <mergeCell ref="AS130:AS143"/>
    <mergeCell ref="A146:A151"/>
    <mergeCell ref="B146:B151"/>
    <mergeCell ref="C146:C151"/>
    <mergeCell ref="AG146:AG151"/>
    <mergeCell ref="AH146:AH151"/>
    <mergeCell ref="AI146:AI151"/>
    <mergeCell ref="AJ146:AJ151"/>
    <mergeCell ref="AK146:AK151"/>
    <mergeCell ref="AL146:AL151"/>
    <mergeCell ref="A116:A127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tabColor theme="3" tint="0.59999389629810485"/>
  </sheetPr>
  <dimension ref="A1:AT187"/>
  <sheetViews>
    <sheetView showGridLines="0" topLeftCell="B46" zoomScale="70" zoomScaleNormal="70" workbookViewId="0">
      <selection activeCell="Q44" sqref="Q44:W5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 ht="15.7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 ht="15.75">
      <c r="A3" s="693" t="s">
        <v>65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>
      <c r="A11" s="715" t="s">
        <v>55</v>
      </c>
      <c r="B11" s="718" t="s">
        <v>223</v>
      </c>
      <c r="C11" s="721" t="s">
        <v>421</v>
      </c>
      <c r="D11" s="244" t="s">
        <v>224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9"/>
      <c r="AG11" s="711"/>
      <c r="AH11" s="711"/>
      <c r="AI11" s="711"/>
      <c r="AJ11" s="711"/>
      <c r="AK11" s="711"/>
      <c r="AL11" s="711"/>
      <c r="AM11" s="711"/>
      <c r="AN11" s="711"/>
      <c r="AO11" s="711"/>
      <c r="AP11" s="711"/>
      <c r="AQ11" s="711"/>
      <c r="AR11" s="711"/>
      <c r="AS11" s="711"/>
    </row>
    <row r="12" spans="1:45" customFormat="1">
      <c r="A12" s="716"/>
      <c r="B12" s="738"/>
      <c r="C12" s="737"/>
      <c r="D12" s="245" t="s">
        <v>225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9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>
      <c r="A13" s="716"/>
      <c r="B13" s="738"/>
      <c r="C13" s="737"/>
      <c r="D13" s="245" t="s">
        <v>226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9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>
      <c r="A14" s="716"/>
      <c r="B14" s="738"/>
      <c r="C14" s="737"/>
      <c r="D14" s="245" t="s">
        <v>227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9"/>
      <c r="AG14" s="712"/>
      <c r="AH14" s="712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</row>
    <row r="15" spans="1:45" customFormat="1">
      <c r="A15" s="716"/>
      <c r="B15" s="738"/>
      <c r="C15" s="737"/>
      <c r="D15" s="245" t="s">
        <v>228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9"/>
      <c r="AG15" s="712"/>
      <c r="AH15" s="712"/>
      <c r="AI15" s="712"/>
      <c r="AJ15" s="712"/>
      <c r="AK15" s="712"/>
      <c r="AL15" s="712"/>
      <c r="AM15" s="712"/>
      <c r="AN15" s="712"/>
      <c r="AO15" s="712"/>
      <c r="AP15" s="712"/>
      <c r="AQ15" s="712"/>
      <c r="AR15" s="712"/>
      <c r="AS15" s="712"/>
    </row>
    <row r="16" spans="1:45" customFormat="1">
      <c r="A16" s="716"/>
      <c r="B16" s="738"/>
      <c r="C16" s="737"/>
      <c r="D16" s="245" t="s">
        <v>229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9"/>
      <c r="AG16" s="712"/>
      <c r="AH16" s="712"/>
      <c r="AI16" s="712"/>
      <c r="AJ16" s="712"/>
      <c r="AK16" s="712"/>
      <c r="AL16" s="712"/>
      <c r="AM16" s="712"/>
      <c r="AN16" s="712"/>
      <c r="AO16" s="712"/>
      <c r="AP16" s="712"/>
      <c r="AQ16" s="712"/>
      <c r="AR16" s="712"/>
      <c r="AS16" s="712"/>
    </row>
    <row r="17" spans="1:45" customFormat="1" ht="19.5" customHeight="1">
      <c r="A17" s="716"/>
      <c r="B17" s="738"/>
      <c r="C17" s="737"/>
      <c r="D17" s="245" t="s">
        <v>230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9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5" customFormat="1" ht="18.75" customHeight="1">
      <c r="A18" s="716"/>
      <c r="B18" s="738"/>
      <c r="C18" s="737"/>
      <c r="D18" s="245" t="s">
        <v>231</v>
      </c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9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 ht="18.75" customHeight="1">
      <c r="A19" s="716"/>
      <c r="B19" s="738"/>
      <c r="C19" s="737"/>
      <c r="D19" s="245" t="s">
        <v>232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9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5" customFormat="1" ht="18.75" customHeight="1">
      <c r="A20" s="716"/>
      <c r="B20" s="738"/>
      <c r="C20" s="737"/>
      <c r="D20" s="245" t="s">
        <v>233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9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5" customFormat="1" ht="15.75" thickBot="1">
      <c r="A21" s="717"/>
      <c r="B21" s="720"/>
      <c r="C21" s="723"/>
      <c r="D21" s="328" t="s">
        <v>234</v>
      </c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9"/>
      <c r="AG21" s="713"/>
      <c r="AH21" s="713"/>
      <c r="AI21" s="713"/>
      <c r="AJ21" s="713"/>
      <c r="AK21" s="713"/>
      <c r="AL21" s="713"/>
      <c r="AM21" s="713"/>
      <c r="AN21" s="713"/>
      <c r="AO21" s="713"/>
      <c r="AP21" s="713"/>
      <c r="AQ21" s="713"/>
      <c r="AR21" s="713"/>
      <c r="AS21" s="713"/>
    </row>
    <row r="22" spans="1:45" ht="14.45" customHeight="1">
      <c r="A22" s="714"/>
      <c r="B22" s="714"/>
      <c r="C22" s="714"/>
      <c r="D22" s="71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4"/>
      <c r="AG22" s="101">
        <f>AG11</f>
        <v>0</v>
      </c>
      <c r="AH22" s="101">
        <f t="shared" ref="AH22:AS22" si="1">AH11</f>
        <v>0</v>
      </c>
      <c r="AI22" s="101">
        <f t="shared" si="1"/>
        <v>0</v>
      </c>
      <c r="AJ22" s="101">
        <f t="shared" si="1"/>
        <v>0</v>
      </c>
      <c r="AK22" s="101">
        <f t="shared" si="1"/>
        <v>0</v>
      </c>
      <c r="AL22" s="101">
        <f t="shared" si="1"/>
        <v>0</v>
      </c>
      <c r="AM22" s="101">
        <f t="shared" si="1"/>
        <v>0</v>
      </c>
      <c r="AN22" s="101">
        <f t="shared" si="1"/>
        <v>0</v>
      </c>
      <c r="AO22" s="101">
        <f t="shared" si="1"/>
        <v>0</v>
      </c>
      <c r="AP22" s="101">
        <f t="shared" si="1"/>
        <v>0</v>
      </c>
      <c r="AQ22" s="101">
        <f t="shared" si="1"/>
        <v>0</v>
      </c>
      <c r="AR22" s="101">
        <f t="shared" si="1"/>
        <v>0</v>
      </c>
      <c r="AS22" s="101">
        <f t="shared" si="1"/>
        <v>0</v>
      </c>
    </row>
    <row r="23" spans="1:45" customFormat="1" ht="15.75" thickBot="1">
      <c r="D23" s="301"/>
    </row>
    <row r="24" spans="1:45" customFormat="1" ht="30">
      <c r="A24" s="715" t="s">
        <v>235</v>
      </c>
      <c r="B24" s="718" t="s">
        <v>422</v>
      </c>
      <c r="C24" s="721" t="s">
        <v>423</v>
      </c>
      <c r="D24" s="244" t="s">
        <v>424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9"/>
      <c r="AG24" s="711"/>
      <c r="AH24" s="711"/>
      <c r="AI24" s="711"/>
      <c r="AJ24" s="711"/>
      <c r="AK24" s="711"/>
      <c r="AL24" s="711"/>
      <c r="AM24" s="711"/>
      <c r="AN24" s="711"/>
      <c r="AO24" s="711"/>
      <c r="AP24" s="711"/>
      <c r="AQ24" s="711"/>
      <c r="AR24" s="711"/>
      <c r="AS24" s="711"/>
    </row>
    <row r="25" spans="1:45" customFormat="1">
      <c r="A25" s="716"/>
      <c r="B25" s="738"/>
      <c r="C25" s="737"/>
      <c r="D25" s="245" t="s">
        <v>425</v>
      </c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9"/>
      <c r="AG25" s="712"/>
      <c r="AH25" s="712"/>
      <c r="AI25" s="712"/>
      <c r="AJ25" s="712"/>
      <c r="AK25" s="712"/>
      <c r="AL25" s="712"/>
      <c r="AM25" s="712"/>
      <c r="AN25" s="712"/>
      <c r="AO25" s="712"/>
      <c r="AP25" s="712"/>
      <c r="AQ25" s="712"/>
      <c r="AR25" s="712"/>
      <c r="AS25" s="712"/>
    </row>
    <row r="26" spans="1:45" customFormat="1">
      <c r="A26" s="716"/>
      <c r="B26" s="738"/>
      <c r="C26" s="737"/>
      <c r="D26" s="245" t="s">
        <v>426</v>
      </c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9"/>
      <c r="AG26" s="712"/>
      <c r="AH26" s="712"/>
      <c r="AI26" s="712"/>
      <c r="AJ26" s="712"/>
      <c r="AK26" s="712"/>
      <c r="AL26" s="712"/>
      <c r="AM26" s="712"/>
      <c r="AN26" s="712"/>
      <c r="AO26" s="712"/>
      <c r="AP26" s="712"/>
      <c r="AQ26" s="712"/>
      <c r="AR26" s="712"/>
      <c r="AS26" s="712"/>
    </row>
    <row r="27" spans="1:45" customFormat="1">
      <c r="A27" s="716"/>
      <c r="B27" s="738"/>
      <c r="C27" s="737"/>
      <c r="D27" s="245" t="s">
        <v>427</v>
      </c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9"/>
      <c r="AG27" s="712"/>
      <c r="AH27" s="712"/>
      <c r="AI27" s="712"/>
      <c r="AJ27" s="712"/>
      <c r="AK27" s="712"/>
      <c r="AL27" s="712"/>
      <c r="AM27" s="712"/>
      <c r="AN27" s="712"/>
      <c r="AO27" s="712"/>
      <c r="AP27" s="712"/>
      <c r="AQ27" s="712"/>
      <c r="AR27" s="712"/>
      <c r="AS27" s="712"/>
    </row>
    <row r="28" spans="1:45" customFormat="1" ht="15.75" thickBot="1">
      <c r="A28" s="717"/>
      <c r="B28" s="720"/>
      <c r="C28" s="723"/>
      <c r="D28" s="246" t="s">
        <v>428</v>
      </c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9"/>
      <c r="AG28" s="713"/>
      <c r="AH28" s="713"/>
      <c r="AI28" s="713"/>
      <c r="AJ28" s="713"/>
      <c r="AK28" s="713"/>
      <c r="AL28" s="713"/>
      <c r="AM28" s="713"/>
      <c r="AN28" s="713"/>
      <c r="AO28" s="713"/>
      <c r="AP28" s="713"/>
      <c r="AQ28" s="713"/>
      <c r="AR28" s="713"/>
      <c r="AS28" s="713"/>
    </row>
    <row r="29" spans="1:45" ht="14.45" customHeight="1">
      <c r="A29" s="714"/>
      <c r="B29" s="714"/>
      <c r="C29" s="714"/>
      <c r="D29" s="71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4"/>
      <c r="AG29" s="101">
        <f>AG24</f>
        <v>0</v>
      </c>
      <c r="AH29" s="101">
        <f t="shared" ref="AH29:AS29" si="3">AH24</f>
        <v>0</v>
      </c>
      <c r="AI29" s="101">
        <f t="shared" si="3"/>
        <v>0</v>
      </c>
      <c r="AJ29" s="101">
        <f t="shared" si="3"/>
        <v>0</v>
      </c>
      <c r="AK29" s="101">
        <f t="shared" si="3"/>
        <v>0</v>
      </c>
      <c r="AL29" s="101">
        <f t="shared" si="3"/>
        <v>0</v>
      </c>
      <c r="AM29" s="101">
        <f t="shared" si="3"/>
        <v>0</v>
      </c>
      <c r="AN29" s="101">
        <f t="shared" si="3"/>
        <v>0</v>
      </c>
      <c r="AO29" s="101">
        <f t="shared" si="3"/>
        <v>0</v>
      </c>
      <c r="AP29" s="101">
        <f t="shared" si="3"/>
        <v>0</v>
      </c>
      <c r="AQ29" s="101">
        <f t="shared" si="3"/>
        <v>0</v>
      </c>
      <c r="AR29" s="101">
        <f t="shared" si="3"/>
        <v>0</v>
      </c>
      <c r="AS29" s="101">
        <f t="shared" si="3"/>
        <v>0</v>
      </c>
    </row>
    <row r="30" spans="1:45" customFormat="1" ht="15.75" thickBot="1">
      <c r="D30" s="301"/>
    </row>
    <row r="31" spans="1:45" customFormat="1">
      <c r="A31" s="715" t="s">
        <v>51</v>
      </c>
      <c r="B31" s="718" t="s">
        <v>219</v>
      </c>
      <c r="C31" s="721" t="s">
        <v>429</v>
      </c>
      <c r="D31" s="244" t="s">
        <v>220</v>
      </c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9"/>
      <c r="AG31" s="711"/>
      <c r="AH31" s="711"/>
      <c r="AI31" s="711"/>
      <c r="AJ31" s="711"/>
      <c r="AK31" s="711"/>
      <c r="AL31" s="711"/>
      <c r="AM31" s="711"/>
      <c r="AN31" s="711"/>
      <c r="AO31" s="711"/>
      <c r="AP31" s="711"/>
      <c r="AQ31" s="711"/>
      <c r="AR31" s="711"/>
      <c r="AS31" s="711"/>
    </row>
    <row r="32" spans="1:45" customFormat="1">
      <c r="A32" s="716"/>
      <c r="B32" s="738"/>
      <c r="C32" s="737"/>
      <c r="D32" s="245" t="s">
        <v>221</v>
      </c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9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>
      <c r="A33" s="716"/>
      <c r="B33" s="738"/>
      <c r="C33" s="737"/>
      <c r="D33" s="245" t="s">
        <v>222</v>
      </c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9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>
      <c r="A34" s="716"/>
      <c r="B34" s="738"/>
      <c r="C34" s="737"/>
      <c r="D34" s="245" t="s">
        <v>236</v>
      </c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9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.75" thickBot="1">
      <c r="A35" s="717"/>
      <c r="B35" s="720"/>
      <c r="C35" s="723"/>
      <c r="D35" s="246" t="s">
        <v>237</v>
      </c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9"/>
      <c r="AG35" s="713"/>
      <c r="AH35" s="713"/>
      <c r="AI35" s="713"/>
      <c r="AJ35" s="713"/>
      <c r="AK35" s="713"/>
      <c r="AL35" s="713"/>
      <c r="AM35" s="713"/>
      <c r="AN35" s="713"/>
      <c r="AO35" s="713"/>
      <c r="AP35" s="713"/>
      <c r="AQ35" s="713"/>
      <c r="AR35" s="713"/>
      <c r="AS35" s="713"/>
    </row>
    <row r="36" spans="1:46" ht="14.45" customHeight="1">
      <c r="A36" s="714"/>
      <c r="B36" s="714"/>
      <c r="C36" s="714"/>
      <c r="D36" s="71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4"/>
      <c r="AG36" s="101">
        <f>AG31</f>
        <v>0</v>
      </c>
      <c r="AH36" s="101">
        <f t="shared" ref="AH36:AS36" si="5">AH31</f>
        <v>0</v>
      </c>
      <c r="AI36" s="101">
        <f t="shared" si="5"/>
        <v>0</v>
      </c>
      <c r="AJ36" s="101">
        <f t="shared" si="5"/>
        <v>0</v>
      </c>
      <c r="AK36" s="101">
        <f t="shared" si="5"/>
        <v>0</v>
      </c>
      <c r="AL36" s="101">
        <f t="shared" si="5"/>
        <v>0</v>
      </c>
      <c r="AM36" s="101">
        <f t="shared" si="5"/>
        <v>0</v>
      </c>
      <c r="AN36" s="101">
        <f t="shared" si="5"/>
        <v>0</v>
      </c>
      <c r="AO36" s="101">
        <f t="shared" si="5"/>
        <v>0</v>
      </c>
      <c r="AP36" s="101">
        <f t="shared" si="5"/>
        <v>0</v>
      </c>
      <c r="AQ36" s="101">
        <f t="shared" si="5"/>
        <v>0</v>
      </c>
      <c r="AR36" s="101">
        <f t="shared" si="5"/>
        <v>0</v>
      </c>
      <c r="AS36" s="101">
        <f t="shared" si="5"/>
        <v>0</v>
      </c>
    </row>
    <row r="37" spans="1:46" customFormat="1">
      <c r="D37" s="301"/>
    </row>
    <row r="38" spans="1:46" ht="19.5" customHeight="1">
      <c r="D38" s="22" t="s">
        <v>73</v>
      </c>
      <c r="E38" s="5">
        <f>SUM(E22,E29,E36)</f>
        <v>0</v>
      </c>
      <c r="F38" s="5">
        <f t="shared" ref="F38:I38" si="6">SUM(F22,F29,F36)</f>
        <v>0</v>
      </c>
      <c r="G38" s="5">
        <f t="shared" si="6"/>
        <v>0</v>
      </c>
      <c r="H38" s="5">
        <f t="shared" si="6"/>
        <v>0</v>
      </c>
      <c r="I38" s="5">
        <f t="shared" si="6"/>
        <v>0</v>
      </c>
      <c r="J38" s="5">
        <f t="shared" ref="J38:N38" si="7">SUM(J22,J29,J36)</f>
        <v>0</v>
      </c>
      <c r="K38" s="5">
        <f t="shared" si="7"/>
        <v>0</v>
      </c>
      <c r="L38" s="5">
        <f t="shared" si="7"/>
        <v>0</v>
      </c>
      <c r="M38" s="5">
        <f t="shared" si="7"/>
        <v>0</v>
      </c>
      <c r="N38" s="5">
        <f t="shared" si="7"/>
        <v>0</v>
      </c>
      <c r="O38" s="5">
        <f t="shared" ref="O38:R38" si="8">SUM(O22,O29,O36)</f>
        <v>0</v>
      </c>
      <c r="P38" s="5">
        <f t="shared" si="8"/>
        <v>0</v>
      </c>
      <c r="Q38" s="5">
        <f t="shared" si="8"/>
        <v>0</v>
      </c>
      <c r="R38" s="5">
        <f t="shared" si="8"/>
        <v>0</v>
      </c>
      <c r="S38" s="5">
        <f t="shared" ref="S38:V38" si="9">SUM(S22,S29,S36)</f>
        <v>0</v>
      </c>
      <c r="T38" s="5">
        <f t="shared" si="9"/>
        <v>0</v>
      </c>
      <c r="U38" s="5">
        <f t="shared" si="9"/>
        <v>0</v>
      </c>
      <c r="V38" s="5">
        <f t="shared" si="9"/>
        <v>0</v>
      </c>
      <c r="W38" s="5">
        <f t="shared" ref="W38:AS38" si="10">SUM(W22,W29,W36)</f>
        <v>0</v>
      </c>
      <c r="X38" s="5">
        <f t="shared" si="10"/>
        <v>0</v>
      </c>
      <c r="Y38" s="5">
        <f t="shared" si="10"/>
        <v>0</v>
      </c>
      <c r="Z38" s="5">
        <f t="shared" si="10"/>
        <v>0</v>
      </c>
      <c r="AA38" s="5">
        <f t="shared" si="10"/>
        <v>0</v>
      </c>
      <c r="AB38" s="5">
        <f t="shared" si="10"/>
        <v>0</v>
      </c>
      <c r="AC38" s="5">
        <f t="shared" si="10"/>
        <v>0</v>
      </c>
      <c r="AD38" s="5">
        <f t="shared" si="10"/>
        <v>0</v>
      </c>
      <c r="AE38" s="5">
        <f t="shared" si="10"/>
        <v>0</v>
      </c>
      <c r="AF38" s="4"/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1">
        <f t="shared" si="10"/>
        <v>0</v>
      </c>
      <c r="AK38" s="101">
        <f t="shared" si="10"/>
        <v>0</v>
      </c>
      <c r="AL38" s="101">
        <f t="shared" si="10"/>
        <v>0</v>
      </c>
      <c r="AM38" s="101">
        <f t="shared" si="10"/>
        <v>0</v>
      </c>
      <c r="AN38" s="101">
        <f t="shared" si="10"/>
        <v>0</v>
      </c>
      <c r="AO38" s="101">
        <f t="shared" si="10"/>
        <v>0</v>
      </c>
      <c r="AP38" s="101">
        <f t="shared" si="10"/>
        <v>0</v>
      </c>
      <c r="AQ38" s="101">
        <f t="shared" si="10"/>
        <v>0</v>
      </c>
      <c r="AR38" s="101">
        <f t="shared" si="10"/>
        <v>0</v>
      </c>
      <c r="AS38" s="101">
        <f t="shared" si="10"/>
        <v>0</v>
      </c>
    </row>
    <row r="39" spans="1:46" ht="15.75" thickBot="1"/>
    <row r="40" spans="1:46" ht="21.75" customHeight="1" thickBot="1">
      <c r="A40" s="675"/>
      <c r="B40" s="688" t="s">
        <v>45</v>
      </c>
      <c r="C40" s="676" t="s">
        <v>66</v>
      </c>
      <c r="D40" s="676" t="s">
        <v>67</v>
      </c>
      <c r="E40" s="679" t="s">
        <v>94</v>
      </c>
      <c r="F40" s="680"/>
      <c r="G40" s="680"/>
      <c r="H40" s="680"/>
      <c r="I40" s="680"/>
      <c r="J40" s="680"/>
      <c r="K40" s="680"/>
      <c r="L40" s="680"/>
      <c r="M40" s="680"/>
      <c r="N40" s="680"/>
      <c r="O40" s="680"/>
      <c r="P40" s="680"/>
      <c r="Q40" s="681"/>
      <c r="R40" s="681"/>
      <c r="S40" s="681"/>
      <c r="T40" s="681"/>
      <c r="U40" s="682"/>
      <c r="V40" s="682"/>
      <c r="W40" s="683"/>
      <c r="AJ40" s="4"/>
    </row>
    <row r="41" spans="1:46" ht="21.75" customHeight="1" thickBot="1">
      <c r="A41" s="675"/>
      <c r="B41" s="689"/>
      <c r="C41" s="690"/>
      <c r="D41" s="677"/>
      <c r="E41" s="684" t="s">
        <v>0</v>
      </c>
      <c r="F41" s="684"/>
      <c r="G41" s="684"/>
      <c r="H41" s="684"/>
      <c r="I41" s="684"/>
      <c r="J41" s="684" t="s">
        <v>1</v>
      </c>
      <c r="K41" s="684"/>
      <c r="L41" s="684"/>
      <c r="M41" s="684"/>
      <c r="N41" s="684"/>
      <c r="O41" s="685" t="s">
        <v>43</v>
      </c>
      <c r="P41" s="686"/>
      <c r="Q41" s="687" t="s">
        <v>193</v>
      </c>
      <c r="R41" s="681"/>
      <c r="S41" s="681"/>
      <c r="T41" s="681"/>
      <c r="U41" s="682"/>
      <c r="V41" s="682"/>
      <c r="W41" s="683"/>
      <c r="AJ41" s="4"/>
    </row>
    <row r="42" spans="1:46" ht="30" customHeight="1" thickBot="1">
      <c r="A42" s="675"/>
      <c r="B42" s="689"/>
      <c r="C42" s="691"/>
      <c r="D42" s="678"/>
      <c r="E42" s="260" t="s">
        <v>98</v>
      </c>
      <c r="F42" s="260" t="s">
        <v>72</v>
      </c>
      <c r="G42" s="261" t="s">
        <v>99</v>
      </c>
      <c r="H42" s="261" t="s">
        <v>70</v>
      </c>
      <c r="I42" s="261" t="s">
        <v>71</v>
      </c>
      <c r="J42" s="261" t="s">
        <v>98</v>
      </c>
      <c r="K42" s="260" t="s">
        <v>72</v>
      </c>
      <c r="L42" s="261" t="s">
        <v>99</v>
      </c>
      <c r="M42" s="261" t="s">
        <v>70</v>
      </c>
      <c r="N42" s="261" t="s">
        <v>71</v>
      </c>
      <c r="O42" s="261" t="s">
        <v>100</v>
      </c>
      <c r="P42" s="261" t="s">
        <v>101</v>
      </c>
      <c r="Q42" s="262" t="s">
        <v>196</v>
      </c>
      <c r="R42" s="262" t="s">
        <v>197</v>
      </c>
      <c r="S42" s="262" t="s">
        <v>198</v>
      </c>
      <c r="T42" s="262" t="s">
        <v>199</v>
      </c>
      <c r="U42" s="262" t="s">
        <v>200</v>
      </c>
      <c r="V42" s="263" t="s">
        <v>201</v>
      </c>
      <c r="W42" s="262" t="s">
        <v>202</v>
      </c>
      <c r="X42" s="4"/>
      <c r="Y42" s="4"/>
      <c r="AN42" s="4"/>
    </row>
    <row r="43" spans="1:46" ht="38.25" customHeight="1">
      <c r="A43" s="309"/>
      <c r="B43" s="310" t="s">
        <v>567</v>
      </c>
      <c r="C43" s="311" t="s">
        <v>606</v>
      </c>
      <c r="D43" s="312"/>
      <c r="E43" s="277"/>
      <c r="F43" s="275"/>
      <c r="G43" s="275"/>
      <c r="H43" s="275"/>
      <c r="I43" s="313"/>
      <c r="J43" s="277"/>
      <c r="K43" s="275"/>
      <c r="L43" s="275">
        <v>6</v>
      </c>
      <c r="M43" s="275">
        <v>0</v>
      </c>
      <c r="N43" s="313">
        <v>0</v>
      </c>
      <c r="O43" s="277"/>
      <c r="P43" s="313"/>
      <c r="Q43" s="247"/>
      <c r="R43" s="248"/>
      <c r="S43" s="314"/>
      <c r="T43" s="248"/>
      <c r="U43" s="248"/>
      <c r="V43" s="315"/>
      <c r="W43" s="249"/>
      <c r="X43" s="4"/>
      <c r="Y43" s="4"/>
      <c r="Z43" s="4"/>
      <c r="AA43" s="4"/>
      <c r="AT43" s="4"/>
    </row>
    <row r="44" spans="1:46" ht="36.75" customHeight="1">
      <c r="A44" s="309"/>
      <c r="B44" s="316" t="s">
        <v>551</v>
      </c>
      <c r="C44" s="317" t="s">
        <v>630</v>
      </c>
      <c r="D44" s="318">
        <v>126</v>
      </c>
      <c r="E44" s="278"/>
      <c r="F44" s="276"/>
      <c r="G44" s="276"/>
      <c r="H44" s="276"/>
      <c r="I44" s="319"/>
      <c r="J44" s="278">
        <v>6</v>
      </c>
      <c r="K44" s="276">
        <v>62</v>
      </c>
      <c r="L44" s="276">
        <v>54</v>
      </c>
      <c r="M44" s="276">
        <v>4</v>
      </c>
      <c r="N44" s="319">
        <v>4</v>
      </c>
      <c r="O44" s="278">
        <v>17</v>
      </c>
      <c r="P44" s="319">
        <v>45</v>
      </c>
      <c r="Q44" s="250">
        <v>3</v>
      </c>
      <c r="R44" s="251">
        <v>5</v>
      </c>
      <c r="S44" s="280">
        <v>16</v>
      </c>
      <c r="T44" s="251">
        <v>9</v>
      </c>
      <c r="U44" s="251">
        <v>18</v>
      </c>
      <c r="V44" s="279">
        <v>8</v>
      </c>
      <c r="W44" s="252">
        <v>3</v>
      </c>
      <c r="X44" s="4"/>
      <c r="Y44" s="4"/>
      <c r="Z44" s="4"/>
      <c r="AA44" s="4"/>
      <c r="AT44" s="4"/>
    </row>
    <row r="45" spans="1:46" ht="27.75" customHeight="1">
      <c r="A45" s="309"/>
      <c r="B45" s="316" t="s">
        <v>551</v>
      </c>
      <c r="C45" s="317" t="s">
        <v>631</v>
      </c>
      <c r="D45" s="318">
        <v>54</v>
      </c>
      <c r="E45" s="278"/>
      <c r="F45" s="276"/>
      <c r="G45" s="276"/>
      <c r="H45" s="276"/>
      <c r="I45" s="319"/>
      <c r="J45" s="278">
        <v>2</v>
      </c>
      <c r="K45" s="276">
        <v>19</v>
      </c>
      <c r="L45" s="276">
        <v>6</v>
      </c>
      <c r="M45" s="276">
        <v>5</v>
      </c>
      <c r="N45" s="319">
        <v>8</v>
      </c>
      <c r="O45" s="278">
        <v>1</v>
      </c>
      <c r="P45" s="319">
        <v>18</v>
      </c>
      <c r="Q45" s="250">
        <v>2</v>
      </c>
      <c r="R45" s="251">
        <v>6</v>
      </c>
      <c r="S45" s="280">
        <v>4</v>
      </c>
      <c r="T45" s="251">
        <v>4</v>
      </c>
      <c r="U45" s="251">
        <v>2</v>
      </c>
      <c r="V45" s="279">
        <v>1</v>
      </c>
      <c r="W45" s="252">
        <v>0</v>
      </c>
      <c r="X45" s="4"/>
      <c r="Y45" s="4"/>
      <c r="Z45" s="4"/>
      <c r="AA45" s="4"/>
      <c r="AT45" s="4"/>
    </row>
    <row r="46" spans="1:46" ht="30" customHeight="1">
      <c r="A46" s="309"/>
      <c r="B46" s="316" t="s">
        <v>505</v>
      </c>
      <c r="C46" s="317" t="s">
        <v>632</v>
      </c>
      <c r="D46" s="318">
        <v>78</v>
      </c>
      <c r="E46" s="278"/>
      <c r="F46" s="276"/>
      <c r="G46" s="276"/>
      <c r="H46" s="276"/>
      <c r="I46" s="319"/>
      <c r="J46" s="278">
        <v>4</v>
      </c>
      <c r="K46" s="276">
        <v>44</v>
      </c>
      <c r="L46" s="276">
        <v>18</v>
      </c>
      <c r="M46" s="276">
        <v>9</v>
      </c>
      <c r="N46" s="319">
        <v>17</v>
      </c>
      <c r="O46" s="278">
        <v>2</v>
      </c>
      <c r="P46" s="319">
        <v>42</v>
      </c>
      <c r="Q46" s="250">
        <v>4</v>
      </c>
      <c r="R46" s="251">
        <v>14</v>
      </c>
      <c r="S46" s="280">
        <v>8</v>
      </c>
      <c r="T46" s="251">
        <v>10</v>
      </c>
      <c r="U46" s="251">
        <v>6</v>
      </c>
      <c r="V46" s="279">
        <v>2</v>
      </c>
      <c r="W46" s="252">
        <v>0</v>
      </c>
      <c r="X46" s="4"/>
      <c r="Y46" s="4"/>
      <c r="Z46" s="4"/>
      <c r="AA46" s="4"/>
      <c r="AT46" s="4"/>
    </row>
    <row r="47" spans="1:46" ht="15" customHeight="1">
      <c r="A47" s="309"/>
      <c r="B47" s="316" t="s">
        <v>505</v>
      </c>
      <c r="C47" s="317" t="s">
        <v>633</v>
      </c>
      <c r="D47" s="318">
        <v>105</v>
      </c>
      <c r="E47" s="278"/>
      <c r="F47" s="276"/>
      <c r="G47" s="276"/>
      <c r="H47" s="276"/>
      <c r="I47" s="319"/>
      <c r="J47" s="278">
        <v>6</v>
      </c>
      <c r="K47" s="276">
        <v>71</v>
      </c>
      <c r="L47" s="276">
        <v>64</v>
      </c>
      <c r="M47" s="276">
        <v>3</v>
      </c>
      <c r="N47" s="319">
        <v>4</v>
      </c>
      <c r="O47" s="278">
        <v>0</v>
      </c>
      <c r="P47" s="319">
        <v>71</v>
      </c>
      <c r="Q47" s="250">
        <v>3</v>
      </c>
      <c r="R47" s="251">
        <v>0</v>
      </c>
      <c r="S47" s="280">
        <v>6</v>
      </c>
      <c r="T47" s="251">
        <v>16</v>
      </c>
      <c r="U47" s="251">
        <v>22</v>
      </c>
      <c r="V47" s="279">
        <v>20</v>
      </c>
      <c r="W47" s="252">
        <v>4</v>
      </c>
      <c r="X47" s="4"/>
      <c r="Y47" s="4"/>
      <c r="Z47" s="4"/>
      <c r="AA47" s="4"/>
      <c r="AT47" s="4"/>
    </row>
    <row r="48" spans="1:46" ht="37.5" customHeight="1">
      <c r="A48" s="309"/>
      <c r="B48" s="316" t="s">
        <v>505</v>
      </c>
      <c r="C48" s="317" t="s">
        <v>634</v>
      </c>
      <c r="D48" s="318">
        <v>242</v>
      </c>
      <c r="E48" s="278"/>
      <c r="F48" s="276"/>
      <c r="G48" s="276"/>
      <c r="H48" s="276"/>
      <c r="I48" s="319"/>
      <c r="J48" s="278">
        <v>12</v>
      </c>
      <c r="K48" s="276">
        <v>120</v>
      </c>
      <c r="L48" s="276">
        <v>71</v>
      </c>
      <c r="M48" s="276">
        <v>33</v>
      </c>
      <c r="N48" s="319">
        <v>16</v>
      </c>
      <c r="O48" s="278">
        <v>3</v>
      </c>
      <c r="P48" s="319">
        <v>117</v>
      </c>
      <c r="Q48" s="250">
        <v>0</v>
      </c>
      <c r="R48" s="251">
        <v>12</v>
      </c>
      <c r="S48" s="280">
        <v>21</v>
      </c>
      <c r="T48" s="251">
        <v>18</v>
      </c>
      <c r="U48" s="251">
        <v>40</v>
      </c>
      <c r="V48" s="279">
        <v>28</v>
      </c>
      <c r="W48" s="252">
        <v>1</v>
      </c>
      <c r="X48" s="4"/>
      <c r="Y48" s="4"/>
      <c r="Z48" s="4"/>
      <c r="AA48" s="4"/>
      <c r="AT48" s="4"/>
    </row>
    <row r="49" spans="1:46" ht="39.75" customHeight="1">
      <c r="A49" s="309"/>
      <c r="B49" s="316" t="s">
        <v>520</v>
      </c>
      <c r="C49" s="317" t="s">
        <v>635</v>
      </c>
      <c r="D49" s="318">
        <v>111</v>
      </c>
      <c r="E49" s="278"/>
      <c r="F49" s="276"/>
      <c r="G49" s="276"/>
      <c r="H49" s="276"/>
      <c r="I49" s="319"/>
      <c r="J49" s="278">
        <v>5</v>
      </c>
      <c r="K49" s="276">
        <v>44</v>
      </c>
      <c r="L49" s="276">
        <v>18</v>
      </c>
      <c r="M49" s="276">
        <v>5</v>
      </c>
      <c r="N49" s="319">
        <v>21</v>
      </c>
      <c r="O49" s="278">
        <v>40</v>
      </c>
      <c r="P49" s="319">
        <v>4</v>
      </c>
      <c r="Q49" s="250">
        <v>8</v>
      </c>
      <c r="R49" s="251">
        <v>2</v>
      </c>
      <c r="S49" s="280">
        <v>19</v>
      </c>
      <c r="T49" s="251">
        <v>9</v>
      </c>
      <c r="U49" s="251">
        <v>4</v>
      </c>
      <c r="V49" s="279">
        <v>2</v>
      </c>
      <c r="W49" s="252">
        <v>0</v>
      </c>
      <c r="X49" s="4"/>
      <c r="Y49" s="4"/>
      <c r="Z49" s="4"/>
      <c r="AA49" s="4"/>
      <c r="AT49" s="4"/>
    </row>
    <row r="50" spans="1:46" ht="32.25" customHeight="1">
      <c r="A50" s="309"/>
      <c r="B50" s="316" t="s">
        <v>530</v>
      </c>
      <c r="C50" s="317" t="s">
        <v>636</v>
      </c>
      <c r="D50" s="320">
        <v>78</v>
      </c>
      <c r="E50" s="250"/>
      <c r="F50" s="251"/>
      <c r="G50" s="251"/>
      <c r="H50" s="251"/>
      <c r="I50" s="252"/>
      <c r="J50" s="250">
        <v>4</v>
      </c>
      <c r="K50" s="251">
        <v>32</v>
      </c>
      <c r="L50" s="251">
        <v>14</v>
      </c>
      <c r="M50" s="251">
        <v>2</v>
      </c>
      <c r="N50" s="252">
        <v>16</v>
      </c>
      <c r="O50" s="250">
        <v>0</v>
      </c>
      <c r="P50" s="252">
        <v>32</v>
      </c>
      <c r="Q50" s="250">
        <v>1</v>
      </c>
      <c r="R50" s="251">
        <v>8</v>
      </c>
      <c r="S50" s="280">
        <v>15</v>
      </c>
      <c r="T50" s="251">
        <v>4</v>
      </c>
      <c r="U50" s="251">
        <v>4</v>
      </c>
      <c r="V50" s="279">
        <v>0</v>
      </c>
      <c r="W50" s="252">
        <v>0</v>
      </c>
      <c r="X50" s="4"/>
      <c r="Y50" s="4"/>
      <c r="Z50" s="4"/>
      <c r="AA50" s="4"/>
      <c r="AT50" s="4"/>
    </row>
    <row r="51" spans="1:46" ht="27.75" customHeight="1">
      <c r="A51" s="309"/>
      <c r="B51" s="316" t="s">
        <v>530</v>
      </c>
      <c r="C51" s="317" t="s">
        <v>535</v>
      </c>
      <c r="D51" s="320">
        <v>104</v>
      </c>
      <c r="E51" s="250"/>
      <c r="F51" s="251"/>
      <c r="G51" s="251"/>
      <c r="H51" s="251"/>
      <c r="I51" s="252"/>
      <c r="J51" s="250">
        <v>5</v>
      </c>
      <c r="K51" s="251">
        <v>54</v>
      </c>
      <c r="L51" s="251">
        <v>36</v>
      </c>
      <c r="M51" s="251">
        <v>5</v>
      </c>
      <c r="N51" s="252">
        <v>13</v>
      </c>
      <c r="O51" s="250">
        <v>0</v>
      </c>
      <c r="P51" s="252">
        <v>54</v>
      </c>
      <c r="Q51" s="250">
        <v>10</v>
      </c>
      <c r="R51" s="251">
        <v>21</v>
      </c>
      <c r="S51" s="280">
        <v>11</v>
      </c>
      <c r="T51" s="251">
        <v>9</v>
      </c>
      <c r="U51" s="251">
        <v>2</v>
      </c>
      <c r="V51" s="279">
        <v>1</v>
      </c>
      <c r="W51" s="252">
        <v>0</v>
      </c>
      <c r="X51" s="4"/>
      <c r="Y51" s="4"/>
      <c r="Z51" s="4"/>
      <c r="AA51" s="4"/>
      <c r="AT51" s="4"/>
    </row>
    <row r="52" spans="1:46" ht="15" customHeight="1">
      <c r="A52" s="309"/>
      <c r="B52" s="316" t="s">
        <v>505</v>
      </c>
      <c r="C52" s="317" t="s">
        <v>637</v>
      </c>
      <c r="D52" s="320">
        <v>254</v>
      </c>
      <c r="E52" s="250"/>
      <c r="F52" s="251"/>
      <c r="G52" s="251"/>
      <c r="H52" s="251"/>
      <c r="I52" s="252"/>
      <c r="J52" s="250">
        <v>15</v>
      </c>
      <c r="K52" s="251">
        <v>152</v>
      </c>
      <c r="L52" s="251">
        <v>137</v>
      </c>
      <c r="M52" s="251">
        <v>6</v>
      </c>
      <c r="N52" s="252">
        <v>9</v>
      </c>
      <c r="O52" s="250">
        <v>0</v>
      </c>
      <c r="P52" s="252">
        <v>152</v>
      </c>
      <c r="Q52" s="250">
        <v>16</v>
      </c>
      <c r="R52" s="251">
        <v>17</v>
      </c>
      <c r="S52" s="280">
        <v>37</v>
      </c>
      <c r="T52" s="251">
        <v>43</v>
      </c>
      <c r="U52" s="251">
        <v>26</v>
      </c>
      <c r="V52" s="279">
        <v>9</v>
      </c>
      <c r="W52" s="252">
        <v>4</v>
      </c>
      <c r="X52" s="4"/>
      <c r="Y52" s="4"/>
      <c r="Z52" s="4"/>
      <c r="AA52" s="4"/>
      <c r="AB52" s="4"/>
      <c r="AC52" s="4"/>
      <c r="AR52" s="4"/>
    </row>
    <row r="53" spans="1:46" ht="40.5" customHeight="1">
      <c r="A53" s="309"/>
      <c r="B53" s="316" t="s">
        <v>567</v>
      </c>
      <c r="C53" s="317" t="s">
        <v>510</v>
      </c>
      <c r="D53" s="320">
        <v>120</v>
      </c>
      <c r="E53" s="250"/>
      <c r="F53" s="251"/>
      <c r="G53" s="251"/>
      <c r="H53" s="251"/>
      <c r="I53" s="252"/>
      <c r="J53" s="250">
        <v>1</v>
      </c>
      <c r="K53" s="251">
        <v>6</v>
      </c>
      <c r="L53" s="251">
        <v>6</v>
      </c>
      <c r="M53" s="251">
        <v>0</v>
      </c>
      <c r="N53" s="252">
        <v>0</v>
      </c>
      <c r="O53" s="250">
        <v>1</v>
      </c>
      <c r="P53" s="252">
        <v>5</v>
      </c>
      <c r="Q53" s="250">
        <v>0</v>
      </c>
      <c r="R53" s="251">
        <v>1</v>
      </c>
      <c r="S53" s="280">
        <v>2</v>
      </c>
      <c r="T53" s="251">
        <v>2</v>
      </c>
      <c r="U53" s="251">
        <v>0</v>
      </c>
      <c r="V53" s="279">
        <v>1</v>
      </c>
      <c r="W53" s="252">
        <v>0</v>
      </c>
      <c r="X53" s="4"/>
      <c r="Y53" s="4"/>
      <c r="Z53" s="4"/>
      <c r="AA53" s="4"/>
      <c r="AB53" s="4"/>
      <c r="AC53" s="4"/>
      <c r="AR53" s="4"/>
    </row>
    <row r="54" spans="1:46" ht="15" customHeight="1">
      <c r="A54" s="309"/>
      <c r="B54" s="316" t="s">
        <v>509</v>
      </c>
      <c r="C54" s="317" t="s">
        <v>590</v>
      </c>
      <c r="D54" s="320">
        <v>27</v>
      </c>
      <c r="E54" s="250"/>
      <c r="F54" s="251"/>
      <c r="G54" s="251"/>
      <c r="H54" s="251"/>
      <c r="I54" s="252"/>
      <c r="J54" s="250">
        <v>1</v>
      </c>
      <c r="K54" s="251">
        <v>14</v>
      </c>
      <c r="L54" s="251">
        <v>6</v>
      </c>
      <c r="M54" s="251">
        <v>2</v>
      </c>
      <c r="N54" s="252">
        <v>6</v>
      </c>
      <c r="O54" s="250">
        <v>7</v>
      </c>
      <c r="P54" s="252">
        <v>7</v>
      </c>
      <c r="Q54" s="250">
        <v>2</v>
      </c>
      <c r="R54" s="251">
        <v>2</v>
      </c>
      <c r="S54" s="280">
        <v>4</v>
      </c>
      <c r="T54" s="251">
        <v>2</v>
      </c>
      <c r="U54" s="251">
        <v>2</v>
      </c>
      <c r="V54" s="279">
        <v>2</v>
      </c>
      <c r="W54" s="252">
        <v>0</v>
      </c>
      <c r="X54" s="4"/>
      <c r="Y54" s="4"/>
      <c r="Z54" s="4"/>
      <c r="AA54" s="4"/>
      <c r="AB54" s="4"/>
      <c r="AC54" s="4"/>
      <c r="AR54" s="4"/>
    </row>
    <row r="55" spans="1:46" ht="34.5" customHeight="1">
      <c r="A55" s="309"/>
      <c r="B55" s="321" t="s">
        <v>538</v>
      </c>
      <c r="C55" s="386" t="s">
        <v>638</v>
      </c>
      <c r="D55" s="320">
        <v>82</v>
      </c>
      <c r="E55" s="250"/>
      <c r="F55" s="251"/>
      <c r="G55" s="323"/>
      <c r="H55" s="251"/>
      <c r="I55" s="252"/>
      <c r="J55" s="250">
        <v>5</v>
      </c>
      <c r="K55" s="251">
        <v>51</v>
      </c>
      <c r="L55" s="251">
        <v>38</v>
      </c>
      <c r="M55" s="251">
        <v>3</v>
      </c>
      <c r="N55" s="252">
        <v>10</v>
      </c>
      <c r="O55" s="250">
        <v>2</v>
      </c>
      <c r="P55" s="252">
        <v>49</v>
      </c>
      <c r="Q55" s="250">
        <v>4</v>
      </c>
      <c r="R55" s="251">
        <v>5</v>
      </c>
      <c r="S55" s="280">
        <v>12</v>
      </c>
      <c r="T55" s="251">
        <v>14</v>
      </c>
      <c r="U55" s="251">
        <v>8</v>
      </c>
      <c r="V55" s="279">
        <v>6</v>
      </c>
      <c r="W55" s="252">
        <v>2</v>
      </c>
      <c r="X55" s="4"/>
      <c r="Y55" s="4"/>
      <c r="Z55" s="4"/>
      <c r="AA55" s="4"/>
      <c r="AB55" s="4"/>
      <c r="AC55" s="4"/>
      <c r="AR55" s="4"/>
    </row>
    <row r="56" spans="1:46" ht="35.25" customHeight="1">
      <c r="A56" s="309"/>
      <c r="B56" s="321" t="s">
        <v>538</v>
      </c>
      <c r="C56" s="387" t="s">
        <v>574</v>
      </c>
      <c r="D56" s="320">
        <v>198</v>
      </c>
      <c r="E56" s="250"/>
      <c r="F56" s="251"/>
      <c r="G56" s="251"/>
      <c r="H56" s="251"/>
      <c r="I56" s="252"/>
      <c r="J56" s="250">
        <v>11</v>
      </c>
      <c r="K56" s="251">
        <v>107</v>
      </c>
      <c r="L56" s="251">
        <v>93</v>
      </c>
      <c r="M56" s="251">
        <v>5</v>
      </c>
      <c r="N56" s="252">
        <v>9</v>
      </c>
      <c r="O56" s="250">
        <v>3</v>
      </c>
      <c r="P56" s="252">
        <v>104</v>
      </c>
      <c r="Q56" s="250">
        <v>7</v>
      </c>
      <c r="R56" s="251">
        <v>9</v>
      </c>
      <c r="S56" s="280">
        <v>25</v>
      </c>
      <c r="T56" s="251">
        <v>34</v>
      </c>
      <c r="U56" s="251">
        <v>17</v>
      </c>
      <c r="V56" s="279">
        <v>11</v>
      </c>
      <c r="W56" s="252">
        <v>4</v>
      </c>
      <c r="X56" s="4"/>
      <c r="Y56" s="4"/>
      <c r="Z56" s="4"/>
      <c r="AA56" s="4"/>
      <c r="AB56" s="4"/>
      <c r="AC56" s="4"/>
      <c r="AR56" s="4"/>
    </row>
    <row r="57" spans="1:46" ht="15" customHeight="1">
      <c r="A57" s="309"/>
      <c r="B57" s="321"/>
      <c r="C57" s="322"/>
      <c r="D57" s="320"/>
      <c r="E57" s="250"/>
      <c r="F57" s="251"/>
      <c r="G57" s="251"/>
      <c r="H57" s="251"/>
      <c r="I57" s="252"/>
      <c r="J57" s="250"/>
      <c r="K57" s="251"/>
      <c r="L57" s="251"/>
      <c r="M57" s="251"/>
      <c r="N57" s="252"/>
      <c r="O57" s="250"/>
      <c r="P57" s="252"/>
      <c r="Q57" s="250"/>
      <c r="R57" s="251"/>
      <c r="S57" s="280"/>
      <c r="T57" s="251"/>
      <c r="U57" s="251"/>
      <c r="V57" s="279"/>
      <c r="W57" s="252"/>
      <c r="X57" s="4"/>
      <c r="Y57" s="4"/>
      <c r="Z57" s="4"/>
      <c r="AA57" s="4"/>
      <c r="AB57" s="4"/>
      <c r="AC57" s="4"/>
      <c r="AR57" s="4"/>
    </row>
    <row r="58" spans="1:46" ht="15" customHeight="1">
      <c r="A58" s="309"/>
      <c r="B58" s="321"/>
      <c r="C58" s="322"/>
      <c r="D58" s="320"/>
      <c r="E58" s="250"/>
      <c r="F58" s="251"/>
      <c r="G58" s="251"/>
      <c r="H58" s="251"/>
      <c r="I58" s="252"/>
      <c r="J58" s="250"/>
      <c r="K58" s="251"/>
      <c r="L58" s="251"/>
      <c r="M58" s="251"/>
      <c r="N58" s="252"/>
      <c r="O58" s="250"/>
      <c r="P58" s="252"/>
      <c r="Q58" s="250"/>
      <c r="R58" s="251"/>
      <c r="S58" s="280"/>
      <c r="T58" s="251"/>
      <c r="U58" s="251"/>
      <c r="V58" s="279"/>
      <c r="W58" s="252"/>
      <c r="X58" s="4"/>
      <c r="Y58" s="4"/>
      <c r="Z58" s="4"/>
      <c r="AA58" s="4"/>
      <c r="AB58" s="4"/>
      <c r="AC58" s="4"/>
      <c r="AR58" s="4"/>
    </row>
    <row r="59" spans="1:46" ht="15" customHeight="1">
      <c r="A59" s="309"/>
      <c r="B59" s="321"/>
      <c r="C59" s="322"/>
      <c r="D59" s="320"/>
      <c r="E59" s="250"/>
      <c r="F59" s="251"/>
      <c r="G59" s="251"/>
      <c r="H59" s="251"/>
      <c r="I59" s="252"/>
      <c r="J59" s="250"/>
      <c r="K59" s="251"/>
      <c r="L59" s="251"/>
      <c r="M59" s="251"/>
      <c r="N59" s="252"/>
      <c r="O59" s="250"/>
      <c r="P59" s="252"/>
      <c r="Q59" s="250"/>
      <c r="R59" s="251"/>
      <c r="S59" s="280"/>
      <c r="T59" s="251"/>
      <c r="U59" s="251"/>
      <c r="V59" s="279"/>
      <c r="W59" s="252"/>
      <c r="X59" s="4"/>
      <c r="Y59" s="4"/>
      <c r="Z59" s="4"/>
      <c r="AA59" s="4"/>
      <c r="AB59" s="4"/>
      <c r="AC59" s="4"/>
      <c r="AR59" s="4"/>
    </row>
    <row r="60" spans="1:46" ht="15" customHeight="1">
      <c r="A60" s="309"/>
      <c r="B60" s="321"/>
      <c r="C60" s="322"/>
      <c r="D60" s="320"/>
      <c r="E60" s="250"/>
      <c r="F60" s="251"/>
      <c r="G60" s="251"/>
      <c r="H60" s="251"/>
      <c r="I60" s="252"/>
      <c r="J60" s="250"/>
      <c r="K60" s="251"/>
      <c r="L60" s="251"/>
      <c r="M60" s="251"/>
      <c r="N60" s="252"/>
      <c r="O60" s="250"/>
      <c r="P60" s="252"/>
      <c r="Q60" s="250"/>
      <c r="R60" s="251"/>
      <c r="S60" s="280"/>
      <c r="T60" s="251"/>
      <c r="U60" s="251"/>
      <c r="V60" s="279"/>
      <c r="W60" s="252"/>
      <c r="X60" s="4"/>
      <c r="Y60" s="4"/>
      <c r="Z60" s="4"/>
      <c r="AA60" s="4"/>
      <c r="AB60" s="4"/>
      <c r="AC60" s="4"/>
      <c r="AR60" s="4"/>
    </row>
    <row r="61" spans="1:46" ht="15" customHeight="1">
      <c r="A61" s="324"/>
      <c r="B61" s="321"/>
      <c r="C61" s="322"/>
      <c r="D61" s="320"/>
      <c r="E61" s="250"/>
      <c r="F61" s="251"/>
      <c r="G61" s="251"/>
      <c r="H61" s="251"/>
      <c r="I61" s="252"/>
      <c r="J61" s="250"/>
      <c r="K61" s="251"/>
      <c r="L61" s="251"/>
      <c r="M61" s="251"/>
      <c r="N61" s="252"/>
      <c r="O61" s="250"/>
      <c r="P61" s="252"/>
      <c r="Q61" s="250"/>
      <c r="R61" s="251"/>
      <c r="S61" s="280"/>
      <c r="T61" s="251"/>
      <c r="U61" s="251"/>
      <c r="V61" s="279"/>
      <c r="W61" s="252"/>
      <c r="X61" s="4"/>
      <c r="Y61" s="4"/>
      <c r="Z61" s="4"/>
      <c r="AA61" s="4"/>
      <c r="AB61" s="4"/>
      <c r="AC61" s="4"/>
      <c r="AR61" s="4"/>
    </row>
    <row r="62" spans="1:46" ht="15" customHeight="1">
      <c r="A62" s="324"/>
      <c r="B62" s="321"/>
      <c r="C62" s="322"/>
      <c r="D62" s="320"/>
      <c r="E62" s="250"/>
      <c r="F62" s="251"/>
      <c r="G62" s="251"/>
      <c r="H62" s="251"/>
      <c r="I62" s="252"/>
      <c r="J62" s="250"/>
      <c r="K62" s="251"/>
      <c r="L62" s="251"/>
      <c r="M62" s="251"/>
      <c r="N62" s="252"/>
      <c r="O62" s="250"/>
      <c r="P62" s="252"/>
      <c r="Q62" s="250"/>
      <c r="R62" s="251"/>
      <c r="S62" s="280"/>
      <c r="T62" s="251"/>
      <c r="U62" s="251"/>
      <c r="V62" s="279"/>
      <c r="W62" s="252"/>
      <c r="X62" s="4"/>
      <c r="Y62" s="4"/>
      <c r="Z62" s="4"/>
      <c r="AA62" s="4"/>
      <c r="AB62" s="4"/>
      <c r="AC62" s="4"/>
      <c r="AR62" s="4"/>
    </row>
    <row r="63" spans="1:46" ht="15" customHeight="1">
      <c r="A63" s="324"/>
      <c r="B63" s="321"/>
      <c r="C63" s="322"/>
      <c r="D63" s="320"/>
      <c r="E63" s="250"/>
      <c r="F63" s="251"/>
      <c r="G63" s="251"/>
      <c r="H63" s="251"/>
      <c r="I63" s="252"/>
      <c r="J63" s="250"/>
      <c r="K63" s="251"/>
      <c r="L63" s="251"/>
      <c r="M63" s="251"/>
      <c r="N63" s="252"/>
      <c r="O63" s="250"/>
      <c r="P63" s="252"/>
      <c r="Q63" s="250"/>
      <c r="R63" s="251"/>
      <c r="S63" s="280"/>
      <c r="T63" s="251"/>
      <c r="U63" s="251"/>
      <c r="V63" s="279"/>
      <c r="W63" s="252"/>
      <c r="X63" s="4"/>
      <c r="Y63" s="4"/>
      <c r="Z63" s="4"/>
      <c r="AA63" s="4"/>
      <c r="AB63" s="4"/>
      <c r="AC63" s="4"/>
      <c r="AR63" s="4"/>
    </row>
    <row r="64" spans="1:46" ht="15" customHeight="1">
      <c r="A64" s="324"/>
      <c r="B64" s="321"/>
      <c r="C64" s="322"/>
      <c r="D64" s="320"/>
      <c r="E64" s="250"/>
      <c r="F64" s="251"/>
      <c r="G64" s="251"/>
      <c r="H64" s="251"/>
      <c r="I64" s="252"/>
      <c r="J64" s="250"/>
      <c r="K64" s="251"/>
      <c r="L64" s="251"/>
      <c r="M64" s="251"/>
      <c r="N64" s="252"/>
      <c r="O64" s="250"/>
      <c r="P64" s="252"/>
      <c r="Q64" s="250"/>
      <c r="R64" s="251"/>
      <c r="S64" s="280"/>
      <c r="T64" s="251"/>
      <c r="U64" s="251"/>
      <c r="V64" s="279"/>
      <c r="W64" s="252"/>
      <c r="X64" s="4"/>
      <c r="Y64" s="4"/>
      <c r="Z64" s="4"/>
      <c r="AA64" s="4"/>
      <c r="AB64" s="4"/>
      <c r="AC64" s="4"/>
      <c r="AR64" s="4"/>
    </row>
    <row r="65" spans="1:44" ht="15" customHeight="1">
      <c r="A65" s="324"/>
      <c r="B65" s="321"/>
      <c r="C65" s="322"/>
      <c r="D65" s="320"/>
      <c r="E65" s="250"/>
      <c r="F65" s="251"/>
      <c r="G65" s="251"/>
      <c r="H65" s="251"/>
      <c r="I65" s="252"/>
      <c r="J65" s="250"/>
      <c r="K65" s="251"/>
      <c r="L65" s="251"/>
      <c r="M65" s="251"/>
      <c r="N65" s="252"/>
      <c r="O65" s="250"/>
      <c r="P65" s="252"/>
      <c r="Q65" s="250"/>
      <c r="R65" s="251"/>
      <c r="S65" s="280"/>
      <c r="T65" s="251"/>
      <c r="U65" s="251"/>
      <c r="V65" s="279"/>
      <c r="W65" s="252"/>
      <c r="X65" s="4"/>
      <c r="Y65" s="4"/>
      <c r="Z65" s="4"/>
      <c r="AA65" s="4"/>
      <c r="AB65" s="4"/>
      <c r="AC65" s="4"/>
      <c r="AR65" s="4"/>
    </row>
    <row r="66" spans="1:44" ht="15" customHeight="1">
      <c r="A66" s="324"/>
      <c r="B66" s="321"/>
      <c r="C66" s="322"/>
      <c r="D66" s="320"/>
      <c r="E66" s="250"/>
      <c r="F66" s="251"/>
      <c r="G66" s="251"/>
      <c r="H66" s="251"/>
      <c r="I66" s="252"/>
      <c r="J66" s="250"/>
      <c r="K66" s="251"/>
      <c r="L66" s="251"/>
      <c r="M66" s="251"/>
      <c r="N66" s="252"/>
      <c r="O66" s="250"/>
      <c r="P66" s="252"/>
      <c r="Q66" s="250"/>
      <c r="R66" s="251"/>
      <c r="S66" s="280"/>
      <c r="T66" s="251"/>
      <c r="U66" s="251"/>
      <c r="V66" s="279"/>
      <c r="W66" s="252"/>
      <c r="X66" s="4"/>
      <c r="Y66" s="4"/>
      <c r="Z66" s="4"/>
      <c r="AA66" s="4"/>
      <c r="AB66" s="4"/>
      <c r="AC66" s="4"/>
      <c r="AR66" s="4"/>
    </row>
    <row r="67" spans="1:44" ht="14.25" customHeight="1" thickBot="1">
      <c r="A67" s="324"/>
      <c r="B67" s="325"/>
      <c r="C67" s="326"/>
      <c r="D67" s="327"/>
      <c r="E67" s="197"/>
      <c r="F67" s="253"/>
      <c r="G67" s="253"/>
      <c r="H67" s="253"/>
      <c r="I67" s="254"/>
      <c r="J67" s="197"/>
      <c r="K67" s="253"/>
      <c r="L67" s="253"/>
      <c r="M67" s="253"/>
      <c r="N67" s="254"/>
      <c r="O67" s="197"/>
      <c r="P67" s="254"/>
      <c r="Q67" s="197"/>
      <c r="R67" s="253"/>
      <c r="S67" s="272"/>
      <c r="T67" s="253"/>
      <c r="U67" s="253"/>
      <c r="V67" s="273"/>
      <c r="W67" s="254"/>
      <c r="X67" s="4"/>
      <c r="Y67" s="4"/>
      <c r="Z67" s="4"/>
      <c r="AA67" s="4"/>
      <c r="AB67" s="4"/>
      <c r="AC67" s="4"/>
      <c r="AR67" s="4"/>
    </row>
    <row r="68" spans="1:44">
      <c r="A68" s="115"/>
      <c r="B68" s="115"/>
      <c r="C68" s="115"/>
      <c r="D68" s="11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44" ht="19.5" customHeight="1">
      <c r="A69" s="115"/>
      <c r="B69" s="115"/>
      <c r="C69" s="115"/>
      <c r="D69" s="23" t="s">
        <v>74</v>
      </c>
      <c r="E69" s="42">
        <f t="shared" ref="E69:W69" si="11">SUM(E43:E67)</f>
        <v>0</v>
      </c>
      <c r="F69" s="42">
        <f t="shared" si="11"/>
        <v>0</v>
      </c>
      <c r="G69" s="42">
        <f t="shared" si="11"/>
        <v>0</v>
      </c>
      <c r="H69" s="42">
        <f t="shared" si="11"/>
        <v>0</v>
      </c>
      <c r="I69" s="42">
        <f t="shared" si="11"/>
        <v>0</v>
      </c>
      <c r="J69" s="42">
        <f t="shared" si="11"/>
        <v>77</v>
      </c>
      <c r="K69" s="42">
        <f t="shared" si="11"/>
        <v>776</v>
      </c>
      <c r="L69" s="42">
        <f t="shared" si="11"/>
        <v>567</v>
      </c>
      <c r="M69" s="42">
        <f t="shared" si="11"/>
        <v>82</v>
      </c>
      <c r="N69" s="42">
        <f t="shared" si="11"/>
        <v>133</v>
      </c>
      <c r="O69" s="42">
        <f t="shared" si="11"/>
        <v>76</v>
      </c>
      <c r="P69" s="42">
        <f t="shared" si="11"/>
        <v>700</v>
      </c>
      <c r="Q69" s="42">
        <f t="shared" si="11"/>
        <v>60</v>
      </c>
      <c r="R69" s="42">
        <f t="shared" si="11"/>
        <v>102</v>
      </c>
      <c r="S69" s="42">
        <f t="shared" si="11"/>
        <v>180</v>
      </c>
      <c r="T69" s="42">
        <f t="shared" si="11"/>
        <v>174</v>
      </c>
      <c r="U69" s="42">
        <f t="shared" si="11"/>
        <v>151</v>
      </c>
      <c r="V69" s="42">
        <f t="shared" si="11"/>
        <v>91</v>
      </c>
      <c r="W69" s="42">
        <f t="shared" si="11"/>
        <v>18</v>
      </c>
      <c r="X69" s="4"/>
      <c r="Y69" s="4"/>
    </row>
    <row r="70" spans="1:44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44" ht="29.25" customHeight="1">
      <c r="D71" s="735" t="s">
        <v>95</v>
      </c>
      <c r="E71" s="281" t="s">
        <v>98</v>
      </c>
      <c r="F71" s="281" t="s">
        <v>72</v>
      </c>
      <c r="G71" s="281" t="s">
        <v>99</v>
      </c>
      <c r="H71" s="281" t="s">
        <v>70</v>
      </c>
      <c r="I71" s="281" t="s">
        <v>71</v>
      </c>
      <c r="J71" s="281" t="s">
        <v>100</v>
      </c>
      <c r="K71" s="281" t="s">
        <v>101</v>
      </c>
      <c r="L71" s="283" t="s">
        <v>196</v>
      </c>
      <c r="M71" s="283" t="s">
        <v>197</v>
      </c>
      <c r="N71" s="283" t="s">
        <v>198</v>
      </c>
      <c r="O71" s="283" t="s">
        <v>199</v>
      </c>
      <c r="P71" s="283" t="s">
        <v>200</v>
      </c>
      <c r="Q71" s="284" t="s">
        <v>201</v>
      </c>
      <c r="R71" s="284" t="s">
        <v>202</v>
      </c>
      <c r="S71" s="4"/>
      <c r="T71" s="4"/>
      <c r="U71" s="4"/>
      <c r="V71" s="4"/>
      <c r="W71" s="4"/>
    </row>
    <row r="72" spans="1:44" ht="22.5" customHeight="1">
      <c r="D72" s="736"/>
      <c r="E72" s="274">
        <f>SUM(E69+J69+J38+E38)</f>
        <v>77</v>
      </c>
      <c r="F72" s="274">
        <f>SUM(F69+K69+F38,K38,O38,S38+AG38)</f>
        <v>776</v>
      </c>
      <c r="G72" s="274">
        <f t="shared" ref="G72:I72" si="12">SUM(G69+L69+G38,L38,P38,T38+AH38)</f>
        <v>567</v>
      </c>
      <c r="H72" s="274">
        <f t="shared" si="12"/>
        <v>82</v>
      </c>
      <c r="I72" s="274">
        <f t="shared" si="12"/>
        <v>133</v>
      </c>
      <c r="J72" s="274">
        <f>SUM(P69+X38+AL38)</f>
        <v>700</v>
      </c>
      <c r="K72" s="274">
        <f t="shared" ref="K72:R72" si="13">SUM(Q69+Y38+AM38)</f>
        <v>60</v>
      </c>
      <c r="L72" s="274">
        <f t="shared" si="13"/>
        <v>102</v>
      </c>
      <c r="M72" s="274">
        <f t="shared" si="13"/>
        <v>180</v>
      </c>
      <c r="N72" s="274">
        <f t="shared" si="13"/>
        <v>174</v>
      </c>
      <c r="O72" s="274">
        <f t="shared" si="13"/>
        <v>151</v>
      </c>
      <c r="P72" s="274">
        <f t="shared" si="13"/>
        <v>91</v>
      </c>
      <c r="Q72" s="274">
        <f t="shared" si="13"/>
        <v>18</v>
      </c>
      <c r="R72" s="274">
        <f t="shared" si="13"/>
        <v>0</v>
      </c>
      <c r="S72" s="4"/>
      <c r="T72" s="4"/>
      <c r="U72" s="4"/>
      <c r="V72" s="4"/>
      <c r="W72" s="4"/>
    </row>
    <row r="73" spans="1:44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44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44">
      <c r="A75" s="1" t="s">
        <v>103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44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44">
      <c r="A77" s="1" t="s">
        <v>104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44" ht="15.75">
      <c r="AF78" s="100"/>
    </row>
    <row r="84" spans="32:32" ht="15.75">
      <c r="AF84" s="100"/>
    </row>
    <row r="89" spans="32:32" ht="15.75">
      <c r="AF89" s="100"/>
    </row>
    <row r="96" spans="32:32" ht="15.75">
      <c r="AF96" s="100"/>
    </row>
    <row r="102" spans="32:32" ht="15.75">
      <c r="AF102" s="100"/>
    </row>
    <row r="155" spans="36:36">
      <c r="AJ155" s="4"/>
    </row>
    <row r="156" spans="36:36">
      <c r="AJ156" s="4"/>
    </row>
    <row r="157" spans="36:36">
      <c r="AJ157" s="4"/>
    </row>
    <row r="158" spans="36:36">
      <c r="AJ158" s="4"/>
    </row>
    <row r="159" spans="36:36">
      <c r="AJ159" s="4"/>
    </row>
    <row r="160" spans="36:36">
      <c r="AJ160" s="4"/>
    </row>
    <row r="161" spans="36:36">
      <c r="AJ161" s="4"/>
    </row>
    <row r="162" spans="36:36">
      <c r="AJ162" s="4"/>
    </row>
    <row r="163" spans="36:36">
      <c r="AJ163" s="4"/>
    </row>
    <row r="164" spans="36:36">
      <c r="AJ164" s="4"/>
    </row>
    <row r="165" spans="36:36">
      <c r="AJ165" s="4"/>
    </row>
    <row r="166" spans="36:36">
      <c r="AJ166" s="4"/>
    </row>
    <row r="167" spans="36:36">
      <c r="AJ167" s="4"/>
    </row>
    <row r="168" spans="36:36">
      <c r="AJ168" s="4"/>
    </row>
    <row r="169" spans="36:36">
      <c r="AJ169" s="4"/>
    </row>
    <row r="170" spans="36:36">
      <c r="AJ170" s="4"/>
    </row>
    <row r="171" spans="36:36">
      <c r="AJ171" s="4"/>
    </row>
    <row r="172" spans="36:36">
      <c r="AJ172" s="4"/>
    </row>
    <row r="173" spans="36:36">
      <c r="AJ173" s="4"/>
    </row>
    <row r="174" spans="36:36">
      <c r="AJ174" s="4"/>
    </row>
    <row r="175" spans="36:36">
      <c r="AJ175" s="4"/>
    </row>
    <row r="176" spans="36:36">
      <c r="AJ176" s="4"/>
    </row>
    <row r="177" spans="36:36">
      <c r="AJ177" s="4"/>
    </row>
    <row r="178" spans="36:36">
      <c r="AJ178" s="4"/>
    </row>
    <row r="179" spans="36:36">
      <c r="AJ179" s="4"/>
    </row>
    <row r="180" spans="36:36">
      <c r="AJ180" s="4"/>
    </row>
    <row r="181" spans="36:36">
      <c r="AJ181" s="4"/>
    </row>
    <row r="182" spans="36:36">
      <c r="AJ182" s="4"/>
    </row>
    <row r="183" spans="36:36">
      <c r="AJ183" s="4"/>
    </row>
    <row r="184" spans="36:36">
      <c r="AJ184" s="4"/>
    </row>
    <row r="185" spans="36:36">
      <c r="AJ185" s="4"/>
    </row>
    <row r="186" spans="36:36">
      <c r="AJ186" s="4"/>
    </row>
    <row r="187" spans="36:36">
      <c r="AJ187" s="4"/>
    </row>
  </sheetData>
  <sheetProtection algorithmName="SHA-512" hashValue="qth/47o7ZQzJ05p5ujVDlNuqOKDMJSSN95Ep04u8VmjorRxpBm+MdY1OAZ4o1qqVAqEK9Kh1fX83G8difwMC0A==" saltValue="R2lz0OEd/RZexE9rPS+Piw==" spinCount="100000" sheet="1" formatCells="0" formatRows="0" selectLockedCells="1"/>
  <mergeCells count="79">
    <mergeCell ref="AR24:AR28"/>
    <mergeCell ref="AS24:AS28"/>
    <mergeCell ref="B11:B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N11:AN21"/>
    <mergeCell ref="AO11:AO21"/>
    <mergeCell ref="AP11:AP21"/>
    <mergeCell ref="AQ11:AQ21"/>
    <mergeCell ref="AR11:AR21"/>
    <mergeCell ref="A40:A42"/>
    <mergeCell ref="D40:D42"/>
    <mergeCell ref="E41:I41"/>
    <mergeCell ref="J41:N41"/>
    <mergeCell ref="O41:P41"/>
    <mergeCell ref="E40:W40"/>
    <mergeCell ref="Q41:W41"/>
    <mergeCell ref="B40:B42"/>
    <mergeCell ref="C40:C42"/>
    <mergeCell ref="AL11:AL21"/>
    <mergeCell ref="AM11:AM21"/>
    <mergeCell ref="A36:D36"/>
    <mergeCell ref="A29:D29"/>
    <mergeCell ref="A31:A35"/>
    <mergeCell ref="B31:B35"/>
    <mergeCell ref="C31:C35"/>
    <mergeCell ref="A11:A21"/>
    <mergeCell ref="AH11:AH21"/>
    <mergeCell ref="AI11:AI21"/>
    <mergeCell ref="AK11:AK21"/>
    <mergeCell ref="AJ11:AJ21"/>
    <mergeCell ref="AG7:AS7"/>
    <mergeCell ref="Y8:AE8"/>
    <mergeCell ref="AM8:AS8"/>
    <mergeCell ref="AG8:AJ8"/>
    <mergeCell ref="AK8:AL8"/>
    <mergeCell ref="D71:D72"/>
    <mergeCell ref="C11:C21"/>
    <mergeCell ref="AG11:AG21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>
    <tabColor theme="3" tint="0.59999389629810485"/>
  </sheetPr>
  <dimension ref="A1:AT285"/>
  <sheetViews>
    <sheetView showGridLines="0" topLeftCell="D1" zoomScale="80" zoomScaleNormal="80" workbookViewId="0">
      <pane ySplit="9" topLeftCell="A262" activePane="bottomLeft" state="frozen"/>
      <selection activeCell="R149" sqref="R125:R149"/>
      <selection pane="bottomLeft" activeCell="R149" sqref="R125:R149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84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84" bestFit="1" customWidth="1"/>
    <col min="11" max="11" width="10.140625" style="184" bestFit="1" customWidth="1"/>
    <col min="12" max="12" width="15.42578125" style="184" customWidth="1"/>
    <col min="13" max="13" width="14" style="184" customWidth="1"/>
    <col min="14" max="14" width="12.7109375" style="184" bestFit="1" customWidth="1"/>
    <col min="15" max="15" width="11.5703125" style="184" customWidth="1"/>
    <col min="16" max="16" width="13.5703125" style="184" bestFit="1" customWidth="1"/>
    <col min="17" max="17" width="13.85546875" style="184" customWidth="1"/>
    <col min="18" max="18" width="12.7109375" style="184" bestFit="1" customWidth="1"/>
    <col min="19" max="19" width="10.140625" style="184" bestFit="1" customWidth="1"/>
    <col min="20" max="20" width="13.5703125" style="184" bestFit="1" customWidth="1"/>
    <col min="21" max="21" width="13.85546875" style="184" customWidth="1"/>
    <col min="22" max="22" width="12.7109375" style="184" bestFit="1" customWidth="1"/>
    <col min="23" max="27" width="11.42578125" style="184"/>
    <col min="28" max="31" width="11.42578125" style="1"/>
    <col min="32" max="32" width="1.140625" style="1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>
      <c r="A1" s="693" t="s">
        <v>44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  <c r="AJ1" s="693"/>
      <c r="AK1" s="693"/>
      <c r="AL1" s="693"/>
      <c r="AM1" s="142"/>
      <c r="AN1" s="142"/>
      <c r="AO1" s="142"/>
      <c r="AP1" s="142"/>
      <c r="AQ1" s="142"/>
      <c r="AR1" s="142"/>
      <c r="AS1" s="142"/>
    </row>
    <row r="2" spans="1:45">
      <c r="A2" s="693" t="s">
        <v>4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  <c r="AJ2" s="693"/>
      <c r="AK2" s="693"/>
      <c r="AL2" s="693"/>
      <c r="AM2" s="142"/>
      <c r="AN2" s="142"/>
      <c r="AO2" s="142"/>
      <c r="AP2" s="142"/>
      <c r="AQ2" s="142"/>
      <c r="AR2" s="142"/>
      <c r="AS2" s="142"/>
    </row>
    <row r="3" spans="1:45">
      <c r="A3" s="693" t="s">
        <v>6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  <c r="AJ3" s="693"/>
      <c r="AK3" s="693"/>
      <c r="AL3" s="693"/>
      <c r="AM3" s="142"/>
      <c r="AN3" s="142"/>
      <c r="AO3" s="142"/>
      <c r="AP3" s="142"/>
      <c r="AQ3" s="142"/>
      <c r="AR3" s="142"/>
      <c r="AS3" s="142"/>
    </row>
    <row r="4" spans="1:45" ht="3.75" customHeight="1">
      <c r="A4" s="2"/>
      <c r="B4" s="2"/>
      <c r="C4" s="2"/>
      <c r="D4" s="183"/>
      <c r="E4" s="2"/>
      <c r="F4" s="2"/>
      <c r="G4" s="2"/>
      <c r="H4" s="2"/>
      <c r="I4" s="2"/>
      <c r="J4" s="183"/>
      <c r="K4" s="183"/>
      <c r="L4" s="183"/>
      <c r="M4" s="183"/>
    </row>
    <row r="5" spans="1:45" ht="3.75" customHeight="1">
      <c r="A5" s="2"/>
      <c r="B5" s="2"/>
      <c r="C5" s="2"/>
      <c r="D5" s="183"/>
      <c r="E5" s="2"/>
      <c r="F5" s="2"/>
      <c r="G5" s="2"/>
      <c r="H5" s="2"/>
      <c r="I5" s="2"/>
      <c r="J5" s="183"/>
      <c r="K5" s="183"/>
      <c r="L5" s="183"/>
      <c r="M5" s="183"/>
    </row>
    <row r="6" spans="1:45" ht="16.5" thickBot="1">
      <c r="A6" s="2" t="s">
        <v>3</v>
      </c>
      <c r="B6" s="2" t="s">
        <v>3</v>
      </c>
      <c r="C6" s="2"/>
      <c r="D6" s="183"/>
      <c r="E6" s="2"/>
      <c r="F6" s="2"/>
      <c r="G6" s="2"/>
      <c r="H6" s="2"/>
      <c r="I6" s="2"/>
      <c r="J6" s="183"/>
      <c r="K6" s="183"/>
      <c r="L6" s="183"/>
      <c r="M6" s="183"/>
    </row>
    <row r="7" spans="1:45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5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5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5" ht="16.5" thickBot="1"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</row>
    <row r="11" spans="1:45" customFormat="1" ht="15">
      <c r="A11" s="715" t="s">
        <v>250</v>
      </c>
      <c r="B11" s="718" t="s">
        <v>53</v>
      </c>
      <c r="C11" s="721" t="s">
        <v>450</v>
      </c>
      <c r="D11" s="244" t="s">
        <v>251</v>
      </c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259"/>
      <c r="AG11" s="711"/>
      <c r="AH11" s="711"/>
      <c r="AI11" s="711"/>
      <c r="AJ11" s="711"/>
      <c r="AK11" s="711"/>
      <c r="AL11" s="711"/>
      <c r="AM11" s="711"/>
      <c r="AN11" s="711"/>
      <c r="AO11" s="711"/>
      <c r="AP11" s="711"/>
      <c r="AQ11" s="711"/>
      <c r="AR11" s="711"/>
      <c r="AS11" s="711"/>
    </row>
    <row r="12" spans="1:45" customFormat="1" ht="15">
      <c r="A12" s="716"/>
      <c r="B12" s="719"/>
      <c r="C12" s="722"/>
      <c r="D12" s="330" t="s">
        <v>252</v>
      </c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259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5" customFormat="1" ht="15">
      <c r="A13" s="716"/>
      <c r="B13" s="719"/>
      <c r="C13" s="722"/>
      <c r="D13" s="330" t="s">
        <v>253</v>
      </c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259"/>
      <c r="AG13" s="712"/>
      <c r="AH13" s="712"/>
      <c r="AI13" s="712"/>
      <c r="AJ13" s="712"/>
      <c r="AK13" s="712"/>
      <c r="AL13" s="712"/>
      <c r="AM13" s="712"/>
      <c r="AN13" s="712"/>
      <c r="AO13" s="712"/>
      <c r="AP13" s="712"/>
      <c r="AQ13" s="712"/>
      <c r="AR13" s="712"/>
      <c r="AS13" s="712"/>
    </row>
    <row r="14" spans="1:45" customFormat="1" thickBot="1">
      <c r="A14" s="717"/>
      <c r="B14" s="720"/>
      <c r="C14" s="723"/>
      <c r="D14" s="246" t="s">
        <v>254</v>
      </c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259"/>
      <c r="AG14" s="713"/>
      <c r="AH14" s="713"/>
      <c r="AI14" s="713"/>
      <c r="AJ14" s="713"/>
      <c r="AK14" s="713"/>
      <c r="AL14" s="713"/>
      <c r="AM14" s="713"/>
      <c r="AN14" s="713"/>
      <c r="AO14" s="713"/>
      <c r="AP14" s="713"/>
      <c r="AQ14" s="713"/>
      <c r="AR14" s="713"/>
      <c r="AS14" s="713"/>
    </row>
    <row r="15" spans="1:45" ht="14.45" customHeight="1">
      <c r="A15" s="714"/>
      <c r="B15" s="714"/>
      <c r="C15" s="714"/>
      <c r="D15" s="714"/>
      <c r="E15" s="3">
        <f t="shared" ref="E15:AE15" si="0">SUM(E11:E14)</f>
        <v>0</v>
      </c>
      <c r="F15" s="3">
        <f t="shared" si="0"/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4"/>
      <c r="AG15" s="101">
        <f t="shared" ref="AG15:AS15" si="1">SUM(AG11)</f>
        <v>0</v>
      </c>
      <c r="AH15" s="101">
        <f t="shared" si="1"/>
        <v>0</v>
      </c>
      <c r="AI15" s="101">
        <f t="shared" si="1"/>
        <v>0</v>
      </c>
      <c r="AJ15" s="101">
        <f t="shared" si="1"/>
        <v>0</v>
      </c>
      <c r="AK15" s="101">
        <f t="shared" si="1"/>
        <v>0</v>
      </c>
      <c r="AL15" s="101">
        <f t="shared" si="1"/>
        <v>0</v>
      </c>
      <c r="AM15" s="101">
        <f t="shared" si="1"/>
        <v>0</v>
      </c>
      <c r="AN15" s="101">
        <f t="shared" si="1"/>
        <v>0</v>
      </c>
      <c r="AO15" s="101">
        <f t="shared" si="1"/>
        <v>0</v>
      </c>
      <c r="AP15" s="101">
        <f t="shared" si="1"/>
        <v>0</v>
      </c>
      <c r="AQ15" s="101">
        <f t="shared" si="1"/>
        <v>0</v>
      </c>
      <c r="AR15" s="101">
        <f t="shared" si="1"/>
        <v>0</v>
      </c>
      <c r="AS15" s="101">
        <f t="shared" si="1"/>
        <v>0</v>
      </c>
    </row>
    <row r="16" spans="1:45" customFormat="1" thickBot="1">
      <c r="D16" s="301"/>
    </row>
    <row r="17" spans="1:45" customFormat="1" ht="15">
      <c r="A17" s="715" t="s">
        <v>250</v>
      </c>
      <c r="B17" s="718" t="s">
        <v>58</v>
      </c>
      <c r="C17" s="721" t="s">
        <v>455</v>
      </c>
      <c r="D17" s="244" t="s">
        <v>280</v>
      </c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259"/>
      <c r="AG17" s="711"/>
      <c r="AH17" s="711"/>
      <c r="AI17" s="711"/>
      <c r="AJ17" s="711"/>
      <c r="AK17" s="711"/>
      <c r="AL17" s="711"/>
      <c r="AM17" s="711"/>
      <c r="AN17" s="711"/>
      <c r="AO17" s="711"/>
      <c r="AP17" s="711"/>
      <c r="AQ17" s="711"/>
      <c r="AR17" s="711"/>
      <c r="AS17" s="711"/>
    </row>
    <row r="18" spans="1:45" customFormat="1" ht="15">
      <c r="A18" s="716"/>
      <c r="B18" s="719"/>
      <c r="C18" s="722"/>
      <c r="D18" s="330" t="s">
        <v>281</v>
      </c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259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5" customFormat="1" thickBot="1">
      <c r="A19" s="717"/>
      <c r="B19" s="720"/>
      <c r="C19" s="723"/>
      <c r="D19" s="246" t="s">
        <v>282</v>
      </c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259"/>
      <c r="AG19" s="713"/>
      <c r="AH19" s="713"/>
      <c r="AI19" s="713"/>
      <c r="AJ19" s="713"/>
      <c r="AK19" s="713"/>
      <c r="AL19" s="713"/>
      <c r="AM19" s="713"/>
      <c r="AN19" s="713"/>
      <c r="AO19" s="713"/>
      <c r="AP19" s="713"/>
      <c r="AQ19" s="713"/>
      <c r="AR19" s="713"/>
      <c r="AS19" s="713"/>
    </row>
    <row r="20" spans="1:45" ht="14.45" customHeight="1">
      <c r="A20" s="714"/>
      <c r="B20" s="714"/>
      <c r="C20" s="714"/>
      <c r="D20" s="714"/>
      <c r="E20" s="3">
        <f t="shared" ref="E20:AE20" si="2">SUM(E17:E19)</f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4"/>
      <c r="AG20" s="101">
        <f t="shared" ref="AG20:AS20" si="3">SUM(AG17)</f>
        <v>0</v>
      </c>
      <c r="AH20" s="101">
        <f t="shared" si="3"/>
        <v>0</v>
      </c>
      <c r="AI20" s="101">
        <f t="shared" si="3"/>
        <v>0</v>
      </c>
      <c r="AJ20" s="101">
        <f t="shared" si="3"/>
        <v>0</v>
      </c>
      <c r="AK20" s="101">
        <f t="shared" si="3"/>
        <v>0</v>
      </c>
      <c r="AL20" s="101">
        <f t="shared" si="3"/>
        <v>0</v>
      </c>
      <c r="AM20" s="101">
        <f t="shared" si="3"/>
        <v>0</v>
      </c>
      <c r="AN20" s="101">
        <f t="shared" si="3"/>
        <v>0</v>
      </c>
      <c r="AO20" s="101">
        <f t="shared" si="3"/>
        <v>0</v>
      </c>
      <c r="AP20" s="101">
        <f t="shared" si="3"/>
        <v>0</v>
      </c>
      <c r="AQ20" s="101">
        <f t="shared" si="3"/>
        <v>0</v>
      </c>
      <c r="AR20" s="101">
        <f t="shared" si="3"/>
        <v>0</v>
      </c>
      <c r="AS20" s="101">
        <f t="shared" si="3"/>
        <v>0</v>
      </c>
    </row>
    <row r="21" spans="1:45" customFormat="1" thickBot="1">
      <c r="D21" s="301"/>
    </row>
    <row r="22" spans="1:45" customFormat="1" ht="15">
      <c r="A22" s="724" t="s">
        <v>46</v>
      </c>
      <c r="B22" s="727" t="s">
        <v>164</v>
      </c>
      <c r="C22" s="730"/>
      <c r="D22" s="336" t="s">
        <v>157</v>
      </c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259"/>
      <c r="AG22" s="711"/>
      <c r="AH22" s="711"/>
      <c r="AI22" s="711"/>
      <c r="AJ22" s="711"/>
      <c r="AK22" s="711"/>
      <c r="AL22" s="711"/>
      <c r="AM22" s="711"/>
      <c r="AN22" s="711"/>
      <c r="AO22" s="711"/>
      <c r="AP22" s="711"/>
      <c r="AQ22" s="711"/>
      <c r="AR22" s="711"/>
      <c r="AS22" s="711"/>
    </row>
    <row r="23" spans="1:45" customFormat="1" ht="15">
      <c r="A23" s="725"/>
      <c r="B23" s="728"/>
      <c r="C23" s="731"/>
      <c r="D23" s="332" t="s">
        <v>158</v>
      </c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259"/>
      <c r="AG23" s="712"/>
      <c r="AH23" s="712"/>
      <c r="AI23" s="712"/>
      <c r="AJ23" s="712"/>
      <c r="AK23" s="712"/>
      <c r="AL23" s="712"/>
      <c r="AM23" s="712"/>
      <c r="AN23" s="712"/>
      <c r="AO23" s="712"/>
      <c r="AP23" s="712"/>
      <c r="AQ23" s="712"/>
      <c r="AR23" s="712"/>
      <c r="AS23" s="712"/>
    </row>
    <row r="24" spans="1:45" customFormat="1" ht="15">
      <c r="A24" s="725"/>
      <c r="B24" s="728"/>
      <c r="C24" s="731"/>
      <c r="D24" s="332" t="s">
        <v>49</v>
      </c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259"/>
      <c r="AG24" s="712"/>
      <c r="AH24" s="712"/>
      <c r="AI24" s="712"/>
      <c r="AJ24" s="712"/>
      <c r="AK24" s="712"/>
      <c r="AL24" s="712"/>
      <c r="AM24" s="712"/>
      <c r="AN24" s="712"/>
      <c r="AO24" s="712"/>
      <c r="AP24" s="712"/>
      <c r="AQ24" s="712"/>
      <c r="AR24" s="712"/>
      <c r="AS24" s="712"/>
    </row>
    <row r="25" spans="1:45" customFormat="1" thickBot="1">
      <c r="A25" s="726"/>
      <c r="B25" s="729"/>
      <c r="C25" s="732"/>
      <c r="D25" s="337" t="s">
        <v>48</v>
      </c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259"/>
      <c r="AG25" s="713"/>
      <c r="AH25" s="713"/>
      <c r="AI25" s="713"/>
      <c r="AJ25" s="713"/>
      <c r="AK25" s="713"/>
      <c r="AL25" s="713"/>
      <c r="AM25" s="713"/>
      <c r="AN25" s="713"/>
      <c r="AO25" s="713"/>
      <c r="AP25" s="713"/>
      <c r="AQ25" s="713"/>
      <c r="AR25" s="713"/>
      <c r="AS25" s="713"/>
    </row>
    <row r="26" spans="1:45" ht="14.45" customHeight="1">
      <c r="A26" s="714"/>
      <c r="B26" s="714"/>
      <c r="C26" s="714"/>
      <c r="D26" s="714"/>
      <c r="E26" s="3">
        <f t="shared" ref="E26:AE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si="4"/>
        <v>0</v>
      </c>
      <c r="X26" s="3">
        <f t="shared" si="4"/>
        <v>0</v>
      </c>
      <c r="Y26" s="3">
        <f t="shared" si="4"/>
        <v>0</v>
      </c>
      <c r="Z26" s="3">
        <f t="shared" si="4"/>
        <v>0</v>
      </c>
      <c r="AA26" s="3">
        <f t="shared" si="4"/>
        <v>0</v>
      </c>
      <c r="AB26" s="3">
        <f t="shared" si="4"/>
        <v>0</v>
      </c>
      <c r="AC26" s="3">
        <f t="shared" si="4"/>
        <v>0</v>
      </c>
      <c r="AD26" s="3">
        <f t="shared" si="4"/>
        <v>0</v>
      </c>
      <c r="AE26" s="3">
        <f t="shared" si="4"/>
        <v>0</v>
      </c>
      <c r="AF26" s="4"/>
      <c r="AG26" s="101">
        <f t="shared" ref="AG26:AS26" si="5">SUM(AG22)</f>
        <v>0</v>
      </c>
      <c r="AH26" s="101">
        <f t="shared" si="5"/>
        <v>0</v>
      </c>
      <c r="AI26" s="101">
        <f t="shared" si="5"/>
        <v>0</v>
      </c>
      <c r="AJ26" s="101">
        <f t="shared" si="5"/>
        <v>0</v>
      </c>
      <c r="AK26" s="101">
        <f t="shared" si="5"/>
        <v>0</v>
      </c>
      <c r="AL26" s="101">
        <f t="shared" si="5"/>
        <v>0</v>
      </c>
      <c r="AM26" s="101">
        <f t="shared" si="5"/>
        <v>0</v>
      </c>
      <c r="AN26" s="101">
        <f t="shared" si="5"/>
        <v>0</v>
      </c>
      <c r="AO26" s="101">
        <f t="shared" si="5"/>
        <v>0</v>
      </c>
      <c r="AP26" s="101">
        <f t="shared" si="5"/>
        <v>0</v>
      </c>
      <c r="AQ26" s="101">
        <f t="shared" si="5"/>
        <v>0</v>
      </c>
      <c r="AR26" s="101">
        <f t="shared" si="5"/>
        <v>0</v>
      </c>
      <c r="AS26" s="101">
        <f t="shared" si="5"/>
        <v>0</v>
      </c>
    </row>
    <row r="27" spans="1:45" customFormat="1" thickBot="1">
      <c r="D27" s="301"/>
    </row>
    <row r="28" spans="1:45" customFormat="1" ht="15">
      <c r="A28" s="724" t="s">
        <v>46</v>
      </c>
      <c r="B28" s="727" t="s">
        <v>165</v>
      </c>
      <c r="C28" s="730"/>
      <c r="D28" s="336" t="s">
        <v>159</v>
      </c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259"/>
      <c r="AG28" s="711"/>
      <c r="AH28" s="711"/>
      <c r="AI28" s="711"/>
      <c r="AJ28" s="711"/>
      <c r="AK28" s="711"/>
      <c r="AL28" s="711"/>
      <c r="AM28" s="711"/>
      <c r="AN28" s="711"/>
      <c r="AO28" s="711"/>
      <c r="AP28" s="711"/>
      <c r="AQ28" s="711"/>
      <c r="AR28" s="711"/>
      <c r="AS28" s="711"/>
    </row>
    <row r="29" spans="1:45" customFormat="1" ht="15">
      <c r="A29" s="725"/>
      <c r="B29" s="728"/>
      <c r="C29" s="731"/>
      <c r="D29" s="332" t="s">
        <v>47</v>
      </c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259"/>
      <c r="AG29" s="712"/>
      <c r="AH29" s="712"/>
      <c r="AI29" s="712"/>
      <c r="AJ29" s="712"/>
      <c r="AK29" s="712"/>
      <c r="AL29" s="712"/>
      <c r="AM29" s="712"/>
      <c r="AN29" s="712"/>
      <c r="AO29" s="712"/>
      <c r="AP29" s="712"/>
      <c r="AQ29" s="712"/>
      <c r="AR29" s="712"/>
      <c r="AS29" s="712"/>
    </row>
    <row r="30" spans="1:45" customFormat="1" ht="15">
      <c r="A30" s="725"/>
      <c r="B30" s="728"/>
      <c r="C30" s="731"/>
      <c r="D30" s="332" t="s">
        <v>160</v>
      </c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259"/>
      <c r="AG30" s="712"/>
      <c r="AH30" s="712"/>
      <c r="AI30" s="712"/>
      <c r="AJ30" s="712"/>
      <c r="AK30" s="712"/>
      <c r="AL30" s="712"/>
      <c r="AM30" s="712"/>
      <c r="AN30" s="712"/>
      <c r="AO30" s="712"/>
      <c r="AP30" s="712"/>
      <c r="AQ30" s="712"/>
      <c r="AR30" s="712"/>
      <c r="AS30" s="712"/>
    </row>
    <row r="31" spans="1:45" customFormat="1" ht="15">
      <c r="A31" s="725"/>
      <c r="B31" s="728"/>
      <c r="C31" s="731"/>
      <c r="D31" s="332" t="s">
        <v>161</v>
      </c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259"/>
      <c r="AG31" s="712"/>
      <c r="AH31" s="712"/>
      <c r="AI31" s="712"/>
      <c r="AJ31" s="712"/>
      <c r="AK31" s="712"/>
      <c r="AL31" s="712"/>
      <c r="AM31" s="712"/>
      <c r="AN31" s="712"/>
      <c r="AO31" s="712"/>
      <c r="AP31" s="712"/>
      <c r="AQ31" s="712"/>
      <c r="AR31" s="712"/>
      <c r="AS31" s="712"/>
    </row>
    <row r="32" spans="1:45" customFormat="1" ht="15">
      <c r="A32" s="725"/>
      <c r="B32" s="728"/>
      <c r="C32" s="731"/>
      <c r="D32" s="332" t="s">
        <v>50</v>
      </c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259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5" customFormat="1" thickBot="1">
      <c r="A33" s="726"/>
      <c r="B33" s="729"/>
      <c r="C33" s="732"/>
      <c r="D33" s="337" t="s">
        <v>445</v>
      </c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259"/>
      <c r="AG33" s="713"/>
      <c r="AH33" s="713"/>
      <c r="AI33" s="713"/>
      <c r="AJ33" s="713"/>
      <c r="AK33" s="713"/>
      <c r="AL33" s="713"/>
      <c r="AM33" s="713"/>
      <c r="AN33" s="713"/>
      <c r="AO33" s="713"/>
      <c r="AP33" s="713"/>
      <c r="AQ33" s="713"/>
      <c r="AR33" s="713"/>
      <c r="AS33" s="713"/>
    </row>
    <row r="34" spans="1:45" ht="14.45" customHeight="1">
      <c r="A34" s="714"/>
      <c r="B34" s="714"/>
      <c r="C34" s="714"/>
      <c r="D34" s="714"/>
      <c r="E34" s="3">
        <f t="shared" ref="E34:AE34" si="6">SUM(E28:E33)</f>
        <v>0</v>
      </c>
      <c r="F34" s="3">
        <f t="shared" si="6"/>
        <v>0</v>
      </c>
      <c r="G34" s="3">
        <f t="shared" si="6"/>
        <v>0</v>
      </c>
      <c r="H34" s="3">
        <f t="shared" si="6"/>
        <v>0</v>
      </c>
      <c r="I34" s="3">
        <f t="shared" si="6"/>
        <v>0</v>
      </c>
      <c r="J34" s="3">
        <f t="shared" si="6"/>
        <v>0</v>
      </c>
      <c r="K34" s="3">
        <f t="shared" si="6"/>
        <v>0</v>
      </c>
      <c r="L34" s="3">
        <f t="shared" si="6"/>
        <v>0</v>
      </c>
      <c r="M34" s="3">
        <f t="shared" si="6"/>
        <v>0</v>
      </c>
      <c r="N34" s="3">
        <f t="shared" si="6"/>
        <v>0</v>
      </c>
      <c r="O34" s="3">
        <f t="shared" si="6"/>
        <v>0</v>
      </c>
      <c r="P34" s="3">
        <f t="shared" si="6"/>
        <v>0</v>
      </c>
      <c r="Q34" s="3">
        <f t="shared" si="6"/>
        <v>0</v>
      </c>
      <c r="R34" s="3">
        <f t="shared" si="6"/>
        <v>0</v>
      </c>
      <c r="S34" s="3">
        <f t="shared" si="6"/>
        <v>0</v>
      </c>
      <c r="T34" s="3">
        <f t="shared" si="6"/>
        <v>0</v>
      </c>
      <c r="U34" s="3">
        <f t="shared" si="6"/>
        <v>0</v>
      </c>
      <c r="V34" s="3">
        <f t="shared" si="6"/>
        <v>0</v>
      </c>
      <c r="W34" s="3">
        <f t="shared" si="6"/>
        <v>0</v>
      </c>
      <c r="X34" s="3">
        <f t="shared" si="6"/>
        <v>0</v>
      </c>
      <c r="Y34" s="3">
        <f t="shared" si="6"/>
        <v>0</v>
      </c>
      <c r="Z34" s="3">
        <f t="shared" si="6"/>
        <v>0</v>
      </c>
      <c r="AA34" s="3">
        <f t="shared" si="6"/>
        <v>0</v>
      </c>
      <c r="AB34" s="3">
        <f t="shared" si="6"/>
        <v>0</v>
      </c>
      <c r="AC34" s="3">
        <f t="shared" si="6"/>
        <v>0</v>
      </c>
      <c r="AD34" s="3">
        <f t="shared" si="6"/>
        <v>0</v>
      </c>
      <c r="AE34" s="3">
        <f t="shared" si="6"/>
        <v>0</v>
      </c>
      <c r="AF34" s="4"/>
      <c r="AG34" s="101">
        <f t="shared" ref="AG34:AS34" si="7">SUM(AG28)</f>
        <v>0</v>
      </c>
      <c r="AH34" s="101">
        <f t="shared" si="7"/>
        <v>0</v>
      </c>
      <c r="AI34" s="101">
        <f t="shared" si="7"/>
        <v>0</v>
      </c>
      <c r="AJ34" s="101">
        <f t="shared" si="7"/>
        <v>0</v>
      </c>
      <c r="AK34" s="101">
        <f t="shared" si="7"/>
        <v>0</v>
      </c>
      <c r="AL34" s="101">
        <f t="shared" si="7"/>
        <v>0</v>
      </c>
      <c r="AM34" s="101">
        <f t="shared" si="7"/>
        <v>0</v>
      </c>
      <c r="AN34" s="101">
        <f t="shared" si="7"/>
        <v>0</v>
      </c>
      <c r="AO34" s="101">
        <f t="shared" si="7"/>
        <v>0</v>
      </c>
      <c r="AP34" s="101">
        <f t="shared" si="7"/>
        <v>0</v>
      </c>
      <c r="AQ34" s="101">
        <f t="shared" si="7"/>
        <v>0</v>
      </c>
      <c r="AR34" s="101">
        <f t="shared" si="7"/>
        <v>0</v>
      </c>
      <c r="AS34" s="101">
        <f t="shared" si="7"/>
        <v>0</v>
      </c>
    </row>
    <row r="35" spans="1:45" customFormat="1" thickBot="1">
      <c r="D35" s="301"/>
    </row>
    <row r="36" spans="1:45" customFormat="1" ht="15">
      <c r="A36" s="715" t="s">
        <v>55</v>
      </c>
      <c r="B36" s="718" t="s">
        <v>223</v>
      </c>
      <c r="C36" s="721" t="s">
        <v>421</v>
      </c>
      <c r="D36" s="244" t="s">
        <v>224</v>
      </c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259"/>
      <c r="AG36" s="711"/>
      <c r="AH36" s="711"/>
      <c r="AI36" s="711"/>
      <c r="AJ36" s="711"/>
      <c r="AK36" s="711"/>
      <c r="AL36" s="711"/>
      <c r="AM36" s="711"/>
      <c r="AN36" s="711"/>
      <c r="AO36" s="711"/>
      <c r="AP36" s="711"/>
      <c r="AQ36" s="711"/>
      <c r="AR36" s="711"/>
      <c r="AS36" s="711"/>
    </row>
    <row r="37" spans="1:45" customFormat="1" ht="15">
      <c r="A37" s="716"/>
      <c r="B37" s="719"/>
      <c r="C37" s="722"/>
      <c r="D37" s="330" t="s">
        <v>225</v>
      </c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259"/>
      <c r="AG37" s="712"/>
      <c r="AH37" s="712"/>
      <c r="AI37" s="712"/>
      <c r="AJ37" s="712"/>
      <c r="AK37" s="712"/>
      <c r="AL37" s="712"/>
      <c r="AM37" s="712"/>
      <c r="AN37" s="712"/>
      <c r="AO37" s="712"/>
      <c r="AP37" s="712"/>
      <c r="AQ37" s="712"/>
      <c r="AR37" s="712"/>
      <c r="AS37" s="712"/>
    </row>
    <row r="38" spans="1:45" customFormat="1" ht="15">
      <c r="A38" s="716"/>
      <c r="B38" s="719"/>
      <c r="C38" s="722"/>
      <c r="D38" s="330" t="s">
        <v>226</v>
      </c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259"/>
      <c r="AG38" s="712"/>
      <c r="AH38" s="712"/>
      <c r="AI38" s="712"/>
      <c r="AJ38" s="712"/>
      <c r="AK38" s="712"/>
      <c r="AL38" s="712"/>
      <c r="AM38" s="712"/>
      <c r="AN38" s="712"/>
      <c r="AO38" s="712"/>
      <c r="AP38" s="712"/>
      <c r="AQ38" s="712"/>
      <c r="AR38" s="712"/>
      <c r="AS38" s="712"/>
    </row>
    <row r="39" spans="1:45" customFormat="1" ht="15">
      <c r="A39" s="716"/>
      <c r="B39" s="719"/>
      <c r="C39" s="722"/>
      <c r="D39" s="330" t="s">
        <v>227</v>
      </c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259"/>
      <c r="AG39" s="712"/>
      <c r="AH39" s="712"/>
      <c r="AI39" s="712"/>
      <c r="AJ39" s="712"/>
      <c r="AK39" s="712"/>
      <c r="AL39" s="712"/>
      <c r="AM39" s="712"/>
      <c r="AN39" s="712"/>
      <c r="AO39" s="712"/>
      <c r="AP39" s="712"/>
      <c r="AQ39" s="712"/>
      <c r="AR39" s="712"/>
      <c r="AS39" s="712"/>
    </row>
    <row r="40" spans="1:45" customFormat="1" ht="15">
      <c r="A40" s="716"/>
      <c r="B40" s="719"/>
      <c r="C40" s="722"/>
      <c r="D40" s="330" t="s">
        <v>228</v>
      </c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259"/>
      <c r="AG40" s="712"/>
      <c r="AH40" s="712"/>
      <c r="AI40" s="712"/>
      <c r="AJ40" s="712"/>
      <c r="AK40" s="712"/>
      <c r="AL40" s="712"/>
      <c r="AM40" s="712"/>
      <c r="AN40" s="712"/>
      <c r="AO40" s="712"/>
      <c r="AP40" s="712"/>
      <c r="AQ40" s="712"/>
      <c r="AR40" s="712"/>
      <c r="AS40" s="712"/>
    </row>
    <row r="41" spans="1:45" customFormat="1" ht="15">
      <c r="A41" s="716"/>
      <c r="B41" s="719"/>
      <c r="C41" s="722"/>
      <c r="D41" s="330" t="s">
        <v>229</v>
      </c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259"/>
      <c r="AG41" s="712"/>
      <c r="AH41" s="712"/>
      <c r="AI41" s="712"/>
      <c r="AJ41" s="712"/>
      <c r="AK41" s="712"/>
      <c r="AL41" s="712"/>
      <c r="AM41" s="712"/>
      <c r="AN41" s="712"/>
      <c r="AO41" s="712"/>
      <c r="AP41" s="712"/>
      <c r="AQ41" s="712"/>
      <c r="AR41" s="712"/>
      <c r="AS41" s="712"/>
    </row>
    <row r="42" spans="1:45" customFormat="1" ht="19.5" customHeight="1">
      <c r="A42" s="716"/>
      <c r="B42" s="719"/>
      <c r="C42" s="722"/>
      <c r="D42" s="330" t="s">
        <v>230</v>
      </c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259"/>
      <c r="AG42" s="712"/>
      <c r="AH42" s="712"/>
      <c r="AI42" s="712"/>
      <c r="AJ42" s="712"/>
      <c r="AK42" s="712"/>
      <c r="AL42" s="712"/>
      <c r="AM42" s="712"/>
      <c r="AN42" s="712"/>
      <c r="AO42" s="712"/>
      <c r="AP42" s="712"/>
      <c r="AQ42" s="712"/>
      <c r="AR42" s="712"/>
      <c r="AS42" s="712"/>
    </row>
    <row r="43" spans="1:45" customFormat="1" ht="18.75" customHeight="1">
      <c r="A43" s="716"/>
      <c r="B43" s="719"/>
      <c r="C43" s="722"/>
      <c r="D43" s="330" t="s">
        <v>231</v>
      </c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259"/>
      <c r="AG43" s="712"/>
      <c r="AH43" s="712"/>
      <c r="AI43" s="712"/>
      <c r="AJ43" s="712"/>
      <c r="AK43" s="712"/>
      <c r="AL43" s="712"/>
      <c r="AM43" s="712"/>
      <c r="AN43" s="712"/>
      <c r="AO43" s="712"/>
      <c r="AP43" s="712"/>
      <c r="AQ43" s="712"/>
      <c r="AR43" s="712"/>
      <c r="AS43" s="712"/>
    </row>
    <row r="44" spans="1:45" customFormat="1" ht="18.75" customHeight="1">
      <c r="A44" s="716"/>
      <c r="B44" s="719"/>
      <c r="C44" s="722"/>
      <c r="D44" s="330" t="s">
        <v>232</v>
      </c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259"/>
      <c r="AG44" s="712"/>
      <c r="AH44" s="712"/>
      <c r="AI44" s="712"/>
      <c r="AJ44" s="712"/>
      <c r="AK44" s="712"/>
      <c r="AL44" s="712"/>
      <c r="AM44" s="712"/>
      <c r="AN44" s="712"/>
      <c r="AO44" s="712"/>
      <c r="AP44" s="712"/>
      <c r="AQ44" s="712"/>
      <c r="AR44" s="712"/>
      <c r="AS44" s="712"/>
    </row>
    <row r="45" spans="1:45" customFormat="1" ht="18.75" customHeight="1">
      <c r="A45" s="716"/>
      <c r="B45" s="719"/>
      <c r="C45" s="722"/>
      <c r="D45" s="330" t="s">
        <v>233</v>
      </c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259"/>
      <c r="AG45" s="712"/>
      <c r="AH45" s="712"/>
      <c r="AI45" s="712"/>
      <c r="AJ45" s="712"/>
      <c r="AK45" s="712"/>
      <c r="AL45" s="712"/>
      <c r="AM45" s="712"/>
      <c r="AN45" s="712"/>
      <c r="AO45" s="712"/>
      <c r="AP45" s="712"/>
      <c r="AQ45" s="712"/>
      <c r="AR45" s="712"/>
      <c r="AS45" s="712"/>
    </row>
    <row r="46" spans="1:45" customFormat="1" thickBot="1">
      <c r="A46" s="717"/>
      <c r="B46" s="720"/>
      <c r="C46" s="723"/>
      <c r="D46" s="331" t="s">
        <v>234</v>
      </c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259"/>
      <c r="AG46" s="713"/>
      <c r="AH46" s="713"/>
      <c r="AI46" s="713"/>
      <c r="AJ46" s="713"/>
      <c r="AK46" s="713"/>
      <c r="AL46" s="713"/>
      <c r="AM46" s="713"/>
      <c r="AN46" s="713"/>
      <c r="AO46" s="713"/>
      <c r="AP46" s="713"/>
      <c r="AQ46" s="713"/>
      <c r="AR46" s="713"/>
      <c r="AS46" s="713"/>
    </row>
    <row r="47" spans="1:45" ht="14.45" customHeight="1">
      <c r="A47" s="714"/>
      <c r="B47" s="714"/>
      <c r="C47" s="714"/>
      <c r="D47" s="714"/>
      <c r="E47" s="3">
        <f t="shared" ref="E47:AE47" si="8">SUM(E36:E46)</f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  <c r="I47" s="3">
        <f t="shared" si="8"/>
        <v>0</v>
      </c>
      <c r="J47" s="3">
        <f t="shared" si="8"/>
        <v>0</v>
      </c>
      <c r="K47" s="3">
        <f t="shared" si="8"/>
        <v>0</v>
      </c>
      <c r="L47" s="3">
        <f t="shared" si="8"/>
        <v>0</v>
      </c>
      <c r="M47" s="3">
        <f t="shared" si="8"/>
        <v>0</v>
      </c>
      <c r="N47" s="3">
        <f t="shared" si="8"/>
        <v>0</v>
      </c>
      <c r="O47" s="3">
        <f t="shared" si="8"/>
        <v>0</v>
      </c>
      <c r="P47" s="3">
        <f t="shared" si="8"/>
        <v>0</v>
      </c>
      <c r="Q47" s="3">
        <f t="shared" si="8"/>
        <v>0</v>
      </c>
      <c r="R47" s="3">
        <f t="shared" si="8"/>
        <v>0</v>
      </c>
      <c r="S47" s="3">
        <f t="shared" si="8"/>
        <v>0</v>
      </c>
      <c r="T47" s="3">
        <f t="shared" si="8"/>
        <v>0</v>
      </c>
      <c r="U47" s="3">
        <f t="shared" si="8"/>
        <v>0</v>
      </c>
      <c r="V47" s="3">
        <f t="shared" si="8"/>
        <v>0</v>
      </c>
      <c r="W47" s="3">
        <f t="shared" si="8"/>
        <v>0</v>
      </c>
      <c r="X47" s="3">
        <f t="shared" si="8"/>
        <v>0</v>
      </c>
      <c r="Y47" s="3">
        <f t="shared" si="8"/>
        <v>0</v>
      </c>
      <c r="Z47" s="3">
        <f t="shared" si="8"/>
        <v>0</v>
      </c>
      <c r="AA47" s="3">
        <f t="shared" si="8"/>
        <v>0</v>
      </c>
      <c r="AB47" s="3">
        <f t="shared" si="8"/>
        <v>0</v>
      </c>
      <c r="AC47" s="3">
        <f t="shared" si="8"/>
        <v>0</v>
      </c>
      <c r="AD47" s="3">
        <f t="shared" si="8"/>
        <v>0</v>
      </c>
      <c r="AE47" s="3">
        <f t="shared" si="8"/>
        <v>0</v>
      </c>
      <c r="AF47" s="4"/>
      <c r="AG47" s="101">
        <f t="shared" ref="AG47:AS47" si="9">SUM(AG36)</f>
        <v>0</v>
      </c>
      <c r="AH47" s="101">
        <f t="shared" si="9"/>
        <v>0</v>
      </c>
      <c r="AI47" s="101">
        <f t="shared" si="9"/>
        <v>0</v>
      </c>
      <c r="AJ47" s="101">
        <f t="shared" si="9"/>
        <v>0</v>
      </c>
      <c r="AK47" s="101">
        <f t="shared" si="9"/>
        <v>0</v>
      </c>
      <c r="AL47" s="101">
        <f t="shared" si="9"/>
        <v>0</v>
      </c>
      <c r="AM47" s="101">
        <f t="shared" si="9"/>
        <v>0</v>
      </c>
      <c r="AN47" s="101">
        <f t="shared" si="9"/>
        <v>0</v>
      </c>
      <c r="AO47" s="101">
        <f t="shared" si="9"/>
        <v>0</v>
      </c>
      <c r="AP47" s="101">
        <f t="shared" si="9"/>
        <v>0</v>
      </c>
      <c r="AQ47" s="101">
        <f t="shared" si="9"/>
        <v>0</v>
      </c>
      <c r="AR47" s="101">
        <f t="shared" si="9"/>
        <v>0</v>
      </c>
      <c r="AS47" s="101">
        <f t="shared" si="9"/>
        <v>0</v>
      </c>
    </row>
    <row r="48" spans="1:45" customFormat="1" thickBot="1">
      <c r="D48" s="301"/>
    </row>
    <row r="49" spans="1:45" customFormat="1" ht="30">
      <c r="A49" s="715" t="s">
        <v>235</v>
      </c>
      <c r="B49" s="718" t="s">
        <v>422</v>
      </c>
      <c r="C49" s="721" t="s">
        <v>423</v>
      </c>
      <c r="D49" s="244" t="s">
        <v>424</v>
      </c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259"/>
      <c r="AG49" s="711"/>
      <c r="AH49" s="711"/>
      <c r="AI49" s="711"/>
      <c r="AJ49" s="711"/>
      <c r="AK49" s="711"/>
      <c r="AL49" s="711"/>
      <c r="AM49" s="711"/>
      <c r="AN49" s="711"/>
      <c r="AO49" s="711"/>
      <c r="AP49" s="711"/>
      <c r="AQ49" s="711"/>
      <c r="AR49" s="711"/>
      <c r="AS49" s="711"/>
    </row>
    <row r="50" spans="1:45" customFormat="1" ht="15">
      <c r="A50" s="716"/>
      <c r="B50" s="719"/>
      <c r="C50" s="722"/>
      <c r="D50" s="330" t="s">
        <v>425</v>
      </c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259"/>
      <c r="AG50" s="712"/>
      <c r="AH50" s="712"/>
      <c r="AI50" s="712"/>
      <c r="AJ50" s="712"/>
      <c r="AK50" s="712"/>
      <c r="AL50" s="712"/>
      <c r="AM50" s="712"/>
      <c r="AN50" s="712"/>
      <c r="AO50" s="712"/>
      <c r="AP50" s="712"/>
      <c r="AQ50" s="712"/>
      <c r="AR50" s="712"/>
      <c r="AS50" s="712"/>
    </row>
    <row r="51" spans="1:45" customFormat="1" ht="15">
      <c r="A51" s="716"/>
      <c r="B51" s="719"/>
      <c r="C51" s="722"/>
      <c r="D51" s="330" t="s">
        <v>426</v>
      </c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259"/>
      <c r="AG51" s="712"/>
      <c r="AH51" s="712"/>
      <c r="AI51" s="712"/>
      <c r="AJ51" s="712"/>
      <c r="AK51" s="712"/>
      <c r="AL51" s="712"/>
      <c r="AM51" s="712"/>
      <c r="AN51" s="712"/>
      <c r="AO51" s="712"/>
      <c r="AP51" s="712"/>
      <c r="AQ51" s="712"/>
      <c r="AR51" s="712"/>
      <c r="AS51" s="712"/>
    </row>
    <row r="52" spans="1:45" customFormat="1" ht="15">
      <c r="A52" s="716"/>
      <c r="B52" s="719"/>
      <c r="C52" s="722"/>
      <c r="D52" s="330" t="s">
        <v>427</v>
      </c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259"/>
      <c r="AG52" s="712"/>
      <c r="AH52" s="712"/>
      <c r="AI52" s="712"/>
      <c r="AJ52" s="712"/>
      <c r="AK52" s="712"/>
      <c r="AL52" s="712"/>
      <c r="AM52" s="712"/>
      <c r="AN52" s="712"/>
      <c r="AO52" s="712"/>
      <c r="AP52" s="712"/>
      <c r="AQ52" s="712"/>
      <c r="AR52" s="712"/>
      <c r="AS52" s="712"/>
    </row>
    <row r="53" spans="1:45" customFormat="1" thickBot="1">
      <c r="A53" s="717"/>
      <c r="B53" s="720"/>
      <c r="C53" s="723"/>
      <c r="D53" s="246" t="s">
        <v>428</v>
      </c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259"/>
      <c r="AG53" s="713"/>
      <c r="AH53" s="713"/>
      <c r="AI53" s="713"/>
      <c r="AJ53" s="713"/>
      <c r="AK53" s="713"/>
      <c r="AL53" s="713"/>
      <c r="AM53" s="713"/>
      <c r="AN53" s="713"/>
      <c r="AO53" s="713"/>
      <c r="AP53" s="713"/>
      <c r="AQ53" s="713"/>
      <c r="AR53" s="713"/>
      <c r="AS53" s="713"/>
    </row>
    <row r="54" spans="1:45" ht="14.45" customHeight="1">
      <c r="A54" s="714"/>
      <c r="B54" s="714"/>
      <c r="C54" s="714"/>
      <c r="D54" s="714"/>
      <c r="E54" s="3">
        <f t="shared" ref="E54:AE54" si="10">SUM(E49:E53)</f>
        <v>0</v>
      </c>
      <c r="F54" s="3">
        <f t="shared" si="10"/>
        <v>0</v>
      </c>
      <c r="G54" s="3">
        <f t="shared" si="10"/>
        <v>0</v>
      </c>
      <c r="H54" s="3">
        <f t="shared" si="10"/>
        <v>0</v>
      </c>
      <c r="I54" s="3">
        <f t="shared" si="10"/>
        <v>0</v>
      </c>
      <c r="J54" s="3">
        <f t="shared" si="10"/>
        <v>0</v>
      </c>
      <c r="K54" s="3">
        <f t="shared" si="10"/>
        <v>0</v>
      </c>
      <c r="L54" s="3">
        <f t="shared" si="10"/>
        <v>0</v>
      </c>
      <c r="M54" s="3">
        <f t="shared" si="10"/>
        <v>0</v>
      </c>
      <c r="N54" s="3">
        <f t="shared" si="10"/>
        <v>0</v>
      </c>
      <c r="O54" s="3">
        <f t="shared" si="10"/>
        <v>0</v>
      </c>
      <c r="P54" s="3">
        <f t="shared" si="10"/>
        <v>0</v>
      </c>
      <c r="Q54" s="3">
        <f t="shared" si="10"/>
        <v>0</v>
      </c>
      <c r="R54" s="3">
        <f t="shared" si="10"/>
        <v>0</v>
      </c>
      <c r="S54" s="3">
        <f t="shared" si="10"/>
        <v>0</v>
      </c>
      <c r="T54" s="3">
        <f t="shared" si="10"/>
        <v>0</v>
      </c>
      <c r="U54" s="3">
        <f t="shared" si="10"/>
        <v>0</v>
      </c>
      <c r="V54" s="3">
        <f t="shared" si="10"/>
        <v>0</v>
      </c>
      <c r="W54" s="3">
        <f t="shared" si="10"/>
        <v>0</v>
      </c>
      <c r="X54" s="3">
        <f t="shared" si="10"/>
        <v>0</v>
      </c>
      <c r="Y54" s="3">
        <f t="shared" si="10"/>
        <v>0</v>
      </c>
      <c r="Z54" s="3">
        <f t="shared" si="10"/>
        <v>0</v>
      </c>
      <c r="AA54" s="3">
        <f t="shared" si="10"/>
        <v>0</v>
      </c>
      <c r="AB54" s="3">
        <f t="shared" si="10"/>
        <v>0</v>
      </c>
      <c r="AC54" s="3">
        <f t="shared" si="10"/>
        <v>0</v>
      </c>
      <c r="AD54" s="3">
        <f t="shared" si="10"/>
        <v>0</v>
      </c>
      <c r="AE54" s="3">
        <f t="shared" si="10"/>
        <v>0</v>
      </c>
      <c r="AF54" s="4"/>
      <c r="AG54" s="101">
        <f t="shared" ref="AG54:AS54" si="11">SUM(AG49)</f>
        <v>0</v>
      </c>
      <c r="AH54" s="101">
        <f t="shared" si="11"/>
        <v>0</v>
      </c>
      <c r="AI54" s="101">
        <f t="shared" si="11"/>
        <v>0</v>
      </c>
      <c r="AJ54" s="101">
        <f t="shared" si="11"/>
        <v>0</v>
      </c>
      <c r="AK54" s="101">
        <f t="shared" si="11"/>
        <v>0</v>
      </c>
      <c r="AL54" s="101">
        <f t="shared" si="11"/>
        <v>0</v>
      </c>
      <c r="AM54" s="101">
        <f t="shared" si="11"/>
        <v>0</v>
      </c>
      <c r="AN54" s="101">
        <f t="shared" si="11"/>
        <v>0</v>
      </c>
      <c r="AO54" s="101">
        <f t="shared" si="11"/>
        <v>0</v>
      </c>
      <c r="AP54" s="101">
        <f t="shared" si="11"/>
        <v>0</v>
      </c>
      <c r="AQ54" s="101">
        <f t="shared" si="11"/>
        <v>0</v>
      </c>
      <c r="AR54" s="101">
        <f t="shared" si="11"/>
        <v>0</v>
      </c>
      <c r="AS54" s="101">
        <f t="shared" si="11"/>
        <v>0</v>
      </c>
    </row>
    <row r="55" spans="1:45" customFormat="1" thickBot="1">
      <c r="D55" s="301"/>
    </row>
    <row r="56" spans="1:45" customFormat="1" ht="15">
      <c r="A56" s="715" t="s">
        <v>51</v>
      </c>
      <c r="B56" s="718" t="s">
        <v>219</v>
      </c>
      <c r="C56" s="721" t="s">
        <v>429</v>
      </c>
      <c r="D56" s="244" t="s">
        <v>220</v>
      </c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259"/>
      <c r="AG56" s="711"/>
      <c r="AH56" s="711"/>
      <c r="AI56" s="711"/>
      <c r="AJ56" s="711"/>
      <c r="AK56" s="711"/>
      <c r="AL56" s="711"/>
      <c r="AM56" s="711"/>
      <c r="AN56" s="711"/>
      <c r="AO56" s="711"/>
      <c r="AP56" s="711"/>
      <c r="AQ56" s="711"/>
      <c r="AR56" s="711"/>
      <c r="AS56" s="711"/>
    </row>
    <row r="57" spans="1:45" customFormat="1" ht="15">
      <c r="A57" s="716"/>
      <c r="B57" s="719"/>
      <c r="C57" s="722"/>
      <c r="D57" s="330" t="s">
        <v>221</v>
      </c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259"/>
      <c r="AG57" s="712"/>
      <c r="AH57" s="712"/>
      <c r="AI57" s="712"/>
      <c r="AJ57" s="712"/>
      <c r="AK57" s="712"/>
      <c r="AL57" s="712"/>
      <c r="AM57" s="712"/>
      <c r="AN57" s="712"/>
      <c r="AO57" s="712"/>
      <c r="AP57" s="712"/>
      <c r="AQ57" s="712"/>
      <c r="AR57" s="712"/>
      <c r="AS57" s="712"/>
    </row>
    <row r="58" spans="1:45" customFormat="1" ht="15">
      <c r="A58" s="716"/>
      <c r="B58" s="719"/>
      <c r="C58" s="722"/>
      <c r="D58" s="330" t="s">
        <v>222</v>
      </c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259"/>
      <c r="AG58" s="712"/>
      <c r="AH58" s="712"/>
      <c r="AI58" s="712"/>
      <c r="AJ58" s="712"/>
      <c r="AK58" s="712"/>
      <c r="AL58" s="712"/>
      <c r="AM58" s="712"/>
      <c r="AN58" s="712"/>
      <c r="AO58" s="712"/>
      <c r="AP58" s="712"/>
      <c r="AQ58" s="712"/>
      <c r="AR58" s="712"/>
      <c r="AS58" s="712"/>
    </row>
    <row r="59" spans="1:45" customFormat="1" ht="15">
      <c r="A59" s="716"/>
      <c r="B59" s="719"/>
      <c r="C59" s="722"/>
      <c r="D59" s="330" t="s">
        <v>236</v>
      </c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259"/>
      <c r="AG59" s="712"/>
      <c r="AH59" s="712"/>
      <c r="AI59" s="712"/>
      <c r="AJ59" s="712"/>
      <c r="AK59" s="712"/>
      <c r="AL59" s="712"/>
      <c r="AM59" s="712"/>
      <c r="AN59" s="712"/>
      <c r="AO59" s="712"/>
      <c r="AP59" s="712"/>
      <c r="AQ59" s="712"/>
      <c r="AR59" s="712"/>
      <c r="AS59" s="712"/>
    </row>
    <row r="60" spans="1:45" customFormat="1" thickBot="1">
      <c r="A60" s="717"/>
      <c r="B60" s="720"/>
      <c r="C60" s="723"/>
      <c r="D60" s="246" t="s">
        <v>237</v>
      </c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259"/>
      <c r="AG60" s="713"/>
      <c r="AH60" s="713"/>
      <c r="AI60" s="713"/>
      <c r="AJ60" s="713"/>
      <c r="AK60" s="713"/>
      <c r="AL60" s="713"/>
      <c r="AM60" s="713"/>
      <c r="AN60" s="713"/>
      <c r="AO60" s="713"/>
      <c r="AP60" s="713"/>
      <c r="AQ60" s="713"/>
      <c r="AR60" s="713"/>
      <c r="AS60" s="713"/>
    </row>
    <row r="61" spans="1:45" ht="14.45" customHeight="1">
      <c r="A61" s="714"/>
      <c r="B61" s="714"/>
      <c r="C61" s="714"/>
      <c r="D61" s="714"/>
      <c r="E61" s="3">
        <f t="shared" ref="E61:AE61" si="12">SUM(E56:E60)</f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  <c r="I61" s="3">
        <f t="shared" si="12"/>
        <v>0</v>
      </c>
      <c r="J61" s="3">
        <f t="shared" si="12"/>
        <v>0</v>
      </c>
      <c r="K61" s="3">
        <f t="shared" si="12"/>
        <v>0</v>
      </c>
      <c r="L61" s="3">
        <f t="shared" si="12"/>
        <v>0</v>
      </c>
      <c r="M61" s="3">
        <f t="shared" si="12"/>
        <v>0</v>
      </c>
      <c r="N61" s="3">
        <f t="shared" si="12"/>
        <v>0</v>
      </c>
      <c r="O61" s="3">
        <f t="shared" si="12"/>
        <v>0</v>
      </c>
      <c r="P61" s="3">
        <f t="shared" si="12"/>
        <v>0</v>
      </c>
      <c r="Q61" s="3">
        <f t="shared" si="12"/>
        <v>0</v>
      </c>
      <c r="R61" s="3">
        <f t="shared" si="12"/>
        <v>0</v>
      </c>
      <c r="S61" s="3">
        <f t="shared" si="12"/>
        <v>0</v>
      </c>
      <c r="T61" s="3">
        <f t="shared" si="12"/>
        <v>0</v>
      </c>
      <c r="U61" s="3">
        <f t="shared" si="12"/>
        <v>0</v>
      </c>
      <c r="V61" s="3">
        <f t="shared" si="12"/>
        <v>0</v>
      </c>
      <c r="W61" s="3">
        <f t="shared" si="12"/>
        <v>0</v>
      </c>
      <c r="X61" s="3">
        <f t="shared" si="12"/>
        <v>0</v>
      </c>
      <c r="Y61" s="3">
        <f t="shared" si="12"/>
        <v>0</v>
      </c>
      <c r="Z61" s="3">
        <f t="shared" si="12"/>
        <v>0</v>
      </c>
      <c r="AA61" s="3">
        <f t="shared" si="12"/>
        <v>0</v>
      </c>
      <c r="AB61" s="3">
        <f t="shared" si="12"/>
        <v>0</v>
      </c>
      <c r="AC61" s="3">
        <f t="shared" si="12"/>
        <v>0</v>
      </c>
      <c r="AD61" s="3">
        <f t="shared" si="12"/>
        <v>0</v>
      </c>
      <c r="AE61" s="3">
        <f t="shared" si="12"/>
        <v>0</v>
      </c>
      <c r="AF61" s="4"/>
      <c r="AG61" s="101">
        <f t="shared" ref="AG61:AS61" si="13">SUM(AG56)</f>
        <v>0</v>
      </c>
      <c r="AH61" s="101">
        <f t="shared" si="13"/>
        <v>0</v>
      </c>
      <c r="AI61" s="101">
        <f t="shared" si="13"/>
        <v>0</v>
      </c>
      <c r="AJ61" s="101">
        <f t="shared" si="13"/>
        <v>0</v>
      </c>
      <c r="AK61" s="101">
        <f t="shared" si="13"/>
        <v>0</v>
      </c>
      <c r="AL61" s="101">
        <f t="shared" si="13"/>
        <v>0</v>
      </c>
      <c r="AM61" s="101">
        <f t="shared" si="13"/>
        <v>0</v>
      </c>
      <c r="AN61" s="101">
        <f t="shared" si="13"/>
        <v>0</v>
      </c>
      <c r="AO61" s="101">
        <f t="shared" si="13"/>
        <v>0</v>
      </c>
      <c r="AP61" s="101">
        <f t="shared" si="13"/>
        <v>0</v>
      </c>
      <c r="AQ61" s="101">
        <f t="shared" si="13"/>
        <v>0</v>
      </c>
      <c r="AR61" s="101">
        <f t="shared" si="13"/>
        <v>0</v>
      </c>
      <c r="AS61" s="101">
        <f t="shared" si="13"/>
        <v>0</v>
      </c>
    </row>
    <row r="62" spans="1:45" customFormat="1" thickBot="1">
      <c r="D62" s="301"/>
    </row>
    <row r="63" spans="1:45" customFormat="1" ht="15">
      <c r="A63" s="715" t="s">
        <v>260</v>
      </c>
      <c r="B63" s="718" t="s">
        <v>263</v>
      </c>
      <c r="C63" s="721" t="s">
        <v>452</v>
      </c>
      <c r="D63" s="244" t="s">
        <v>264</v>
      </c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259"/>
      <c r="AG63" s="711"/>
      <c r="AH63" s="711"/>
      <c r="AI63" s="711"/>
      <c r="AJ63" s="711"/>
      <c r="AK63" s="711"/>
      <c r="AL63" s="711"/>
      <c r="AM63" s="711"/>
      <c r="AN63" s="711"/>
      <c r="AO63" s="711"/>
      <c r="AP63" s="711"/>
      <c r="AQ63" s="711"/>
      <c r="AR63" s="711"/>
      <c r="AS63" s="711"/>
    </row>
    <row r="64" spans="1:45" customFormat="1" ht="15">
      <c r="A64" s="716"/>
      <c r="B64" s="719"/>
      <c r="C64" s="722"/>
      <c r="D64" s="330" t="s">
        <v>265</v>
      </c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259"/>
      <c r="AG64" s="712"/>
      <c r="AH64" s="712"/>
      <c r="AI64" s="712"/>
      <c r="AJ64" s="712"/>
      <c r="AK64" s="712"/>
      <c r="AL64" s="712"/>
      <c r="AM64" s="712"/>
      <c r="AN64" s="712"/>
      <c r="AO64" s="712"/>
      <c r="AP64" s="712"/>
      <c r="AQ64" s="712"/>
      <c r="AR64" s="712"/>
      <c r="AS64" s="712"/>
    </row>
    <row r="65" spans="1:45" customFormat="1" ht="15">
      <c r="A65" s="716"/>
      <c r="B65" s="719"/>
      <c r="C65" s="722"/>
      <c r="D65" s="330" t="s">
        <v>186</v>
      </c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259"/>
      <c r="AG65" s="712"/>
      <c r="AH65" s="712"/>
      <c r="AI65" s="712"/>
      <c r="AJ65" s="712"/>
      <c r="AK65" s="712"/>
      <c r="AL65" s="712"/>
      <c r="AM65" s="712"/>
      <c r="AN65" s="712"/>
      <c r="AO65" s="712"/>
      <c r="AP65" s="712"/>
      <c r="AQ65" s="712"/>
      <c r="AR65" s="712"/>
      <c r="AS65" s="712"/>
    </row>
    <row r="66" spans="1:45" customFormat="1" ht="30">
      <c r="A66" s="716"/>
      <c r="B66" s="719"/>
      <c r="C66" s="722"/>
      <c r="D66" s="330" t="s">
        <v>266</v>
      </c>
      <c r="E66" s="329"/>
      <c r="F66" s="329"/>
      <c r="G66" s="329"/>
      <c r="H66" s="329"/>
      <c r="I66" s="329"/>
      <c r="J66" s="329"/>
      <c r="K66" s="329"/>
      <c r="L66" s="329">
        <v>18</v>
      </c>
      <c r="M66" s="329">
        <v>2</v>
      </c>
      <c r="N66" s="329">
        <v>10</v>
      </c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259"/>
      <c r="AG66" s="712"/>
      <c r="AH66" s="712"/>
      <c r="AI66" s="712"/>
      <c r="AJ66" s="712"/>
      <c r="AK66" s="712"/>
      <c r="AL66" s="712"/>
      <c r="AM66" s="712"/>
      <c r="AN66" s="712"/>
      <c r="AO66" s="712"/>
      <c r="AP66" s="712"/>
      <c r="AQ66" s="712"/>
      <c r="AR66" s="712"/>
      <c r="AS66" s="712"/>
    </row>
    <row r="67" spans="1:45" customFormat="1" ht="15">
      <c r="A67" s="716"/>
      <c r="B67" s="719"/>
      <c r="C67" s="722"/>
      <c r="D67" s="330" t="s">
        <v>143</v>
      </c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259"/>
      <c r="AG67" s="712"/>
      <c r="AH67" s="712"/>
      <c r="AI67" s="712"/>
      <c r="AJ67" s="712"/>
      <c r="AK67" s="712"/>
      <c r="AL67" s="712"/>
      <c r="AM67" s="712"/>
      <c r="AN67" s="712"/>
      <c r="AO67" s="712"/>
      <c r="AP67" s="712"/>
      <c r="AQ67" s="712"/>
      <c r="AR67" s="712"/>
      <c r="AS67" s="712"/>
    </row>
    <row r="68" spans="1:45" customFormat="1" ht="15">
      <c r="A68" s="716"/>
      <c r="B68" s="719"/>
      <c r="C68" s="722"/>
      <c r="D68" s="330" t="s">
        <v>267</v>
      </c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259"/>
      <c r="AG68" s="712"/>
      <c r="AH68" s="712"/>
      <c r="AI68" s="712"/>
      <c r="AJ68" s="712"/>
      <c r="AK68" s="712"/>
      <c r="AL68" s="712"/>
      <c r="AM68" s="712"/>
      <c r="AN68" s="712"/>
      <c r="AO68" s="712"/>
      <c r="AP68" s="712"/>
      <c r="AQ68" s="712"/>
      <c r="AR68" s="712"/>
      <c r="AS68" s="712"/>
    </row>
    <row r="69" spans="1:45" customFormat="1" ht="19.5" customHeight="1">
      <c r="A69" s="716"/>
      <c r="B69" s="719"/>
      <c r="C69" s="722"/>
      <c r="D69" s="330" t="s">
        <v>268</v>
      </c>
      <c r="E69" s="329"/>
      <c r="F69" s="329"/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259"/>
      <c r="AG69" s="712"/>
      <c r="AH69" s="712"/>
      <c r="AI69" s="712"/>
      <c r="AJ69" s="712"/>
      <c r="AK69" s="712"/>
      <c r="AL69" s="712"/>
      <c r="AM69" s="712"/>
      <c r="AN69" s="712"/>
      <c r="AO69" s="712"/>
      <c r="AP69" s="712"/>
      <c r="AQ69" s="712"/>
      <c r="AR69" s="712"/>
      <c r="AS69" s="712"/>
    </row>
    <row r="70" spans="1:45" customFormat="1" ht="18.75" customHeight="1">
      <c r="A70" s="716"/>
      <c r="B70" s="719"/>
      <c r="C70" s="722"/>
      <c r="D70" s="330" t="s">
        <v>269</v>
      </c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259"/>
      <c r="AG70" s="712"/>
      <c r="AH70" s="712"/>
      <c r="AI70" s="712"/>
      <c r="AJ70" s="712"/>
      <c r="AK70" s="712"/>
      <c r="AL70" s="712"/>
      <c r="AM70" s="712"/>
      <c r="AN70" s="712"/>
      <c r="AO70" s="712"/>
      <c r="AP70" s="712"/>
      <c r="AQ70" s="712"/>
      <c r="AR70" s="712"/>
      <c r="AS70" s="712"/>
    </row>
    <row r="71" spans="1:45" customFormat="1" ht="15">
      <c r="A71" s="716"/>
      <c r="B71" s="719"/>
      <c r="C71" s="722"/>
      <c r="D71" s="331" t="s">
        <v>270</v>
      </c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259"/>
      <c r="AG71" s="712"/>
      <c r="AH71" s="712"/>
      <c r="AI71" s="712"/>
      <c r="AJ71" s="712"/>
      <c r="AK71" s="712"/>
      <c r="AL71" s="712"/>
      <c r="AM71" s="712"/>
      <c r="AN71" s="712"/>
      <c r="AO71" s="712"/>
      <c r="AP71" s="712"/>
      <c r="AQ71" s="712"/>
      <c r="AR71" s="712"/>
      <c r="AS71" s="712"/>
    </row>
    <row r="72" spans="1:45" customFormat="1" thickBot="1">
      <c r="A72" s="717"/>
      <c r="B72" s="720"/>
      <c r="C72" s="723"/>
      <c r="D72" s="246" t="s">
        <v>271</v>
      </c>
      <c r="E72" s="329"/>
      <c r="F72" s="329"/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259"/>
      <c r="AG72" s="713"/>
      <c r="AH72" s="713"/>
      <c r="AI72" s="713"/>
      <c r="AJ72" s="713"/>
      <c r="AK72" s="713"/>
      <c r="AL72" s="713"/>
      <c r="AM72" s="713"/>
      <c r="AN72" s="713"/>
      <c r="AO72" s="713"/>
      <c r="AP72" s="713"/>
      <c r="AQ72" s="713"/>
      <c r="AR72" s="713"/>
      <c r="AS72" s="713"/>
    </row>
    <row r="73" spans="1:45" ht="14.45" customHeight="1">
      <c r="A73" s="714"/>
      <c r="B73" s="714"/>
      <c r="C73" s="714"/>
      <c r="D73" s="714"/>
      <c r="E73" s="3">
        <f t="shared" ref="E73:AE73" si="14">SUM(E63:E72)</f>
        <v>0</v>
      </c>
      <c r="F73" s="3">
        <f t="shared" si="14"/>
        <v>0</v>
      </c>
      <c r="G73" s="3">
        <f t="shared" si="14"/>
        <v>0</v>
      </c>
      <c r="H73" s="3">
        <f t="shared" si="14"/>
        <v>0</v>
      </c>
      <c r="I73" s="3">
        <f t="shared" si="14"/>
        <v>0</v>
      </c>
      <c r="J73" s="3">
        <f t="shared" si="14"/>
        <v>0</v>
      </c>
      <c r="K73" s="3">
        <f t="shared" si="14"/>
        <v>0</v>
      </c>
      <c r="L73" s="3">
        <f t="shared" si="14"/>
        <v>18</v>
      </c>
      <c r="M73" s="3">
        <f t="shared" si="14"/>
        <v>2</v>
      </c>
      <c r="N73" s="3">
        <f t="shared" si="14"/>
        <v>10</v>
      </c>
      <c r="O73" s="3">
        <f t="shared" si="14"/>
        <v>0</v>
      </c>
      <c r="P73" s="3">
        <f t="shared" si="14"/>
        <v>0</v>
      </c>
      <c r="Q73" s="3">
        <f t="shared" si="14"/>
        <v>0</v>
      </c>
      <c r="R73" s="3">
        <f t="shared" si="14"/>
        <v>0</v>
      </c>
      <c r="S73" s="3">
        <f t="shared" si="14"/>
        <v>0</v>
      </c>
      <c r="T73" s="3">
        <f t="shared" si="14"/>
        <v>0</v>
      </c>
      <c r="U73" s="3">
        <f t="shared" si="14"/>
        <v>0</v>
      </c>
      <c r="V73" s="3">
        <f t="shared" si="14"/>
        <v>0</v>
      </c>
      <c r="W73" s="3">
        <f t="shared" si="14"/>
        <v>0</v>
      </c>
      <c r="X73" s="3">
        <f t="shared" si="14"/>
        <v>0</v>
      </c>
      <c r="Y73" s="3">
        <f t="shared" si="14"/>
        <v>0</v>
      </c>
      <c r="Z73" s="3">
        <f t="shared" si="14"/>
        <v>0</v>
      </c>
      <c r="AA73" s="3">
        <f t="shared" si="14"/>
        <v>0</v>
      </c>
      <c r="AB73" s="3">
        <f t="shared" si="14"/>
        <v>0</v>
      </c>
      <c r="AC73" s="3">
        <f t="shared" si="14"/>
        <v>0</v>
      </c>
      <c r="AD73" s="3">
        <f t="shared" si="14"/>
        <v>0</v>
      </c>
      <c r="AE73" s="3">
        <f t="shared" si="14"/>
        <v>0</v>
      </c>
      <c r="AF73" s="4"/>
      <c r="AG73" s="101">
        <f t="shared" ref="AG73:AS73" si="15">SUM(AG63)</f>
        <v>0</v>
      </c>
      <c r="AH73" s="101">
        <f t="shared" si="15"/>
        <v>0</v>
      </c>
      <c r="AI73" s="101">
        <f t="shared" si="15"/>
        <v>0</v>
      </c>
      <c r="AJ73" s="101">
        <f t="shared" si="15"/>
        <v>0</v>
      </c>
      <c r="AK73" s="101">
        <f t="shared" si="15"/>
        <v>0</v>
      </c>
      <c r="AL73" s="101">
        <f t="shared" si="15"/>
        <v>0</v>
      </c>
      <c r="AM73" s="101">
        <f t="shared" si="15"/>
        <v>0</v>
      </c>
      <c r="AN73" s="101">
        <f t="shared" si="15"/>
        <v>0</v>
      </c>
      <c r="AO73" s="101">
        <f t="shared" si="15"/>
        <v>0</v>
      </c>
      <c r="AP73" s="101">
        <f t="shared" si="15"/>
        <v>0</v>
      </c>
      <c r="AQ73" s="101">
        <f t="shared" si="15"/>
        <v>0</v>
      </c>
      <c r="AR73" s="101">
        <f t="shared" si="15"/>
        <v>0</v>
      </c>
      <c r="AS73" s="101">
        <f t="shared" si="15"/>
        <v>0</v>
      </c>
    </row>
    <row r="74" spans="1:45" customFormat="1" thickBot="1">
      <c r="D74" s="301"/>
    </row>
    <row r="75" spans="1:45" customFormat="1" ht="15">
      <c r="A75" s="715" t="s">
        <v>260</v>
      </c>
      <c r="B75" s="718" t="s">
        <v>261</v>
      </c>
      <c r="C75" s="721" t="s">
        <v>453</v>
      </c>
      <c r="D75" s="244" t="s">
        <v>262</v>
      </c>
      <c r="E75" s="329"/>
      <c r="F75" s="329"/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259"/>
      <c r="AG75" s="711"/>
      <c r="AH75" s="711"/>
      <c r="AI75" s="711"/>
      <c r="AJ75" s="711"/>
      <c r="AK75" s="711"/>
      <c r="AL75" s="711"/>
      <c r="AM75" s="711"/>
      <c r="AN75" s="711"/>
      <c r="AO75" s="711"/>
      <c r="AP75" s="711"/>
      <c r="AQ75" s="711"/>
      <c r="AR75" s="711"/>
      <c r="AS75" s="711"/>
    </row>
    <row r="76" spans="1:45" customFormat="1" ht="15">
      <c r="A76" s="716"/>
      <c r="B76" s="719"/>
      <c r="C76" s="722"/>
      <c r="D76" s="330" t="s">
        <v>162</v>
      </c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259"/>
      <c r="AG76" s="712"/>
      <c r="AH76" s="712"/>
      <c r="AI76" s="712"/>
      <c r="AJ76" s="712"/>
      <c r="AK76" s="712"/>
      <c r="AL76" s="712"/>
      <c r="AM76" s="712"/>
      <c r="AN76" s="712"/>
      <c r="AO76" s="712"/>
      <c r="AP76" s="712"/>
      <c r="AQ76" s="712"/>
      <c r="AR76" s="712"/>
      <c r="AS76" s="712"/>
    </row>
    <row r="77" spans="1:45" customFormat="1" ht="15">
      <c r="A77" s="716"/>
      <c r="B77" s="719"/>
      <c r="C77" s="722"/>
      <c r="D77" s="330" t="s">
        <v>142</v>
      </c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259"/>
      <c r="AG77" s="712"/>
      <c r="AH77" s="712"/>
      <c r="AI77" s="712"/>
      <c r="AJ77" s="712"/>
      <c r="AK77" s="712"/>
      <c r="AL77" s="712"/>
      <c r="AM77" s="712"/>
      <c r="AN77" s="712"/>
      <c r="AO77" s="712"/>
      <c r="AP77" s="712"/>
      <c r="AQ77" s="712"/>
      <c r="AR77" s="712"/>
      <c r="AS77" s="712"/>
    </row>
    <row r="78" spans="1:45" customFormat="1" thickBot="1">
      <c r="A78" s="717"/>
      <c r="B78" s="720"/>
      <c r="C78" s="723"/>
      <c r="D78" s="246" t="s">
        <v>163</v>
      </c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259"/>
      <c r="AG78" s="713"/>
      <c r="AH78" s="713"/>
      <c r="AI78" s="713"/>
      <c r="AJ78" s="713"/>
      <c r="AK78" s="713"/>
      <c r="AL78" s="713"/>
      <c r="AM78" s="713"/>
      <c r="AN78" s="713"/>
      <c r="AO78" s="713"/>
      <c r="AP78" s="713"/>
      <c r="AQ78" s="713"/>
      <c r="AR78" s="713"/>
      <c r="AS78" s="713"/>
    </row>
    <row r="79" spans="1:45" ht="14.45" customHeight="1">
      <c r="A79" s="714"/>
      <c r="B79" s="714"/>
      <c r="C79" s="714"/>
      <c r="D79" s="714"/>
      <c r="E79" s="3">
        <f t="shared" ref="E79:AE79" si="16">SUM(E75:E78)</f>
        <v>0</v>
      </c>
      <c r="F79" s="3">
        <f t="shared" si="16"/>
        <v>0</v>
      </c>
      <c r="G79" s="3">
        <f t="shared" si="16"/>
        <v>0</v>
      </c>
      <c r="H79" s="3">
        <f t="shared" si="16"/>
        <v>0</v>
      </c>
      <c r="I79" s="3">
        <f t="shared" si="16"/>
        <v>0</v>
      </c>
      <c r="J79" s="3">
        <f t="shared" si="16"/>
        <v>0</v>
      </c>
      <c r="K79" s="3">
        <f t="shared" si="16"/>
        <v>0</v>
      </c>
      <c r="L79" s="3">
        <f t="shared" si="16"/>
        <v>0</v>
      </c>
      <c r="M79" s="3">
        <f t="shared" si="16"/>
        <v>0</v>
      </c>
      <c r="N79" s="3">
        <f t="shared" si="16"/>
        <v>0</v>
      </c>
      <c r="O79" s="3">
        <f t="shared" si="16"/>
        <v>0</v>
      </c>
      <c r="P79" s="3">
        <f t="shared" si="16"/>
        <v>0</v>
      </c>
      <c r="Q79" s="3">
        <f t="shared" si="16"/>
        <v>0</v>
      </c>
      <c r="R79" s="3">
        <f t="shared" si="16"/>
        <v>0</v>
      </c>
      <c r="S79" s="3">
        <f t="shared" si="16"/>
        <v>0</v>
      </c>
      <c r="T79" s="3">
        <f t="shared" si="16"/>
        <v>0</v>
      </c>
      <c r="U79" s="3">
        <f t="shared" si="16"/>
        <v>0</v>
      </c>
      <c r="V79" s="3">
        <f t="shared" si="16"/>
        <v>0</v>
      </c>
      <c r="W79" s="3">
        <f t="shared" si="16"/>
        <v>0</v>
      </c>
      <c r="X79" s="3">
        <f t="shared" si="16"/>
        <v>0</v>
      </c>
      <c r="Y79" s="3">
        <f t="shared" si="16"/>
        <v>0</v>
      </c>
      <c r="Z79" s="3">
        <f t="shared" si="16"/>
        <v>0</v>
      </c>
      <c r="AA79" s="3">
        <f t="shared" si="16"/>
        <v>0</v>
      </c>
      <c r="AB79" s="3">
        <f t="shared" si="16"/>
        <v>0</v>
      </c>
      <c r="AC79" s="3">
        <f t="shared" si="16"/>
        <v>0</v>
      </c>
      <c r="AD79" s="3">
        <f t="shared" si="16"/>
        <v>0</v>
      </c>
      <c r="AE79" s="3">
        <f t="shared" si="16"/>
        <v>0</v>
      </c>
      <c r="AF79" s="4"/>
      <c r="AG79" s="101">
        <f t="shared" ref="AG79:AS79" si="17">SUM(AG75)</f>
        <v>0</v>
      </c>
      <c r="AH79" s="101">
        <f t="shared" si="17"/>
        <v>0</v>
      </c>
      <c r="AI79" s="101">
        <f t="shared" si="17"/>
        <v>0</v>
      </c>
      <c r="AJ79" s="101">
        <f t="shared" si="17"/>
        <v>0</v>
      </c>
      <c r="AK79" s="101">
        <f t="shared" si="17"/>
        <v>0</v>
      </c>
      <c r="AL79" s="101">
        <f t="shared" si="17"/>
        <v>0</v>
      </c>
      <c r="AM79" s="101">
        <f t="shared" si="17"/>
        <v>0</v>
      </c>
      <c r="AN79" s="101">
        <f t="shared" si="17"/>
        <v>0</v>
      </c>
      <c r="AO79" s="101">
        <f t="shared" si="17"/>
        <v>0</v>
      </c>
      <c r="AP79" s="101">
        <f t="shared" si="17"/>
        <v>0</v>
      </c>
      <c r="AQ79" s="101">
        <f t="shared" si="17"/>
        <v>0</v>
      </c>
      <c r="AR79" s="101">
        <f t="shared" si="17"/>
        <v>0</v>
      </c>
      <c r="AS79" s="101">
        <f t="shared" si="17"/>
        <v>0</v>
      </c>
    </row>
    <row r="80" spans="1:45" customFormat="1" thickBot="1">
      <c r="D80" s="301"/>
    </row>
    <row r="81" spans="1:45" customFormat="1" ht="15">
      <c r="A81" s="715" t="s">
        <v>57</v>
      </c>
      <c r="B81" s="718" t="s">
        <v>120</v>
      </c>
      <c r="C81" s="721" t="s">
        <v>454</v>
      </c>
      <c r="D81" s="244" t="s">
        <v>276</v>
      </c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259"/>
      <c r="AG81" s="711"/>
      <c r="AH81" s="711"/>
      <c r="AI81" s="711"/>
      <c r="AJ81" s="711"/>
      <c r="AK81" s="711"/>
      <c r="AL81" s="711"/>
      <c r="AM81" s="711"/>
      <c r="AN81" s="711"/>
      <c r="AO81" s="711"/>
      <c r="AP81" s="711"/>
      <c r="AQ81" s="711"/>
      <c r="AR81" s="711"/>
      <c r="AS81" s="711"/>
    </row>
    <row r="82" spans="1:45" customFormat="1" ht="15">
      <c r="A82" s="716"/>
      <c r="B82" s="719"/>
      <c r="C82" s="722"/>
      <c r="D82" s="330" t="s">
        <v>277</v>
      </c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29"/>
      <c r="Z82" s="329"/>
      <c r="AA82" s="329"/>
      <c r="AB82" s="329"/>
      <c r="AC82" s="329"/>
      <c r="AD82" s="329"/>
      <c r="AE82" s="329"/>
      <c r="AF82" s="259"/>
      <c r="AG82" s="712"/>
      <c r="AH82" s="712"/>
      <c r="AI82" s="712"/>
      <c r="AJ82" s="712"/>
      <c r="AK82" s="712"/>
      <c r="AL82" s="712"/>
      <c r="AM82" s="712"/>
      <c r="AN82" s="712"/>
      <c r="AO82" s="712"/>
      <c r="AP82" s="712"/>
      <c r="AQ82" s="712"/>
      <c r="AR82" s="712"/>
      <c r="AS82" s="712"/>
    </row>
    <row r="83" spans="1:45" customFormat="1" ht="15">
      <c r="A83" s="716"/>
      <c r="B83" s="719"/>
      <c r="C83" s="722"/>
      <c r="D83" s="330" t="s">
        <v>278</v>
      </c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29"/>
      <c r="Z83" s="329"/>
      <c r="AA83" s="329"/>
      <c r="AB83" s="329"/>
      <c r="AC83" s="329"/>
      <c r="AD83" s="329"/>
      <c r="AE83" s="329"/>
      <c r="AF83" s="259"/>
      <c r="AG83" s="712"/>
      <c r="AH83" s="712"/>
      <c r="AI83" s="712"/>
      <c r="AJ83" s="712"/>
      <c r="AK83" s="712"/>
      <c r="AL83" s="712"/>
      <c r="AM83" s="712"/>
      <c r="AN83" s="712"/>
      <c r="AO83" s="712"/>
      <c r="AP83" s="712"/>
      <c r="AQ83" s="712"/>
      <c r="AR83" s="712"/>
      <c r="AS83" s="712"/>
    </row>
    <row r="84" spans="1:45" customFormat="1" ht="15">
      <c r="A84" s="716"/>
      <c r="B84" s="719"/>
      <c r="C84" s="722"/>
      <c r="D84" s="330" t="s">
        <v>279</v>
      </c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29"/>
      <c r="Z84" s="329"/>
      <c r="AA84" s="329"/>
      <c r="AB84" s="329"/>
      <c r="AC84" s="329"/>
      <c r="AD84" s="329"/>
      <c r="AE84" s="329"/>
      <c r="AF84" s="259"/>
      <c r="AG84" s="712"/>
      <c r="AH84" s="712"/>
      <c r="AI84" s="712"/>
      <c r="AJ84" s="712"/>
      <c r="AK84" s="712"/>
      <c r="AL84" s="712"/>
      <c r="AM84" s="712"/>
      <c r="AN84" s="712"/>
      <c r="AO84" s="712"/>
      <c r="AP84" s="712"/>
      <c r="AQ84" s="712"/>
      <c r="AR84" s="712"/>
      <c r="AS84" s="712"/>
    </row>
    <row r="85" spans="1:45" customFormat="1" ht="15">
      <c r="A85" s="716"/>
      <c r="B85" s="719"/>
      <c r="C85" s="722"/>
      <c r="D85" s="330" t="s">
        <v>121</v>
      </c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259"/>
      <c r="AG85" s="712"/>
      <c r="AH85" s="712"/>
      <c r="AI85" s="712"/>
      <c r="AJ85" s="712"/>
      <c r="AK85" s="712"/>
      <c r="AL85" s="712"/>
      <c r="AM85" s="712"/>
      <c r="AN85" s="712"/>
      <c r="AO85" s="712"/>
      <c r="AP85" s="712"/>
      <c r="AQ85" s="712"/>
      <c r="AR85" s="712"/>
      <c r="AS85" s="712"/>
    </row>
    <row r="86" spans="1:45" customFormat="1" ht="15">
      <c r="A86" s="716"/>
      <c r="B86" s="719"/>
      <c r="C86" s="722"/>
      <c r="D86" s="330" t="s">
        <v>122</v>
      </c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259"/>
      <c r="AG86" s="712"/>
      <c r="AH86" s="712"/>
      <c r="AI86" s="712"/>
      <c r="AJ86" s="712"/>
      <c r="AK86" s="712"/>
      <c r="AL86" s="712"/>
      <c r="AM86" s="712"/>
      <c r="AN86" s="712"/>
      <c r="AO86" s="712"/>
      <c r="AP86" s="712"/>
      <c r="AQ86" s="712"/>
      <c r="AR86" s="712"/>
      <c r="AS86" s="712"/>
    </row>
    <row r="87" spans="1:45" customFormat="1" ht="19.5" customHeight="1">
      <c r="A87" s="716"/>
      <c r="B87" s="719"/>
      <c r="C87" s="722"/>
      <c r="D87" s="330" t="s">
        <v>123</v>
      </c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329"/>
      <c r="AF87" s="259"/>
      <c r="AG87" s="712"/>
      <c r="AH87" s="712"/>
      <c r="AI87" s="712"/>
      <c r="AJ87" s="712"/>
      <c r="AK87" s="712"/>
      <c r="AL87" s="712"/>
      <c r="AM87" s="712"/>
      <c r="AN87" s="712"/>
      <c r="AO87" s="712"/>
      <c r="AP87" s="712"/>
      <c r="AQ87" s="712"/>
      <c r="AR87" s="712"/>
      <c r="AS87" s="712"/>
    </row>
    <row r="88" spans="1:45" customFormat="1" ht="18.75" customHeight="1">
      <c r="A88" s="716"/>
      <c r="B88" s="719"/>
      <c r="C88" s="722"/>
      <c r="D88" s="330" t="s">
        <v>124</v>
      </c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259"/>
      <c r="AG88" s="712"/>
      <c r="AH88" s="712"/>
      <c r="AI88" s="712"/>
      <c r="AJ88" s="712"/>
      <c r="AK88" s="712"/>
      <c r="AL88" s="712"/>
      <c r="AM88" s="712"/>
      <c r="AN88" s="712"/>
      <c r="AO88" s="712"/>
      <c r="AP88" s="712"/>
      <c r="AQ88" s="712"/>
      <c r="AR88" s="712"/>
      <c r="AS88" s="712"/>
    </row>
    <row r="89" spans="1:45" customFormat="1" ht="15">
      <c r="A89" s="716"/>
      <c r="B89" s="719"/>
      <c r="C89" s="722"/>
      <c r="D89" s="331" t="s">
        <v>125</v>
      </c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  <c r="AA89" s="329"/>
      <c r="AB89" s="329"/>
      <c r="AC89" s="329"/>
      <c r="AD89" s="329"/>
      <c r="AE89" s="329"/>
      <c r="AF89" s="259"/>
      <c r="AG89" s="712"/>
      <c r="AH89" s="712"/>
      <c r="AI89" s="712"/>
      <c r="AJ89" s="712"/>
      <c r="AK89" s="712"/>
      <c r="AL89" s="712"/>
      <c r="AM89" s="712"/>
      <c r="AN89" s="712"/>
      <c r="AO89" s="712"/>
      <c r="AP89" s="712"/>
      <c r="AQ89" s="712"/>
      <c r="AR89" s="712"/>
      <c r="AS89" s="712"/>
    </row>
    <row r="90" spans="1:45" customFormat="1" ht="15">
      <c r="A90" s="716"/>
      <c r="B90" s="719"/>
      <c r="C90" s="722"/>
      <c r="D90" s="331" t="s">
        <v>126</v>
      </c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259"/>
      <c r="AG90" s="712"/>
      <c r="AH90" s="712"/>
      <c r="AI90" s="712"/>
      <c r="AJ90" s="712"/>
      <c r="AK90" s="712"/>
      <c r="AL90" s="712"/>
      <c r="AM90" s="712"/>
      <c r="AN90" s="712"/>
      <c r="AO90" s="712"/>
      <c r="AP90" s="712"/>
      <c r="AQ90" s="712"/>
      <c r="AR90" s="712"/>
      <c r="AS90" s="712"/>
    </row>
    <row r="91" spans="1:45" customFormat="1" ht="15">
      <c r="A91" s="716"/>
      <c r="B91" s="719"/>
      <c r="C91" s="722"/>
      <c r="D91" s="331" t="s">
        <v>127</v>
      </c>
      <c r="E91" s="329"/>
      <c r="F91" s="329"/>
      <c r="G91" s="329"/>
      <c r="H91" s="32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29"/>
      <c r="Z91" s="329"/>
      <c r="AA91" s="329"/>
      <c r="AB91" s="329"/>
      <c r="AC91" s="329"/>
      <c r="AD91" s="329"/>
      <c r="AE91" s="329"/>
      <c r="AF91" s="259"/>
      <c r="AG91" s="712"/>
      <c r="AH91" s="712"/>
      <c r="AI91" s="712"/>
      <c r="AJ91" s="712"/>
      <c r="AK91" s="712"/>
      <c r="AL91" s="712"/>
      <c r="AM91" s="712"/>
      <c r="AN91" s="712"/>
      <c r="AO91" s="712"/>
      <c r="AP91" s="712"/>
      <c r="AQ91" s="712"/>
      <c r="AR91" s="712"/>
      <c r="AS91" s="712"/>
    </row>
    <row r="92" spans="1:45" customFormat="1" thickBot="1">
      <c r="A92" s="717"/>
      <c r="B92" s="720"/>
      <c r="C92" s="723"/>
      <c r="D92" s="246" t="s">
        <v>156</v>
      </c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259"/>
      <c r="AG92" s="713"/>
      <c r="AH92" s="713"/>
      <c r="AI92" s="713"/>
      <c r="AJ92" s="713"/>
      <c r="AK92" s="713"/>
      <c r="AL92" s="713"/>
      <c r="AM92" s="713"/>
      <c r="AN92" s="713"/>
      <c r="AO92" s="713"/>
      <c r="AP92" s="713"/>
      <c r="AQ92" s="713"/>
      <c r="AR92" s="713"/>
      <c r="AS92" s="713"/>
    </row>
    <row r="93" spans="1:45" ht="14.45" customHeight="1">
      <c r="A93" s="714"/>
      <c r="B93" s="714"/>
      <c r="C93" s="714"/>
      <c r="D93" s="714"/>
      <c r="E93" s="3">
        <f t="shared" ref="E93:AE93" si="18">SUM(E81:E92)</f>
        <v>0</v>
      </c>
      <c r="F93" s="3">
        <f t="shared" si="18"/>
        <v>0</v>
      </c>
      <c r="G93" s="3">
        <f t="shared" si="18"/>
        <v>0</v>
      </c>
      <c r="H93" s="3">
        <f t="shared" si="18"/>
        <v>0</v>
      </c>
      <c r="I93" s="3">
        <f t="shared" si="18"/>
        <v>0</v>
      </c>
      <c r="J93" s="3">
        <f t="shared" si="18"/>
        <v>0</v>
      </c>
      <c r="K93" s="3">
        <f t="shared" si="18"/>
        <v>0</v>
      </c>
      <c r="L93" s="3">
        <f t="shared" si="18"/>
        <v>0</v>
      </c>
      <c r="M93" s="3">
        <f t="shared" si="18"/>
        <v>0</v>
      </c>
      <c r="N93" s="3">
        <f t="shared" si="18"/>
        <v>0</v>
      </c>
      <c r="O93" s="3">
        <f t="shared" si="18"/>
        <v>0</v>
      </c>
      <c r="P93" s="3">
        <f t="shared" si="18"/>
        <v>0</v>
      </c>
      <c r="Q93" s="3">
        <f t="shared" si="18"/>
        <v>0</v>
      </c>
      <c r="R93" s="3">
        <f t="shared" si="18"/>
        <v>0</v>
      </c>
      <c r="S93" s="3">
        <f t="shared" si="18"/>
        <v>0</v>
      </c>
      <c r="T93" s="3">
        <f t="shared" si="18"/>
        <v>0</v>
      </c>
      <c r="U93" s="3">
        <f t="shared" si="18"/>
        <v>0</v>
      </c>
      <c r="V93" s="3">
        <f t="shared" si="18"/>
        <v>0</v>
      </c>
      <c r="W93" s="3">
        <f t="shared" si="18"/>
        <v>0</v>
      </c>
      <c r="X93" s="3">
        <f t="shared" si="18"/>
        <v>0</v>
      </c>
      <c r="Y93" s="3">
        <f t="shared" si="18"/>
        <v>0</v>
      </c>
      <c r="Z93" s="3">
        <f t="shared" si="18"/>
        <v>0</v>
      </c>
      <c r="AA93" s="3">
        <f t="shared" si="18"/>
        <v>0</v>
      </c>
      <c r="AB93" s="3">
        <f t="shared" si="18"/>
        <v>0</v>
      </c>
      <c r="AC93" s="3">
        <f t="shared" si="18"/>
        <v>0</v>
      </c>
      <c r="AD93" s="3">
        <f t="shared" si="18"/>
        <v>0</v>
      </c>
      <c r="AE93" s="3">
        <f t="shared" si="18"/>
        <v>0</v>
      </c>
      <c r="AF93" s="4"/>
      <c r="AG93" s="101">
        <f t="shared" ref="AG93:AS93" si="19">SUM(AG81)</f>
        <v>0</v>
      </c>
      <c r="AH93" s="101">
        <f t="shared" si="19"/>
        <v>0</v>
      </c>
      <c r="AI93" s="101">
        <f t="shared" si="19"/>
        <v>0</v>
      </c>
      <c r="AJ93" s="101">
        <f t="shared" si="19"/>
        <v>0</v>
      </c>
      <c r="AK93" s="101">
        <f t="shared" si="19"/>
        <v>0</v>
      </c>
      <c r="AL93" s="101">
        <f t="shared" si="19"/>
        <v>0</v>
      </c>
      <c r="AM93" s="101">
        <f t="shared" si="19"/>
        <v>0</v>
      </c>
      <c r="AN93" s="101">
        <f t="shared" si="19"/>
        <v>0</v>
      </c>
      <c r="AO93" s="101">
        <f t="shared" si="19"/>
        <v>0</v>
      </c>
      <c r="AP93" s="101">
        <f t="shared" si="19"/>
        <v>0</v>
      </c>
      <c r="AQ93" s="101">
        <f t="shared" si="19"/>
        <v>0</v>
      </c>
      <c r="AR93" s="101">
        <f t="shared" si="19"/>
        <v>0</v>
      </c>
      <c r="AS93" s="101">
        <f t="shared" si="19"/>
        <v>0</v>
      </c>
    </row>
    <row r="94" spans="1:45" customFormat="1" thickBot="1">
      <c r="D94" s="301"/>
    </row>
    <row r="95" spans="1:45" customFormat="1" ht="15">
      <c r="A95" s="715" t="s">
        <v>57</v>
      </c>
      <c r="B95" s="718" t="s">
        <v>128</v>
      </c>
      <c r="C95" s="721" t="s">
        <v>447</v>
      </c>
      <c r="D95" s="338" t="s">
        <v>272</v>
      </c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259"/>
      <c r="AG95" s="711"/>
      <c r="AH95" s="711"/>
      <c r="AI95" s="711"/>
      <c r="AJ95" s="711"/>
      <c r="AK95" s="711"/>
      <c r="AL95" s="711"/>
      <c r="AM95" s="711"/>
      <c r="AN95" s="711"/>
      <c r="AO95" s="711"/>
      <c r="AP95" s="711"/>
      <c r="AQ95" s="711"/>
      <c r="AR95" s="711"/>
      <c r="AS95" s="711"/>
    </row>
    <row r="96" spans="1:45" customFormat="1" ht="30">
      <c r="A96" s="716"/>
      <c r="B96" s="719"/>
      <c r="C96" s="722"/>
      <c r="D96" s="331" t="s">
        <v>273</v>
      </c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  <c r="AA96" s="329"/>
      <c r="AB96" s="329"/>
      <c r="AC96" s="329"/>
      <c r="AD96" s="329"/>
      <c r="AE96" s="329"/>
      <c r="AF96" s="259"/>
      <c r="AG96" s="712"/>
      <c r="AH96" s="712"/>
      <c r="AI96" s="712"/>
      <c r="AJ96" s="712"/>
      <c r="AK96" s="712"/>
      <c r="AL96" s="712"/>
      <c r="AM96" s="712"/>
      <c r="AN96" s="712"/>
      <c r="AO96" s="712"/>
      <c r="AP96" s="712"/>
      <c r="AQ96" s="712"/>
      <c r="AR96" s="712"/>
      <c r="AS96" s="712"/>
    </row>
    <row r="97" spans="1:45" customFormat="1" ht="15">
      <c r="A97" s="716"/>
      <c r="B97" s="719"/>
      <c r="C97" s="722"/>
      <c r="D97" s="331" t="s">
        <v>275</v>
      </c>
      <c r="E97" s="329"/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259"/>
      <c r="AG97" s="712"/>
      <c r="AH97" s="712"/>
      <c r="AI97" s="712"/>
      <c r="AJ97" s="712"/>
      <c r="AK97" s="712"/>
      <c r="AL97" s="712"/>
      <c r="AM97" s="712"/>
      <c r="AN97" s="712"/>
      <c r="AO97" s="712"/>
      <c r="AP97" s="712"/>
      <c r="AQ97" s="712"/>
      <c r="AR97" s="712"/>
      <c r="AS97" s="712"/>
    </row>
    <row r="98" spans="1:45" customFormat="1" ht="30">
      <c r="A98" s="716"/>
      <c r="B98" s="719"/>
      <c r="C98" s="722"/>
      <c r="D98" s="331" t="s">
        <v>448</v>
      </c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259"/>
      <c r="AG98" s="712"/>
      <c r="AH98" s="712"/>
      <c r="AI98" s="712"/>
      <c r="AJ98" s="712"/>
      <c r="AK98" s="712"/>
      <c r="AL98" s="712"/>
      <c r="AM98" s="712"/>
      <c r="AN98" s="712"/>
      <c r="AO98" s="712"/>
      <c r="AP98" s="712"/>
      <c r="AQ98" s="712"/>
      <c r="AR98" s="712"/>
      <c r="AS98" s="712"/>
    </row>
    <row r="99" spans="1:45" customFormat="1" ht="15">
      <c r="A99" s="716"/>
      <c r="B99" s="719"/>
      <c r="C99" s="722"/>
      <c r="D99" s="331" t="s">
        <v>274</v>
      </c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259"/>
      <c r="AG99" s="712"/>
      <c r="AH99" s="712"/>
      <c r="AI99" s="712"/>
      <c r="AJ99" s="712"/>
      <c r="AK99" s="712"/>
      <c r="AL99" s="712"/>
      <c r="AM99" s="712"/>
      <c r="AN99" s="712"/>
      <c r="AO99" s="712"/>
      <c r="AP99" s="712"/>
      <c r="AQ99" s="712"/>
      <c r="AR99" s="712"/>
      <c r="AS99" s="712"/>
    </row>
    <row r="100" spans="1:45" customFormat="1" ht="15">
      <c r="A100" s="716"/>
      <c r="B100" s="719"/>
      <c r="C100" s="722"/>
      <c r="D100" s="331" t="s">
        <v>129</v>
      </c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259"/>
      <c r="AG100" s="712"/>
      <c r="AH100" s="712"/>
      <c r="AI100" s="712"/>
      <c r="AJ100" s="712"/>
      <c r="AK100" s="712"/>
      <c r="AL100" s="712"/>
      <c r="AM100" s="712"/>
      <c r="AN100" s="712"/>
      <c r="AO100" s="712"/>
      <c r="AP100" s="712"/>
      <c r="AQ100" s="712"/>
      <c r="AR100" s="712"/>
      <c r="AS100" s="712"/>
    </row>
    <row r="101" spans="1:45" customFormat="1" ht="19.5" customHeight="1">
      <c r="A101" s="716"/>
      <c r="B101" s="719"/>
      <c r="C101" s="722"/>
      <c r="D101" s="331" t="s">
        <v>130</v>
      </c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259"/>
      <c r="AG101" s="712"/>
      <c r="AH101" s="712"/>
      <c r="AI101" s="712"/>
      <c r="AJ101" s="712"/>
      <c r="AK101" s="712"/>
      <c r="AL101" s="712"/>
      <c r="AM101" s="712"/>
      <c r="AN101" s="712"/>
      <c r="AO101" s="712"/>
      <c r="AP101" s="712"/>
      <c r="AQ101" s="712"/>
      <c r="AR101" s="712"/>
      <c r="AS101" s="712"/>
    </row>
    <row r="102" spans="1:45" customFormat="1" ht="18.75" customHeight="1">
      <c r="A102" s="716"/>
      <c r="B102" s="719"/>
      <c r="C102" s="722"/>
      <c r="D102" s="331" t="s">
        <v>131</v>
      </c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  <c r="AA102" s="329"/>
      <c r="AB102" s="329"/>
      <c r="AC102" s="329"/>
      <c r="AD102" s="329"/>
      <c r="AE102" s="329"/>
      <c r="AF102" s="259"/>
      <c r="AG102" s="712"/>
      <c r="AH102" s="712"/>
      <c r="AI102" s="712"/>
      <c r="AJ102" s="712"/>
      <c r="AK102" s="712"/>
      <c r="AL102" s="712"/>
      <c r="AM102" s="712"/>
      <c r="AN102" s="712"/>
      <c r="AO102" s="712"/>
      <c r="AP102" s="712"/>
      <c r="AQ102" s="712"/>
      <c r="AR102" s="712"/>
      <c r="AS102" s="712"/>
    </row>
    <row r="103" spans="1:45" customFormat="1" ht="15">
      <c r="A103" s="716"/>
      <c r="B103" s="719"/>
      <c r="C103" s="722"/>
      <c r="D103" s="331" t="s">
        <v>132</v>
      </c>
      <c r="E103" s="329"/>
      <c r="F103" s="329"/>
      <c r="G103" s="329"/>
      <c r="H103" s="329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29"/>
      <c r="Z103" s="329"/>
      <c r="AA103" s="329"/>
      <c r="AB103" s="329"/>
      <c r="AC103" s="329"/>
      <c r="AD103" s="329"/>
      <c r="AE103" s="329"/>
      <c r="AF103" s="259"/>
      <c r="AG103" s="712"/>
      <c r="AH103" s="712"/>
      <c r="AI103" s="712"/>
      <c r="AJ103" s="712"/>
      <c r="AK103" s="712"/>
      <c r="AL103" s="712"/>
      <c r="AM103" s="712"/>
      <c r="AN103" s="712"/>
      <c r="AO103" s="712"/>
      <c r="AP103" s="712"/>
      <c r="AQ103" s="712"/>
      <c r="AR103" s="712"/>
      <c r="AS103" s="712"/>
    </row>
    <row r="104" spans="1:45" customFormat="1" ht="15">
      <c r="A104" s="716"/>
      <c r="B104" s="719"/>
      <c r="C104" s="722"/>
      <c r="D104" s="331" t="s">
        <v>133</v>
      </c>
      <c r="E104" s="329"/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  <c r="AA104" s="329"/>
      <c r="AB104" s="329"/>
      <c r="AC104" s="329"/>
      <c r="AD104" s="329"/>
      <c r="AE104" s="329"/>
      <c r="AF104" s="259"/>
      <c r="AG104" s="712"/>
      <c r="AH104" s="712"/>
      <c r="AI104" s="712"/>
      <c r="AJ104" s="712"/>
      <c r="AK104" s="712"/>
      <c r="AL104" s="712"/>
      <c r="AM104" s="712"/>
      <c r="AN104" s="712"/>
      <c r="AO104" s="712"/>
      <c r="AP104" s="712"/>
      <c r="AQ104" s="712"/>
      <c r="AR104" s="712"/>
      <c r="AS104" s="712"/>
    </row>
    <row r="105" spans="1:45" customFormat="1" ht="15">
      <c r="A105" s="716"/>
      <c r="B105" s="719"/>
      <c r="C105" s="722"/>
      <c r="D105" s="331" t="s">
        <v>134</v>
      </c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259"/>
      <c r="AG105" s="712"/>
      <c r="AH105" s="712"/>
      <c r="AI105" s="712"/>
      <c r="AJ105" s="712"/>
      <c r="AK105" s="712"/>
      <c r="AL105" s="712"/>
      <c r="AM105" s="712"/>
      <c r="AN105" s="712"/>
      <c r="AO105" s="712"/>
      <c r="AP105" s="712"/>
      <c r="AQ105" s="712"/>
      <c r="AR105" s="712"/>
      <c r="AS105" s="712"/>
    </row>
    <row r="106" spans="1:45" customFormat="1" thickBot="1">
      <c r="A106" s="716"/>
      <c r="B106" s="719"/>
      <c r="C106" s="722"/>
      <c r="D106" s="339" t="s">
        <v>135</v>
      </c>
      <c r="E106" s="329"/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259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</row>
    <row r="107" spans="1:45" customFormat="1" ht="15">
      <c r="A107" s="716"/>
      <c r="B107" s="719"/>
      <c r="C107" s="722"/>
      <c r="D107" s="340" t="s">
        <v>136</v>
      </c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259"/>
      <c r="AG107" s="712"/>
      <c r="AH107" s="712"/>
      <c r="AI107" s="712"/>
      <c r="AJ107" s="712"/>
      <c r="AK107" s="712"/>
      <c r="AL107" s="712"/>
      <c r="AM107" s="712"/>
      <c r="AN107" s="712"/>
      <c r="AO107" s="712"/>
      <c r="AP107" s="712"/>
      <c r="AQ107" s="712"/>
      <c r="AR107" s="712"/>
      <c r="AS107" s="712"/>
    </row>
    <row r="108" spans="1:45" customFormat="1" ht="30.75" thickBot="1">
      <c r="A108" s="717"/>
      <c r="B108" s="720"/>
      <c r="C108" s="723"/>
      <c r="D108" s="339" t="s">
        <v>137</v>
      </c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259"/>
      <c r="AG108" s="713"/>
      <c r="AH108" s="713"/>
      <c r="AI108" s="713"/>
      <c r="AJ108" s="713"/>
      <c r="AK108" s="713"/>
      <c r="AL108" s="713"/>
      <c r="AM108" s="713"/>
      <c r="AN108" s="713"/>
      <c r="AO108" s="713"/>
      <c r="AP108" s="713"/>
      <c r="AQ108" s="713"/>
      <c r="AR108" s="713"/>
      <c r="AS108" s="713"/>
    </row>
    <row r="109" spans="1:45" ht="14.45" customHeight="1">
      <c r="A109" s="714"/>
      <c r="B109" s="714"/>
      <c r="C109" s="714"/>
      <c r="D109" s="714"/>
      <c r="E109" s="3">
        <f t="shared" ref="E109:AE109" si="20">SUM(E95:E108)</f>
        <v>0</v>
      </c>
      <c r="F109" s="3">
        <f t="shared" si="20"/>
        <v>0</v>
      </c>
      <c r="G109" s="3">
        <f t="shared" si="20"/>
        <v>0</v>
      </c>
      <c r="H109" s="3">
        <f t="shared" si="20"/>
        <v>0</v>
      </c>
      <c r="I109" s="3">
        <f t="shared" si="20"/>
        <v>0</v>
      </c>
      <c r="J109" s="3">
        <f t="shared" si="20"/>
        <v>0</v>
      </c>
      <c r="K109" s="3">
        <f t="shared" si="20"/>
        <v>0</v>
      </c>
      <c r="L109" s="3">
        <f t="shared" si="20"/>
        <v>0</v>
      </c>
      <c r="M109" s="3">
        <f t="shared" si="20"/>
        <v>0</v>
      </c>
      <c r="N109" s="3">
        <f t="shared" si="20"/>
        <v>0</v>
      </c>
      <c r="O109" s="3">
        <f t="shared" si="20"/>
        <v>0</v>
      </c>
      <c r="P109" s="3">
        <f t="shared" si="20"/>
        <v>0</v>
      </c>
      <c r="Q109" s="3">
        <f t="shared" si="20"/>
        <v>0</v>
      </c>
      <c r="R109" s="3">
        <f t="shared" si="20"/>
        <v>0</v>
      </c>
      <c r="S109" s="3">
        <f t="shared" si="20"/>
        <v>0</v>
      </c>
      <c r="T109" s="3">
        <f t="shared" si="20"/>
        <v>0</v>
      </c>
      <c r="U109" s="3">
        <f t="shared" si="20"/>
        <v>0</v>
      </c>
      <c r="V109" s="3">
        <f t="shared" si="20"/>
        <v>0</v>
      </c>
      <c r="W109" s="3">
        <f t="shared" si="20"/>
        <v>0</v>
      </c>
      <c r="X109" s="3">
        <f t="shared" si="20"/>
        <v>0</v>
      </c>
      <c r="Y109" s="3">
        <f t="shared" si="20"/>
        <v>0</v>
      </c>
      <c r="Z109" s="3">
        <f t="shared" si="20"/>
        <v>0</v>
      </c>
      <c r="AA109" s="3">
        <f t="shared" si="20"/>
        <v>0</v>
      </c>
      <c r="AB109" s="3">
        <f t="shared" si="20"/>
        <v>0</v>
      </c>
      <c r="AC109" s="3">
        <f t="shared" si="20"/>
        <v>0</v>
      </c>
      <c r="AD109" s="3">
        <f t="shared" si="20"/>
        <v>0</v>
      </c>
      <c r="AE109" s="3">
        <f t="shared" si="20"/>
        <v>0</v>
      </c>
      <c r="AF109" s="4"/>
      <c r="AG109" s="101">
        <f t="shared" ref="AG109:AS109" si="21">SUM(AG95)</f>
        <v>0</v>
      </c>
      <c r="AH109" s="101">
        <f t="shared" si="21"/>
        <v>0</v>
      </c>
      <c r="AI109" s="101">
        <f t="shared" si="21"/>
        <v>0</v>
      </c>
      <c r="AJ109" s="101">
        <f t="shared" si="21"/>
        <v>0</v>
      </c>
      <c r="AK109" s="101">
        <f t="shared" si="21"/>
        <v>0</v>
      </c>
      <c r="AL109" s="101">
        <f t="shared" si="21"/>
        <v>0</v>
      </c>
      <c r="AM109" s="101">
        <f t="shared" si="21"/>
        <v>0</v>
      </c>
      <c r="AN109" s="101">
        <f t="shared" si="21"/>
        <v>0</v>
      </c>
      <c r="AO109" s="101">
        <f t="shared" si="21"/>
        <v>0</v>
      </c>
      <c r="AP109" s="101">
        <f t="shared" si="21"/>
        <v>0</v>
      </c>
      <c r="AQ109" s="101">
        <f t="shared" si="21"/>
        <v>0</v>
      </c>
      <c r="AR109" s="101">
        <f t="shared" si="21"/>
        <v>0</v>
      </c>
      <c r="AS109" s="101">
        <f t="shared" si="21"/>
        <v>0</v>
      </c>
    </row>
    <row r="110" spans="1:45" customFormat="1" thickBot="1">
      <c r="D110" s="301"/>
    </row>
    <row r="111" spans="1:45" customFormat="1" ht="15">
      <c r="A111" s="715" t="s">
        <v>57</v>
      </c>
      <c r="B111" s="718" t="s">
        <v>416</v>
      </c>
      <c r="C111" s="721" t="s">
        <v>449</v>
      </c>
      <c r="D111" s="244" t="s">
        <v>272</v>
      </c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259"/>
      <c r="AG111" s="711"/>
      <c r="AH111" s="711"/>
      <c r="AI111" s="711"/>
      <c r="AJ111" s="711"/>
      <c r="AK111" s="711"/>
      <c r="AL111" s="711"/>
      <c r="AM111" s="711"/>
      <c r="AN111" s="711"/>
      <c r="AO111" s="711"/>
      <c r="AP111" s="711"/>
      <c r="AQ111" s="711"/>
      <c r="AR111" s="711"/>
      <c r="AS111" s="711"/>
    </row>
    <row r="112" spans="1:45" customFormat="1" ht="30">
      <c r="A112" s="716"/>
      <c r="B112" s="719"/>
      <c r="C112" s="722"/>
      <c r="D112" s="330" t="s">
        <v>273</v>
      </c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259"/>
      <c r="AG112" s="712"/>
      <c r="AH112" s="712"/>
      <c r="AI112" s="712"/>
      <c r="AJ112" s="712"/>
      <c r="AK112" s="712"/>
      <c r="AL112" s="712"/>
      <c r="AM112" s="712"/>
      <c r="AN112" s="712"/>
      <c r="AO112" s="712"/>
      <c r="AP112" s="712"/>
      <c r="AQ112" s="712"/>
      <c r="AR112" s="712"/>
      <c r="AS112" s="712"/>
    </row>
    <row r="113" spans="1:46" customFormat="1" ht="15">
      <c r="A113" s="716"/>
      <c r="B113" s="719"/>
      <c r="C113" s="722"/>
      <c r="D113" s="330" t="s">
        <v>275</v>
      </c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  <c r="AA113" s="329"/>
      <c r="AB113" s="329"/>
      <c r="AC113" s="329"/>
      <c r="AD113" s="329"/>
      <c r="AE113" s="329"/>
      <c r="AF113" s="259"/>
      <c r="AG113" s="712"/>
      <c r="AH113" s="712"/>
      <c r="AI113" s="712"/>
      <c r="AJ113" s="712"/>
      <c r="AK113" s="712"/>
      <c r="AL113" s="712"/>
      <c r="AM113" s="712"/>
      <c r="AN113" s="712"/>
      <c r="AO113" s="712"/>
      <c r="AP113" s="712"/>
      <c r="AQ113" s="712"/>
      <c r="AR113" s="712"/>
      <c r="AS113" s="712"/>
    </row>
    <row r="114" spans="1:46" customFormat="1" ht="30">
      <c r="A114" s="716"/>
      <c r="B114" s="719"/>
      <c r="C114" s="722"/>
      <c r="D114" s="330" t="s">
        <v>448</v>
      </c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259"/>
      <c r="AG114" s="712"/>
      <c r="AH114" s="712"/>
      <c r="AI114" s="712"/>
      <c r="AJ114" s="712"/>
      <c r="AK114" s="712"/>
      <c r="AL114" s="712"/>
      <c r="AM114" s="712"/>
      <c r="AN114" s="712"/>
      <c r="AO114" s="712"/>
      <c r="AP114" s="712"/>
      <c r="AQ114" s="712"/>
      <c r="AR114" s="712"/>
      <c r="AS114" s="712"/>
    </row>
    <row r="115" spans="1:46" customFormat="1" ht="15">
      <c r="A115" s="716"/>
      <c r="B115" s="719"/>
      <c r="C115" s="722"/>
      <c r="D115" s="330" t="s">
        <v>274</v>
      </c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259"/>
      <c r="AG115" s="712"/>
      <c r="AH115" s="712"/>
      <c r="AI115" s="712"/>
      <c r="AJ115" s="712"/>
      <c r="AK115" s="712"/>
      <c r="AL115" s="712"/>
      <c r="AM115" s="712"/>
      <c r="AN115" s="712"/>
      <c r="AO115" s="712"/>
      <c r="AP115" s="712"/>
      <c r="AQ115" s="712"/>
      <c r="AR115" s="712"/>
      <c r="AS115" s="712"/>
    </row>
    <row r="116" spans="1:46" customFormat="1" thickBot="1">
      <c r="A116" s="717"/>
      <c r="B116" s="720"/>
      <c r="C116" s="723"/>
      <c r="D116" s="246" t="s">
        <v>138</v>
      </c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259"/>
      <c r="AG116" s="713"/>
      <c r="AH116" s="713"/>
      <c r="AI116" s="713"/>
      <c r="AJ116" s="713"/>
      <c r="AK116" s="713"/>
      <c r="AL116" s="713"/>
      <c r="AM116" s="713"/>
      <c r="AN116" s="713"/>
      <c r="AO116" s="713"/>
      <c r="AP116" s="713"/>
      <c r="AQ116" s="713"/>
      <c r="AR116" s="713"/>
      <c r="AS116" s="713"/>
    </row>
    <row r="117" spans="1:46" ht="14.45" customHeight="1">
      <c r="A117" s="714"/>
      <c r="B117" s="714"/>
      <c r="C117" s="714"/>
      <c r="D117" s="714"/>
      <c r="E117" s="3">
        <f t="shared" ref="E117:AE117" si="22">SUM(E111:E116)</f>
        <v>0</v>
      </c>
      <c r="F117" s="3">
        <f t="shared" si="22"/>
        <v>0</v>
      </c>
      <c r="G117" s="3">
        <f t="shared" si="22"/>
        <v>0</v>
      </c>
      <c r="H117" s="3">
        <f t="shared" si="22"/>
        <v>0</v>
      </c>
      <c r="I117" s="3">
        <f t="shared" si="22"/>
        <v>0</v>
      </c>
      <c r="J117" s="3">
        <f t="shared" si="22"/>
        <v>0</v>
      </c>
      <c r="K117" s="3">
        <f t="shared" si="22"/>
        <v>0</v>
      </c>
      <c r="L117" s="3">
        <f t="shared" si="22"/>
        <v>0</v>
      </c>
      <c r="M117" s="3">
        <f t="shared" si="22"/>
        <v>0</v>
      </c>
      <c r="N117" s="3">
        <f t="shared" si="22"/>
        <v>0</v>
      </c>
      <c r="O117" s="3">
        <f t="shared" si="22"/>
        <v>0</v>
      </c>
      <c r="P117" s="3">
        <f t="shared" si="22"/>
        <v>0</v>
      </c>
      <c r="Q117" s="3">
        <f t="shared" si="22"/>
        <v>0</v>
      </c>
      <c r="R117" s="3">
        <f t="shared" si="22"/>
        <v>0</v>
      </c>
      <c r="S117" s="3">
        <f t="shared" si="22"/>
        <v>0</v>
      </c>
      <c r="T117" s="3">
        <f t="shared" si="22"/>
        <v>0</v>
      </c>
      <c r="U117" s="3">
        <f t="shared" si="22"/>
        <v>0</v>
      </c>
      <c r="V117" s="3">
        <f t="shared" si="22"/>
        <v>0</v>
      </c>
      <c r="W117" s="3">
        <f t="shared" si="22"/>
        <v>0</v>
      </c>
      <c r="X117" s="3">
        <f t="shared" si="22"/>
        <v>0</v>
      </c>
      <c r="Y117" s="3">
        <f t="shared" si="22"/>
        <v>0</v>
      </c>
      <c r="Z117" s="3">
        <f t="shared" si="22"/>
        <v>0</v>
      </c>
      <c r="AA117" s="3">
        <f t="shared" si="22"/>
        <v>0</v>
      </c>
      <c r="AB117" s="3">
        <f t="shared" si="22"/>
        <v>0</v>
      </c>
      <c r="AC117" s="3">
        <f t="shared" si="22"/>
        <v>0</v>
      </c>
      <c r="AD117" s="3">
        <f t="shared" si="22"/>
        <v>0</v>
      </c>
      <c r="AE117" s="3">
        <f t="shared" si="22"/>
        <v>0</v>
      </c>
      <c r="AF117" s="4"/>
      <c r="AG117" s="101">
        <f t="shared" ref="AG117:AS117" si="23">SUM(AG111)</f>
        <v>0</v>
      </c>
      <c r="AH117" s="101">
        <f t="shared" si="23"/>
        <v>0</v>
      </c>
      <c r="AI117" s="101">
        <f t="shared" si="23"/>
        <v>0</v>
      </c>
      <c r="AJ117" s="101">
        <f t="shared" si="23"/>
        <v>0</v>
      </c>
      <c r="AK117" s="101">
        <f t="shared" si="23"/>
        <v>0</v>
      </c>
      <c r="AL117" s="101">
        <f t="shared" si="23"/>
        <v>0</v>
      </c>
      <c r="AM117" s="101">
        <f t="shared" si="23"/>
        <v>0</v>
      </c>
      <c r="AN117" s="101">
        <f t="shared" si="23"/>
        <v>0</v>
      </c>
      <c r="AO117" s="101">
        <f t="shared" si="23"/>
        <v>0</v>
      </c>
      <c r="AP117" s="101">
        <f t="shared" si="23"/>
        <v>0</v>
      </c>
      <c r="AQ117" s="101">
        <f t="shared" si="23"/>
        <v>0</v>
      </c>
      <c r="AR117" s="101">
        <f t="shared" si="23"/>
        <v>0</v>
      </c>
      <c r="AS117" s="101">
        <f t="shared" si="23"/>
        <v>0</v>
      </c>
    </row>
    <row r="118" spans="1:46" customFormat="1" ht="15">
      <c r="D118" s="301"/>
    </row>
    <row r="119" spans="1:46" ht="19.5" customHeight="1">
      <c r="A119" s="341"/>
      <c r="B119" s="1" t="s">
        <v>473</v>
      </c>
      <c r="D119" s="186" t="s">
        <v>73</v>
      </c>
      <c r="E119" s="5">
        <f>SUM(E15+E20+E26+E34+E47+E54+E61+E73+E79+E109+E93+E117)</f>
        <v>0</v>
      </c>
      <c r="F119" s="5">
        <f t="shared" ref="F119:AS119" si="24">SUM(F15+F20+F26+F34+F47+F54+F61+F73+F79+F109+F93+F117)</f>
        <v>0</v>
      </c>
      <c r="G119" s="5">
        <f t="shared" si="24"/>
        <v>0</v>
      </c>
      <c r="H119" s="5">
        <f t="shared" si="24"/>
        <v>0</v>
      </c>
      <c r="I119" s="5">
        <f t="shared" si="24"/>
        <v>0</v>
      </c>
      <c r="J119" s="5">
        <f t="shared" si="24"/>
        <v>0</v>
      </c>
      <c r="K119" s="5">
        <f t="shared" si="24"/>
        <v>0</v>
      </c>
      <c r="L119" s="5">
        <f t="shared" si="24"/>
        <v>18</v>
      </c>
      <c r="M119" s="5">
        <f t="shared" si="24"/>
        <v>2</v>
      </c>
      <c r="N119" s="5">
        <f t="shared" si="24"/>
        <v>10</v>
      </c>
      <c r="O119" s="5">
        <f t="shared" si="24"/>
        <v>0</v>
      </c>
      <c r="P119" s="5">
        <f t="shared" si="24"/>
        <v>0</v>
      </c>
      <c r="Q119" s="5">
        <f t="shared" si="24"/>
        <v>0</v>
      </c>
      <c r="R119" s="5">
        <f t="shared" si="24"/>
        <v>0</v>
      </c>
      <c r="S119" s="5">
        <f t="shared" si="24"/>
        <v>0</v>
      </c>
      <c r="T119" s="5">
        <f t="shared" si="24"/>
        <v>0</v>
      </c>
      <c r="U119" s="5">
        <f t="shared" si="24"/>
        <v>0</v>
      </c>
      <c r="V119" s="5">
        <f t="shared" si="24"/>
        <v>0</v>
      </c>
      <c r="W119" s="5">
        <f t="shared" si="24"/>
        <v>0</v>
      </c>
      <c r="X119" s="5">
        <f t="shared" si="24"/>
        <v>0</v>
      </c>
      <c r="Y119" s="5">
        <f t="shared" si="24"/>
        <v>0</v>
      </c>
      <c r="Z119" s="5">
        <f t="shared" si="24"/>
        <v>0</v>
      </c>
      <c r="AA119" s="5">
        <f t="shared" si="24"/>
        <v>0</v>
      </c>
      <c r="AB119" s="5">
        <f t="shared" si="24"/>
        <v>0</v>
      </c>
      <c r="AC119" s="5">
        <f t="shared" si="24"/>
        <v>0</v>
      </c>
      <c r="AD119" s="5">
        <f t="shared" si="24"/>
        <v>0</v>
      </c>
      <c r="AE119" s="5">
        <f t="shared" si="24"/>
        <v>0</v>
      </c>
      <c r="AF119" s="4"/>
      <c r="AG119" s="101">
        <f t="shared" si="24"/>
        <v>0</v>
      </c>
      <c r="AH119" s="101">
        <f t="shared" si="24"/>
        <v>0</v>
      </c>
      <c r="AI119" s="101">
        <f t="shared" si="24"/>
        <v>0</v>
      </c>
      <c r="AJ119" s="101">
        <f t="shared" si="24"/>
        <v>0</v>
      </c>
      <c r="AK119" s="101">
        <f t="shared" si="24"/>
        <v>0</v>
      </c>
      <c r="AL119" s="101">
        <f t="shared" si="24"/>
        <v>0</v>
      </c>
      <c r="AM119" s="101">
        <f t="shared" si="24"/>
        <v>0</v>
      </c>
      <c r="AN119" s="101">
        <f t="shared" si="24"/>
        <v>0</v>
      </c>
      <c r="AO119" s="101">
        <f t="shared" si="24"/>
        <v>0</v>
      </c>
      <c r="AP119" s="101">
        <f t="shared" si="24"/>
        <v>0</v>
      </c>
      <c r="AQ119" s="101">
        <f t="shared" si="24"/>
        <v>0</v>
      </c>
      <c r="AR119" s="101">
        <f t="shared" si="24"/>
        <v>0</v>
      </c>
      <c r="AS119" s="101">
        <f t="shared" si="24"/>
        <v>0</v>
      </c>
    </row>
    <row r="120" spans="1:46" ht="16.5" thickBot="1"/>
    <row r="121" spans="1:46" ht="21.75" customHeight="1" thickBot="1">
      <c r="A121" s="675"/>
      <c r="B121" s="688" t="s">
        <v>45</v>
      </c>
      <c r="C121" s="676" t="s">
        <v>66</v>
      </c>
      <c r="D121" s="676" t="s">
        <v>67</v>
      </c>
      <c r="E121" s="679" t="s">
        <v>94</v>
      </c>
      <c r="F121" s="680"/>
      <c r="G121" s="680"/>
      <c r="H121" s="680"/>
      <c r="I121" s="680"/>
      <c r="J121" s="680"/>
      <c r="K121" s="680"/>
      <c r="L121" s="680"/>
      <c r="M121" s="680"/>
      <c r="N121" s="680"/>
      <c r="O121" s="680"/>
      <c r="P121" s="680"/>
      <c r="Q121" s="681"/>
      <c r="R121" s="681"/>
      <c r="S121" s="681"/>
      <c r="T121" s="681"/>
      <c r="U121" s="682"/>
      <c r="V121" s="682"/>
      <c r="W121" s="683"/>
      <c r="X121" s="1"/>
      <c r="Y121" s="1"/>
      <c r="Z121" s="1"/>
      <c r="AA121" s="1"/>
      <c r="AJ121" s="4"/>
    </row>
    <row r="122" spans="1:46" ht="21.75" customHeight="1" thickBot="1">
      <c r="A122" s="675"/>
      <c r="B122" s="689"/>
      <c r="C122" s="690"/>
      <c r="D122" s="677"/>
      <c r="E122" s="684" t="s">
        <v>0</v>
      </c>
      <c r="F122" s="684"/>
      <c r="G122" s="684"/>
      <c r="H122" s="684"/>
      <c r="I122" s="684"/>
      <c r="J122" s="684" t="s">
        <v>1</v>
      </c>
      <c r="K122" s="684"/>
      <c r="L122" s="684"/>
      <c r="M122" s="684"/>
      <c r="N122" s="684"/>
      <c r="O122" s="685" t="s">
        <v>43</v>
      </c>
      <c r="P122" s="686"/>
      <c r="Q122" s="687" t="s">
        <v>193</v>
      </c>
      <c r="R122" s="681"/>
      <c r="S122" s="681"/>
      <c r="T122" s="681"/>
      <c r="U122" s="682"/>
      <c r="V122" s="682"/>
      <c r="W122" s="683"/>
      <c r="X122" s="1"/>
      <c r="Y122" s="1"/>
      <c r="Z122" s="1"/>
      <c r="AA122" s="1"/>
      <c r="AJ122" s="4"/>
    </row>
    <row r="123" spans="1:46" ht="30" customHeight="1" thickBot="1">
      <c r="A123" s="675"/>
      <c r="B123" s="689"/>
      <c r="C123" s="691"/>
      <c r="D123" s="678"/>
      <c r="E123" s="260" t="s">
        <v>98</v>
      </c>
      <c r="F123" s="260" t="s">
        <v>72</v>
      </c>
      <c r="G123" s="261" t="s">
        <v>99</v>
      </c>
      <c r="H123" s="261" t="s">
        <v>70</v>
      </c>
      <c r="I123" s="261" t="s">
        <v>71</v>
      </c>
      <c r="J123" s="261" t="s">
        <v>98</v>
      </c>
      <c r="K123" s="260" t="s">
        <v>72</v>
      </c>
      <c r="L123" s="261" t="s">
        <v>99</v>
      </c>
      <c r="M123" s="261" t="s">
        <v>70</v>
      </c>
      <c r="N123" s="261" t="s">
        <v>71</v>
      </c>
      <c r="O123" s="261" t="s">
        <v>100</v>
      </c>
      <c r="P123" s="261" t="s">
        <v>101</v>
      </c>
      <c r="Q123" s="262" t="s">
        <v>196</v>
      </c>
      <c r="R123" s="262" t="s">
        <v>197</v>
      </c>
      <c r="S123" s="262" t="s">
        <v>198</v>
      </c>
      <c r="T123" s="262" t="s">
        <v>199</v>
      </c>
      <c r="U123" s="262" t="s">
        <v>200</v>
      </c>
      <c r="V123" s="263" t="s">
        <v>201</v>
      </c>
      <c r="W123" s="262" t="s">
        <v>202</v>
      </c>
      <c r="X123" s="4"/>
      <c r="Y123" s="4"/>
      <c r="Z123" s="1"/>
      <c r="AA123" s="1"/>
      <c r="AN123" s="4"/>
    </row>
    <row r="124" spans="1:46" ht="31.5" customHeight="1">
      <c r="A124" s="309"/>
      <c r="B124" s="310" t="s">
        <v>593</v>
      </c>
      <c r="C124" s="311" t="s">
        <v>507</v>
      </c>
      <c r="D124" s="312"/>
      <c r="E124" s="277"/>
      <c r="F124" s="275"/>
      <c r="G124" s="275"/>
      <c r="H124" s="275"/>
      <c r="I124" s="313"/>
      <c r="J124" s="277"/>
      <c r="K124" s="275"/>
      <c r="L124" s="275">
        <v>12</v>
      </c>
      <c r="M124" s="275">
        <v>0</v>
      </c>
      <c r="N124" s="313">
        <v>0</v>
      </c>
      <c r="O124" s="277"/>
      <c r="P124" s="313"/>
      <c r="Q124" s="247"/>
      <c r="R124" s="248"/>
      <c r="S124" s="314"/>
      <c r="T124" s="248"/>
      <c r="U124" s="248"/>
      <c r="V124" s="315"/>
      <c r="W124" s="249"/>
      <c r="X124" s="4"/>
      <c r="Y124" s="4"/>
      <c r="Z124" s="4"/>
      <c r="AA124" s="4"/>
      <c r="AT124" s="4"/>
    </row>
    <row r="125" spans="1:46" ht="15" customHeight="1">
      <c r="A125" s="309"/>
      <c r="B125" s="316" t="s">
        <v>513</v>
      </c>
      <c r="C125" s="317" t="s">
        <v>594</v>
      </c>
      <c r="D125" s="318">
        <v>82</v>
      </c>
      <c r="E125" s="278"/>
      <c r="F125" s="276"/>
      <c r="G125" s="276"/>
      <c r="H125" s="276"/>
      <c r="I125" s="319"/>
      <c r="J125" s="278">
        <v>4</v>
      </c>
      <c r="K125" s="276">
        <v>39</v>
      </c>
      <c r="L125" s="276">
        <v>30</v>
      </c>
      <c r="M125" s="276">
        <v>6</v>
      </c>
      <c r="N125" s="319">
        <v>3</v>
      </c>
      <c r="O125" s="278">
        <v>3</v>
      </c>
      <c r="P125" s="319">
        <v>36</v>
      </c>
      <c r="Q125" s="250">
        <v>4</v>
      </c>
      <c r="R125" s="251">
        <v>5</v>
      </c>
      <c r="S125" s="280">
        <v>18</v>
      </c>
      <c r="T125" s="251">
        <v>7</v>
      </c>
      <c r="U125" s="251">
        <v>2</v>
      </c>
      <c r="V125" s="279">
        <v>2</v>
      </c>
      <c r="W125" s="252">
        <v>1</v>
      </c>
      <c r="X125" s="4"/>
      <c r="Y125" s="4"/>
      <c r="Z125" s="4"/>
      <c r="AA125" s="4"/>
      <c r="AT125" s="4"/>
    </row>
    <row r="126" spans="1:46" ht="15" customHeight="1">
      <c r="A126" s="309"/>
      <c r="B126" s="316" t="s">
        <v>513</v>
      </c>
      <c r="C126" s="317" t="s">
        <v>576</v>
      </c>
      <c r="D126" s="318">
        <v>24</v>
      </c>
      <c r="E126" s="278"/>
      <c r="F126" s="276"/>
      <c r="G126" s="276"/>
      <c r="H126" s="276"/>
      <c r="I126" s="319"/>
      <c r="J126" s="278">
        <v>1</v>
      </c>
      <c r="K126" s="276">
        <v>9</v>
      </c>
      <c r="L126" s="276">
        <v>5</v>
      </c>
      <c r="M126" s="276">
        <v>2</v>
      </c>
      <c r="N126" s="319">
        <v>2</v>
      </c>
      <c r="O126" s="278">
        <v>1</v>
      </c>
      <c r="P126" s="319">
        <v>8</v>
      </c>
      <c r="Q126" s="250">
        <v>0</v>
      </c>
      <c r="R126" s="251">
        <v>2</v>
      </c>
      <c r="S126" s="280">
        <v>4</v>
      </c>
      <c r="T126" s="251">
        <v>2</v>
      </c>
      <c r="U126" s="251">
        <v>1</v>
      </c>
      <c r="V126" s="279">
        <v>0</v>
      </c>
      <c r="W126" s="252">
        <v>0</v>
      </c>
      <c r="X126" s="4"/>
      <c r="Y126" s="4"/>
      <c r="Z126" s="4"/>
      <c r="AA126" s="4"/>
      <c r="AT126" s="4"/>
    </row>
    <row r="127" spans="1:46" ht="15" customHeight="1">
      <c r="A127" s="309"/>
      <c r="B127" s="316" t="s">
        <v>513</v>
      </c>
      <c r="C127" s="317" t="s">
        <v>595</v>
      </c>
      <c r="D127" s="318">
        <v>235</v>
      </c>
      <c r="E127" s="278"/>
      <c r="F127" s="276"/>
      <c r="G127" s="276"/>
      <c r="H127" s="276"/>
      <c r="I127" s="319"/>
      <c r="J127" s="278">
        <v>12</v>
      </c>
      <c r="K127" s="276">
        <v>144</v>
      </c>
      <c r="L127" s="276">
        <v>121</v>
      </c>
      <c r="M127" s="276">
        <v>16</v>
      </c>
      <c r="N127" s="319">
        <v>7</v>
      </c>
      <c r="O127" s="278">
        <v>10</v>
      </c>
      <c r="P127" s="319">
        <v>134</v>
      </c>
      <c r="Q127" s="250">
        <v>16</v>
      </c>
      <c r="R127" s="251">
        <v>22</v>
      </c>
      <c r="S127" s="280">
        <v>54</v>
      </c>
      <c r="T127" s="251">
        <v>32</v>
      </c>
      <c r="U127" s="251">
        <v>12</v>
      </c>
      <c r="V127" s="279">
        <v>6</v>
      </c>
      <c r="W127" s="252">
        <v>2</v>
      </c>
      <c r="X127" s="4"/>
      <c r="Y127" s="4"/>
      <c r="Z127" s="4"/>
      <c r="AA127" s="4"/>
      <c r="AT127" s="4"/>
    </row>
    <row r="128" spans="1:46" ht="15" customHeight="1">
      <c r="A128" s="309"/>
      <c r="B128" s="316" t="s">
        <v>513</v>
      </c>
      <c r="C128" s="317" t="s">
        <v>596</v>
      </c>
      <c r="D128" s="318">
        <v>57</v>
      </c>
      <c r="E128" s="278"/>
      <c r="F128" s="276"/>
      <c r="G128" s="276"/>
      <c r="H128" s="276"/>
      <c r="I128" s="319"/>
      <c r="J128" s="278">
        <v>3</v>
      </c>
      <c r="K128" s="276">
        <v>31</v>
      </c>
      <c r="L128" s="276">
        <v>22</v>
      </c>
      <c r="M128" s="276">
        <v>9</v>
      </c>
      <c r="N128" s="319">
        <v>0</v>
      </c>
      <c r="O128" s="278">
        <v>2</v>
      </c>
      <c r="P128" s="319">
        <v>29</v>
      </c>
      <c r="Q128" s="250">
        <v>2</v>
      </c>
      <c r="R128" s="251">
        <v>4</v>
      </c>
      <c r="S128" s="280">
        <v>15</v>
      </c>
      <c r="T128" s="251">
        <v>6</v>
      </c>
      <c r="U128" s="251">
        <v>2</v>
      </c>
      <c r="V128" s="279">
        <v>1</v>
      </c>
      <c r="W128" s="252">
        <v>1</v>
      </c>
      <c r="X128" s="4"/>
      <c r="Y128" s="4"/>
      <c r="Z128" s="4"/>
      <c r="AA128" s="4"/>
      <c r="AT128" s="4"/>
    </row>
    <row r="129" spans="1:46" ht="15" customHeight="1">
      <c r="A129" s="309"/>
      <c r="B129" s="316" t="s">
        <v>505</v>
      </c>
      <c r="C129" s="317" t="s">
        <v>597</v>
      </c>
      <c r="D129" s="318">
        <v>12</v>
      </c>
      <c r="E129" s="278"/>
      <c r="F129" s="276"/>
      <c r="G129" s="276"/>
      <c r="H129" s="276"/>
      <c r="I129" s="319"/>
      <c r="J129" s="278">
        <v>1</v>
      </c>
      <c r="K129" s="276">
        <v>10</v>
      </c>
      <c r="L129" s="276">
        <v>10</v>
      </c>
      <c r="M129" s="276">
        <v>0</v>
      </c>
      <c r="N129" s="319">
        <v>0</v>
      </c>
      <c r="O129" s="278">
        <v>0</v>
      </c>
      <c r="P129" s="319">
        <v>10</v>
      </c>
      <c r="Q129" s="250">
        <v>1</v>
      </c>
      <c r="R129" s="251">
        <v>1</v>
      </c>
      <c r="S129" s="280">
        <v>4</v>
      </c>
      <c r="T129" s="251">
        <v>2</v>
      </c>
      <c r="U129" s="251">
        <v>2</v>
      </c>
      <c r="V129" s="279">
        <v>0</v>
      </c>
      <c r="W129" s="252">
        <v>0</v>
      </c>
      <c r="X129" s="4"/>
      <c r="Y129" s="4"/>
      <c r="Z129" s="4"/>
      <c r="AA129" s="4"/>
      <c r="AT129" s="4"/>
    </row>
    <row r="130" spans="1:46" ht="15" customHeight="1">
      <c r="A130" s="309"/>
      <c r="B130" s="316" t="s">
        <v>505</v>
      </c>
      <c r="C130" s="317" t="s">
        <v>518</v>
      </c>
      <c r="D130" s="318">
        <v>301</v>
      </c>
      <c r="E130" s="278"/>
      <c r="F130" s="276"/>
      <c r="G130" s="276"/>
      <c r="H130" s="276"/>
      <c r="I130" s="319"/>
      <c r="J130" s="278">
        <v>14</v>
      </c>
      <c r="K130" s="276">
        <v>140</v>
      </c>
      <c r="L130" s="276">
        <v>132</v>
      </c>
      <c r="M130" s="276">
        <v>6</v>
      </c>
      <c r="N130" s="319">
        <v>2</v>
      </c>
      <c r="O130" s="278">
        <v>0</v>
      </c>
      <c r="P130" s="319">
        <v>140</v>
      </c>
      <c r="Q130" s="250">
        <v>2</v>
      </c>
      <c r="R130" s="251">
        <v>26</v>
      </c>
      <c r="S130" s="280">
        <v>27</v>
      </c>
      <c r="T130" s="251">
        <v>43</v>
      </c>
      <c r="U130" s="251">
        <v>30</v>
      </c>
      <c r="V130" s="279">
        <v>8</v>
      </c>
      <c r="W130" s="252">
        <v>4</v>
      </c>
      <c r="X130" s="4"/>
      <c r="Y130" s="4"/>
      <c r="Z130" s="4"/>
      <c r="AA130" s="4"/>
      <c r="AT130" s="4"/>
    </row>
    <row r="131" spans="1:46" ht="38.25" customHeight="1">
      <c r="A131" s="309"/>
      <c r="B131" s="316" t="s">
        <v>524</v>
      </c>
      <c r="C131" s="317" t="s">
        <v>598</v>
      </c>
      <c r="D131" s="320">
        <v>74</v>
      </c>
      <c r="E131" s="250"/>
      <c r="F131" s="251"/>
      <c r="G131" s="251"/>
      <c r="H131" s="251"/>
      <c r="I131" s="252"/>
      <c r="J131" s="250">
        <v>4</v>
      </c>
      <c r="K131" s="251">
        <v>40</v>
      </c>
      <c r="L131" s="251">
        <v>40</v>
      </c>
      <c r="M131" s="251">
        <v>0</v>
      </c>
      <c r="N131" s="252">
        <v>0</v>
      </c>
      <c r="O131" s="250">
        <v>36</v>
      </c>
      <c r="P131" s="252">
        <v>4</v>
      </c>
      <c r="Q131" s="250">
        <v>8</v>
      </c>
      <c r="R131" s="251">
        <v>6</v>
      </c>
      <c r="S131" s="280">
        <v>13</v>
      </c>
      <c r="T131" s="251">
        <v>9</v>
      </c>
      <c r="U131" s="251">
        <v>4</v>
      </c>
      <c r="V131" s="279">
        <v>0</v>
      </c>
      <c r="W131" s="252">
        <v>0</v>
      </c>
      <c r="X131" s="4"/>
      <c r="Y131" s="4"/>
      <c r="Z131" s="4"/>
      <c r="AA131" s="4"/>
      <c r="AT131" s="4"/>
    </row>
    <row r="132" spans="1:46" ht="29.25" customHeight="1">
      <c r="A132" s="309"/>
      <c r="B132" s="316" t="s">
        <v>524</v>
      </c>
      <c r="C132" s="317" t="s">
        <v>599</v>
      </c>
      <c r="D132" s="320">
        <v>231</v>
      </c>
      <c r="E132" s="250"/>
      <c r="F132" s="251"/>
      <c r="G132" s="251"/>
      <c r="H132" s="251"/>
      <c r="I132" s="252"/>
      <c r="J132" s="250">
        <v>10</v>
      </c>
      <c r="K132" s="251">
        <v>102</v>
      </c>
      <c r="L132" s="251">
        <v>102</v>
      </c>
      <c r="M132" s="251">
        <v>0</v>
      </c>
      <c r="N132" s="252">
        <v>0</v>
      </c>
      <c r="O132" s="250">
        <v>92</v>
      </c>
      <c r="P132" s="252">
        <v>10</v>
      </c>
      <c r="Q132" s="250">
        <v>18</v>
      </c>
      <c r="R132" s="251">
        <v>12</v>
      </c>
      <c r="S132" s="280">
        <v>36</v>
      </c>
      <c r="T132" s="251">
        <v>26</v>
      </c>
      <c r="U132" s="251">
        <v>10</v>
      </c>
      <c r="V132" s="279">
        <v>0</v>
      </c>
      <c r="W132" s="252">
        <v>0</v>
      </c>
      <c r="X132" s="4"/>
      <c r="Y132" s="4"/>
      <c r="Z132" s="4"/>
      <c r="AA132" s="4"/>
      <c r="AT132" s="4"/>
    </row>
    <row r="133" spans="1:46" ht="33.75" customHeight="1">
      <c r="A133" s="309"/>
      <c r="B133" s="316" t="s">
        <v>524</v>
      </c>
      <c r="C133" s="317" t="s">
        <v>600</v>
      </c>
      <c r="D133" s="320">
        <v>12</v>
      </c>
      <c r="E133" s="250"/>
      <c r="F133" s="251"/>
      <c r="G133" s="251"/>
      <c r="H133" s="251"/>
      <c r="I133" s="252"/>
      <c r="J133" s="250">
        <v>1</v>
      </c>
      <c r="K133" s="251">
        <v>10</v>
      </c>
      <c r="L133" s="251">
        <v>0</v>
      </c>
      <c r="M133" s="251">
        <v>10</v>
      </c>
      <c r="N133" s="252">
        <v>0</v>
      </c>
      <c r="O133" s="250">
        <v>9</v>
      </c>
      <c r="P133" s="252">
        <v>1</v>
      </c>
      <c r="Q133" s="250">
        <v>2</v>
      </c>
      <c r="R133" s="251">
        <v>1</v>
      </c>
      <c r="S133" s="280">
        <v>2</v>
      </c>
      <c r="T133" s="251">
        <v>4</v>
      </c>
      <c r="U133" s="251">
        <v>0</v>
      </c>
      <c r="V133" s="279">
        <v>0</v>
      </c>
      <c r="W133" s="252">
        <v>1</v>
      </c>
      <c r="X133" s="4"/>
      <c r="Y133" s="4"/>
      <c r="Z133" s="4"/>
      <c r="AA133" s="4"/>
      <c r="AB133" s="4"/>
      <c r="AC133" s="4"/>
      <c r="AR133" s="4"/>
    </row>
    <row r="134" spans="1:46" ht="33" customHeight="1">
      <c r="A134" s="309"/>
      <c r="B134" s="316" t="s">
        <v>530</v>
      </c>
      <c r="C134" s="317" t="s">
        <v>582</v>
      </c>
      <c r="D134" s="320">
        <v>103</v>
      </c>
      <c r="E134" s="250"/>
      <c r="F134" s="251"/>
      <c r="G134" s="251"/>
      <c r="H134" s="251"/>
      <c r="I134" s="252"/>
      <c r="J134" s="250">
        <v>5</v>
      </c>
      <c r="K134" s="251">
        <v>53</v>
      </c>
      <c r="L134" s="251">
        <v>45</v>
      </c>
      <c r="M134" s="251">
        <v>8</v>
      </c>
      <c r="N134" s="252">
        <v>0</v>
      </c>
      <c r="O134" s="250">
        <v>0</v>
      </c>
      <c r="P134" s="252">
        <v>53</v>
      </c>
      <c r="Q134" s="250">
        <v>6</v>
      </c>
      <c r="R134" s="251">
        <v>11</v>
      </c>
      <c r="S134" s="280">
        <v>25</v>
      </c>
      <c r="T134" s="251">
        <v>10</v>
      </c>
      <c r="U134" s="251">
        <v>1</v>
      </c>
      <c r="V134" s="279">
        <v>0</v>
      </c>
      <c r="W134" s="252">
        <v>0</v>
      </c>
      <c r="X134" s="4"/>
      <c r="Y134" s="4"/>
      <c r="Z134" s="4"/>
      <c r="AA134" s="4"/>
      <c r="AB134" s="4"/>
      <c r="AC134" s="4"/>
      <c r="AR134" s="4"/>
    </row>
    <row r="135" spans="1:46" ht="15" customHeight="1">
      <c r="A135" s="309"/>
      <c r="B135" s="316" t="s">
        <v>530</v>
      </c>
      <c r="C135" s="317" t="s">
        <v>532</v>
      </c>
      <c r="D135" s="320">
        <v>340</v>
      </c>
      <c r="E135" s="250"/>
      <c r="F135" s="251"/>
      <c r="G135" s="251"/>
      <c r="H135" s="251"/>
      <c r="I135" s="252"/>
      <c r="J135" s="250">
        <v>15</v>
      </c>
      <c r="K135" s="251">
        <v>175</v>
      </c>
      <c r="L135" s="251">
        <v>159</v>
      </c>
      <c r="M135" s="251">
        <v>16</v>
      </c>
      <c r="N135" s="252">
        <v>0</v>
      </c>
      <c r="O135" s="250">
        <v>1</v>
      </c>
      <c r="P135" s="252">
        <v>174</v>
      </c>
      <c r="Q135" s="250">
        <v>32</v>
      </c>
      <c r="R135" s="251">
        <v>38</v>
      </c>
      <c r="S135" s="280">
        <v>73</v>
      </c>
      <c r="T135" s="251">
        <v>25</v>
      </c>
      <c r="U135" s="251">
        <v>7</v>
      </c>
      <c r="V135" s="279">
        <v>0</v>
      </c>
      <c r="W135" s="252">
        <v>0</v>
      </c>
      <c r="X135" s="4"/>
      <c r="Y135" s="4"/>
      <c r="Z135" s="4"/>
      <c r="AA135" s="4"/>
      <c r="AB135" s="4"/>
      <c r="AC135" s="4"/>
      <c r="AR135" s="4"/>
    </row>
    <row r="136" spans="1:46" ht="15" customHeight="1">
      <c r="A136" s="309"/>
      <c r="B136" s="316" t="s">
        <v>530</v>
      </c>
      <c r="C136" s="317" t="s">
        <v>533</v>
      </c>
      <c r="D136" s="320">
        <v>114</v>
      </c>
      <c r="E136" s="250"/>
      <c r="F136" s="251"/>
      <c r="G136" s="251"/>
      <c r="H136" s="251"/>
      <c r="I136" s="252"/>
      <c r="J136" s="250">
        <v>3</v>
      </c>
      <c r="K136" s="251">
        <v>31</v>
      </c>
      <c r="L136" s="251">
        <v>21</v>
      </c>
      <c r="M136" s="251">
        <v>3</v>
      </c>
      <c r="N136" s="252">
        <v>7</v>
      </c>
      <c r="O136" s="250">
        <v>0</v>
      </c>
      <c r="P136" s="252">
        <v>31</v>
      </c>
      <c r="Q136" s="250">
        <v>9</v>
      </c>
      <c r="R136" s="251">
        <v>4</v>
      </c>
      <c r="S136" s="280">
        <v>9</v>
      </c>
      <c r="T136" s="251">
        <v>5</v>
      </c>
      <c r="U136" s="251">
        <v>4</v>
      </c>
      <c r="V136" s="279">
        <v>0</v>
      </c>
      <c r="W136" s="252">
        <v>0</v>
      </c>
      <c r="X136" s="4"/>
      <c r="Y136" s="4"/>
      <c r="Z136" s="4"/>
      <c r="AA136" s="4"/>
      <c r="AB136" s="4"/>
      <c r="AC136" s="4"/>
      <c r="AR136" s="4"/>
    </row>
    <row r="137" spans="1:46" ht="15" customHeight="1">
      <c r="A137" s="309"/>
      <c r="B137" s="316" t="s">
        <v>530</v>
      </c>
      <c r="C137" s="317" t="s">
        <v>564</v>
      </c>
      <c r="D137" s="320">
        <v>126</v>
      </c>
      <c r="E137" s="250"/>
      <c r="F137" s="251"/>
      <c r="G137" s="251"/>
      <c r="H137" s="251"/>
      <c r="I137" s="252"/>
      <c r="J137" s="250">
        <v>6</v>
      </c>
      <c r="K137" s="251">
        <v>72</v>
      </c>
      <c r="L137" s="251">
        <v>54</v>
      </c>
      <c r="M137" s="251">
        <v>18</v>
      </c>
      <c r="N137" s="252">
        <v>0</v>
      </c>
      <c r="O137" s="250">
        <v>0</v>
      </c>
      <c r="P137" s="252">
        <v>72</v>
      </c>
      <c r="Q137" s="250">
        <v>13</v>
      </c>
      <c r="R137" s="251">
        <v>16</v>
      </c>
      <c r="S137" s="280">
        <v>22</v>
      </c>
      <c r="T137" s="251">
        <v>21</v>
      </c>
      <c r="U137" s="251">
        <v>0</v>
      </c>
      <c r="V137" s="279">
        <v>0</v>
      </c>
      <c r="W137" s="252">
        <v>0</v>
      </c>
      <c r="X137" s="4"/>
      <c r="Y137" s="4"/>
      <c r="Z137" s="4"/>
      <c r="AA137" s="4"/>
      <c r="AB137" s="4"/>
      <c r="AC137" s="4"/>
      <c r="AR137" s="4"/>
    </row>
    <row r="138" spans="1:46" ht="30" customHeight="1">
      <c r="A138" s="309"/>
      <c r="B138" s="316" t="s">
        <v>486</v>
      </c>
      <c r="C138" s="317" t="s">
        <v>601</v>
      </c>
      <c r="D138" s="320">
        <v>50</v>
      </c>
      <c r="E138" s="250"/>
      <c r="F138" s="251"/>
      <c r="G138" s="251"/>
      <c r="H138" s="251"/>
      <c r="I138" s="252"/>
      <c r="J138" s="250">
        <v>3</v>
      </c>
      <c r="K138" s="251">
        <v>30</v>
      </c>
      <c r="L138" s="251">
        <v>30</v>
      </c>
      <c r="M138" s="251">
        <v>0</v>
      </c>
      <c r="N138" s="252">
        <v>0</v>
      </c>
      <c r="O138" s="250">
        <v>29</v>
      </c>
      <c r="P138" s="252">
        <v>1</v>
      </c>
      <c r="Q138" s="250">
        <v>6</v>
      </c>
      <c r="R138" s="251">
        <v>1</v>
      </c>
      <c r="S138" s="280">
        <v>6</v>
      </c>
      <c r="T138" s="251">
        <v>9</v>
      </c>
      <c r="U138" s="251">
        <v>8</v>
      </c>
      <c r="V138" s="279">
        <v>0</v>
      </c>
      <c r="W138" s="252">
        <v>0</v>
      </c>
      <c r="X138" s="4"/>
      <c r="Y138" s="4"/>
      <c r="Z138" s="4"/>
      <c r="AA138" s="4"/>
      <c r="AB138" s="4"/>
      <c r="AC138" s="4"/>
      <c r="AR138" s="4"/>
    </row>
    <row r="139" spans="1:46" ht="30.75" customHeight="1">
      <c r="A139" s="309"/>
      <c r="B139" s="316" t="s">
        <v>486</v>
      </c>
      <c r="C139" s="317" t="s">
        <v>586</v>
      </c>
      <c r="D139" s="320">
        <v>37</v>
      </c>
      <c r="E139" s="250"/>
      <c r="F139" s="251"/>
      <c r="G139" s="251"/>
      <c r="H139" s="251"/>
      <c r="I139" s="252"/>
      <c r="J139" s="250">
        <v>2</v>
      </c>
      <c r="K139" s="251">
        <v>24</v>
      </c>
      <c r="L139" s="251">
        <v>24</v>
      </c>
      <c r="M139" s="251">
        <v>0</v>
      </c>
      <c r="N139" s="252">
        <v>0</v>
      </c>
      <c r="O139" s="250">
        <v>15</v>
      </c>
      <c r="P139" s="252">
        <v>9</v>
      </c>
      <c r="Q139" s="250">
        <v>2</v>
      </c>
      <c r="R139" s="251">
        <v>4</v>
      </c>
      <c r="S139" s="280">
        <v>6</v>
      </c>
      <c r="T139" s="251">
        <v>5</v>
      </c>
      <c r="U139" s="251">
        <v>2</v>
      </c>
      <c r="V139" s="279">
        <v>4</v>
      </c>
      <c r="W139" s="252">
        <v>1</v>
      </c>
      <c r="X139" s="4"/>
      <c r="Y139" s="4"/>
      <c r="Z139" s="4"/>
      <c r="AA139" s="4"/>
      <c r="AB139" s="4"/>
      <c r="AC139" s="4"/>
      <c r="AR139" s="4"/>
    </row>
    <row r="140" spans="1:46" ht="15" customHeight="1">
      <c r="A140" s="309"/>
      <c r="B140" s="316" t="s">
        <v>486</v>
      </c>
      <c r="C140" s="317" t="s">
        <v>602</v>
      </c>
      <c r="D140" s="320">
        <v>74</v>
      </c>
      <c r="E140" s="250"/>
      <c r="F140" s="251"/>
      <c r="G140" s="251"/>
      <c r="H140" s="251"/>
      <c r="I140" s="252"/>
      <c r="J140" s="250">
        <v>3</v>
      </c>
      <c r="K140" s="251">
        <v>37</v>
      </c>
      <c r="L140" s="251">
        <v>37</v>
      </c>
      <c r="M140" s="251">
        <v>0</v>
      </c>
      <c r="N140" s="252">
        <v>0</v>
      </c>
      <c r="O140" s="250">
        <v>23</v>
      </c>
      <c r="P140" s="252">
        <v>14</v>
      </c>
      <c r="Q140" s="250">
        <v>4</v>
      </c>
      <c r="R140" s="251">
        <v>8</v>
      </c>
      <c r="S140" s="280">
        <v>8</v>
      </c>
      <c r="T140" s="251">
        <v>8</v>
      </c>
      <c r="U140" s="251">
        <v>3</v>
      </c>
      <c r="V140" s="279">
        <v>5</v>
      </c>
      <c r="W140" s="252">
        <v>1</v>
      </c>
      <c r="X140" s="4"/>
      <c r="Y140" s="4"/>
      <c r="Z140" s="4"/>
      <c r="AA140" s="4"/>
      <c r="AB140" s="4"/>
      <c r="AC140" s="4"/>
      <c r="AR140" s="4"/>
    </row>
    <row r="141" spans="1:46" ht="15" customHeight="1">
      <c r="A141" s="309"/>
      <c r="B141" s="316" t="s">
        <v>486</v>
      </c>
      <c r="C141" s="317" t="s">
        <v>603</v>
      </c>
      <c r="D141" s="320">
        <v>12</v>
      </c>
      <c r="E141" s="250"/>
      <c r="F141" s="251"/>
      <c r="G141" s="251"/>
      <c r="H141" s="251"/>
      <c r="I141" s="252"/>
      <c r="J141" s="250">
        <v>1</v>
      </c>
      <c r="K141" s="251">
        <v>12</v>
      </c>
      <c r="L141" s="251">
        <v>12</v>
      </c>
      <c r="M141" s="251">
        <v>0</v>
      </c>
      <c r="N141" s="252">
        <v>0</v>
      </c>
      <c r="O141" s="250">
        <v>6</v>
      </c>
      <c r="P141" s="252">
        <v>6</v>
      </c>
      <c r="Q141" s="250">
        <v>2</v>
      </c>
      <c r="R141" s="251">
        <v>3</v>
      </c>
      <c r="S141" s="280">
        <v>2</v>
      </c>
      <c r="T141" s="251">
        <v>4</v>
      </c>
      <c r="U141" s="251">
        <v>1</v>
      </c>
      <c r="V141" s="279">
        <v>0</v>
      </c>
      <c r="W141" s="252">
        <v>0</v>
      </c>
      <c r="X141" s="4"/>
      <c r="Y141" s="4"/>
      <c r="Z141" s="4"/>
      <c r="AA141" s="4"/>
      <c r="AB141" s="4"/>
      <c r="AC141" s="4"/>
      <c r="AR141" s="4"/>
    </row>
    <row r="142" spans="1:46" ht="15" customHeight="1">
      <c r="A142" s="309"/>
      <c r="B142" s="316" t="s">
        <v>486</v>
      </c>
      <c r="C142" s="317" t="s">
        <v>588</v>
      </c>
      <c r="D142" s="320">
        <v>71</v>
      </c>
      <c r="E142" s="250"/>
      <c r="F142" s="251"/>
      <c r="G142" s="251"/>
      <c r="H142" s="251"/>
      <c r="I142" s="252"/>
      <c r="J142" s="250">
        <v>3</v>
      </c>
      <c r="K142" s="251">
        <v>35</v>
      </c>
      <c r="L142" s="251">
        <v>35</v>
      </c>
      <c r="M142" s="251">
        <v>0</v>
      </c>
      <c r="N142" s="252">
        <v>0</v>
      </c>
      <c r="O142" s="250">
        <v>23</v>
      </c>
      <c r="P142" s="252">
        <v>12</v>
      </c>
      <c r="Q142" s="250">
        <v>2</v>
      </c>
      <c r="R142" s="251">
        <v>8</v>
      </c>
      <c r="S142" s="280">
        <v>8</v>
      </c>
      <c r="T142" s="251">
        <v>8</v>
      </c>
      <c r="U142" s="251">
        <v>3</v>
      </c>
      <c r="V142" s="279">
        <v>5</v>
      </c>
      <c r="W142" s="252">
        <v>1</v>
      </c>
      <c r="X142" s="4"/>
      <c r="Y142" s="4"/>
      <c r="Z142" s="4"/>
      <c r="AA142" s="4"/>
      <c r="AB142" s="4"/>
      <c r="AC142" s="4"/>
      <c r="AR142" s="4"/>
    </row>
    <row r="143" spans="1:46" ht="15" customHeight="1">
      <c r="A143" s="309"/>
      <c r="B143" s="316" t="s">
        <v>593</v>
      </c>
      <c r="C143" s="317" t="s">
        <v>604</v>
      </c>
      <c r="D143" s="320">
        <v>25</v>
      </c>
      <c r="E143" s="250"/>
      <c r="F143" s="251"/>
      <c r="G143" s="251"/>
      <c r="H143" s="251"/>
      <c r="I143" s="252"/>
      <c r="J143" s="250">
        <v>1</v>
      </c>
      <c r="K143" s="251">
        <v>12</v>
      </c>
      <c r="L143" s="251">
        <v>12</v>
      </c>
      <c r="M143" s="251">
        <v>0</v>
      </c>
      <c r="N143" s="252">
        <v>0</v>
      </c>
      <c r="O143" s="250">
        <v>3</v>
      </c>
      <c r="P143" s="252">
        <v>9</v>
      </c>
      <c r="Q143" s="250">
        <v>1</v>
      </c>
      <c r="R143" s="251">
        <v>0</v>
      </c>
      <c r="S143" s="280">
        <v>6</v>
      </c>
      <c r="T143" s="251">
        <v>3</v>
      </c>
      <c r="U143" s="251">
        <v>2</v>
      </c>
      <c r="V143" s="279">
        <v>0</v>
      </c>
      <c r="W143" s="252">
        <v>0</v>
      </c>
      <c r="X143" s="4"/>
      <c r="Y143" s="4"/>
      <c r="Z143" s="4"/>
      <c r="AA143" s="4"/>
      <c r="AB143" s="4"/>
      <c r="AC143" s="4"/>
      <c r="AR143" s="4"/>
    </row>
    <row r="144" spans="1:46" ht="15" customHeight="1">
      <c r="A144" s="309"/>
      <c r="B144" s="316" t="s">
        <v>593</v>
      </c>
      <c r="C144" s="317" t="s">
        <v>510</v>
      </c>
      <c r="D144" s="320">
        <v>126</v>
      </c>
      <c r="E144" s="250"/>
      <c r="F144" s="251"/>
      <c r="G144" s="251"/>
      <c r="H144" s="251"/>
      <c r="I144" s="252"/>
      <c r="J144" s="250">
        <v>1</v>
      </c>
      <c r="K144" s="251">
        <v>10</v>
      </c>
      <c r="L144" s="251">
        <v>10</v>
      </c>
      <c r="M144" s="251">
        <v>0</v>
      </c>
      <c r="N144" s="252">
        <v>0</v>
      </c>
      <c r="O144" s="250">
        <v>3</v>
      </c>
      <c r="P144" s="252">
        <v>7</v>
      </c>
      <c r="Q144" s="250">
        <v>3</v>
      </c>
      <c r="R144" s="251">
        <v>0</v>
      </c>
      <c r="S144" s="280">
        <v>2</v>
      </c>
      <c r="T144" s="251">
        <v>3</v>
      </c>
      <c r="U144" s="251">
        <v>2</v>
      </c>
      <c r="V144" s="279">
        <v>0</v>
      </c>
      <c r="W144" s="252">
        <v>0</v>
      </c>
      <c r="X144" s="4"/>
      <c r="Y144" s="4"/>
      <c r="Z144" s="4"/>
      <c r="AA144" s="4"/>
      <c r="AB144" s="4"/>
      <c r="AC144" s="4"/>
      <c r="AR144" s="4"/>
    </row>
    <row r="145" spans="1:44" ht="15" customHeight="1">
      <c r="A145" s="309"/>
      <c r="B145" s="316" t="s">
        <v>593</v>
      </c>
      <c r="C145" s="317" t="s">
        <v>605</v>
      </c>
      <c r="D145" s="320">
        <v>20</v>
      </c>
      <c r="E145" s="250"/>
      <c r="F145" s="251"/>
      <c r="G145" s="251"/>
      <c r="H145" s="251"/>
      <c r="I145" s="252"/>
      <c r="J145" s="250">
        <v>1</v>
      </c>
      <c r="K145" s="251">
        <v>12</v>
      </c>
      <c r="L145" s="251">
        <v>12</v>
      </c>
      <c r="M145" s="251">
        <v>0</v>
      </c>
      <c r="N145" s="252">
        <v>0</v>
      </c>
      <c r="O145" s="250">
        <v>3</v>
      </c>
      <c r="P145" s="252">
        <v>9</v>
      </c>
      <c r="Q145" s="250">
        <v>1</v>
      </c>
      <c r="R145" s="251">
        <v>1</v>
      </c>
      <c r="S145" s="280">
        <v>6</v>
      </c>
      <c r="T145" s="251">
        <v>2</v>
      </c>
      <c r="U145" s="251">
        <v>2</v>
      </c>
      <c r="V145" s="279">
        <v>0</v>
      </c>
      <c r="W145" s="252">
        <v>0</v>
      </c>
      <c r="X145" s="4"/>
      <c r="Y145" s="4"/>
      <c r="Z145" s="4"/>
      <c r="AA145" s="4"/>
      <c r="AB145" s="4"/>
      <c r="AC145" s="4"/>
      <c r="AR145" s="4"/>
    </row>
    <row r="146" spans="1:44" ht="15" customHeight="1">
      <c r="A146" s="309"/>
      <c r="B146" s="316" t="s">
        <v>593</v>
      </c>
      <c r="C146" s="317" t="s">
        <v>571</v>
      </c>
      <c r="D146" s="320">
        <v>20</v>
      </c>
      <c r="E146" s="250"/>
      <c r="F146" s="251"/>
      <c r="G146" s="251"/>
      <c r="H146" s="251"/>
      <c r="I146" s="252"/>
      <c r="J146" s="250">
        <v>1</v>
      </c>
      <c r="K146" s="251">
        <v>15</v>
      </c>
      <c r="L146" s="251">
        <v>15</v>
      </c>
      <c r="M146" s="251">
        <v>0</v>
      </c>
      <c r="N146" s="252">
        <v>0</v>
      </c>
      <c r="O146" s="250">
        <v>3</v>
      </c>
      <c r="P146" s="252">
        <v>12</v>
      </c>
      <c r="Q146" s="250">
        <v>3</v>
      </c>
      <c r="R146" s="251">
        <v>1</v>
      </c>
      <c r="S146" s="280">
        <v>7</v>
      </c>
      <c r="T146" s="251">
        <v>2</v>
      </c>
      <c r="U146" s="251">
        <v>2</v>
      </c>
      <c r="V146" s="279">
        <v>0</v>
      </c>
      <c r="W146" s="252">
        <v>0</v>
      </c>
      <c r="X146" s="4"/>
      <c r="Y146" s="4"/>
      <c r="Z146" s="4"/>
      <c r="AA146" s="4"/>
      <c r="AB146" s="4"/>
      <c r="AC146" s="4"/>
      <c r="AR146" s="4"/>
    </row>
    <row r="147" spans="1:44" ht="15" customHeight="1">
      <c r="A147" s="309"/>
      <c r="B147" s="316" t="s">
        <v>509</v>
      </c>
      <c r="C147" s="317" t="s">
        <v>572</v>
      </c>
      <c r="D147" s="320">
        <v>92</v>
      </c>
      <c r="E147" s="250"/>
      <c r="F147" s="251"/>
      <c r="G147" s="251"/>
      <c r="H147" s="251"/>
      <c r="I147" s="252"/>
      <c r="J147" s="250">
        <v>4</v>
      </c>
      <c r="K147" s="251">
        <v>52</v>
      </c>
      <c r="L147" s="251">
        <v>52</v>
      </c>
      <c r="M147" s="251">
        <v>0</v>
      </c>
      <c r="N147" s="252">
        <v>0</v>
      </c>
      <c r="O147" s="250">
        <v>4</v>
      </c>
      <c r="P147" s="252">
        <v>48</v>
      </c>
      <c r="Q147" s="250">
        <v>6</v>
      </c>
      <c r="R147" s="251">
        <v>9</v>
      </c>
      <c r="S147" s="280">
        <v>17</v>
      </c>
      <c r="T147" s="251">
        <v>13</v>
      </c>
      <c r="U147" s="251">
        <v>5</v>
      </c>
      <c r="V147" s="279">
        <v>2</v>
      </c>
      <c r="W147" s="252">
        <v>0</v>
      </c>
      <c r="X147" s="4"/>
      <c r="Y147" s="4"/>
      <c r="Z147" s="4"/>
      <c r="AA147" s="4"/>
      <c r="AB147" s="4"/>
      <c r="AC147" s="4"/>
      <c r="AR147" s="4"/>
    </row>
    <row r="148" spans="1:44" ht="45.75" customHeight="1">
      <c r="A148" s="309"/>
      <c r="B148" s="316" t="s">
        <v>538</v>
      </c>
      <c r="C148" s="317" t="s">
        <v>573</v>
      </c>
      <c r="D148" s="320">
        <v>321</v>
      </c>
      <c r="E148" s="250"/>
      <c r="F148" s="251"/>
      <c r="G148" s="251"/>
      <c r="H148" s="251"/>
      <c r="I148" s="252"/>
      <c r="J148" s="250">
        <v>15</v>
      </c>
      <c r="K148" s="251">
        <v>168</v>
      </c>
      <c r="L148" s="251">
        <v>168</v>
      </c>
      <c r="M148" s="251">
        <v>0</v>
      </c>
      <c r="N148" s="252">
        <v>0</v>
      </c>
      <c r="O148" s="250">
        <v>7</v>
      </c>
      <c r="P148" s="252">
        <v>161</v>
      </c>
      <c r="Q148" s="250">
        <v>8</v>
      </c>
      <c r="R148" s="251">
        <v>21</v>
      </c>
      <c r="S148" s="280">
        <v>54</v>
      </c>
      <c r="T148" s="251">
        <v>44</v>
      </c>
      <c r="U148" s="251">
        <v>22</v>
      </c>
      <c r="V148" s="279">
        <v>18</v>
      </c>
      <c r="W148" s="252">
        <v>1</v>
      </c>
      <c r="X148" s="4"/>
      <c r="Y148" s="4"/>
      <c r="Z148" s="4"/>
      <c r="AA148" s="4"/>
      <c r="AB148" s="4"/>
      <c r="AC148" s="4"/>
      <c r="AR148" s="4"/>
    </row>
    <row r="149" spans="1:44" ht="33.75" customHeight="1">
      <c r="A149" s="309"/>
      <c r="B149" s="316" t="s">
        <v>538</v>
      </c>
      <c r="C149" s="317" t="s">
        <v>540</v>
      </c>
      <c r="D149" s="320">
        <v>335</v>
      </c>
      <c r="E149" s="250"/>
      <c r="F149" s="251"/>
      <c r="G149" s="251"/>
      <c r="H149" s="251"/>
      <c r="I149" s="252"/>
      <c r="J149" s="250">
        <v>16</v>
      </c>
      <c r="K149" s="251">
        <v>186</v>
      </c>
      <c r="L149" s="251">
        <v>185</v>
      </c>
      <c r="M149" s="251">
        <v>1</v>
      </c>
      <c r="N149" s="252">
        <v>0</v>
      </c>
      <c r="O149" s="250">
        <v>9</v>
      </c>
      <c r="P149" s="252">
        <v>177</v>
      </c>
      <c r="Q149" s="250">
        <v>12</v>
      </c>
      <c r="R149" s="251">
        <v>26</v>
      </c>
      <c r="S149" s="280">
        <v>51</v>
      </c>
      <c r="T149" s="251">
        <v>54</v>
      </c>
      <c r="U149" s="251">
        <v>23</v>
      </c>
      <c r="V149" s="279">
        <v>19</v>
      </c>
      <c r="W149" s="252">
        <v>1</v>
      </c>
      <c r="X149" s="4"/>
      <c r="Y149" s="4"/>
      <c r="Z149" s="4"/>
      <c r="AA149" s="4"/>
      <c r="AB149" s="4"/>
      <c r="AC149" s="4"/>
      <c r="AR149" s="4"/>
    </row>
    <row r="150" spans="1:44" ht="15" customHeight="1">
      <c r="A150" s="309"/>
      <c r="B150" s="316"/>
      <c r="C150" s="317"/>
      <c r="D150" s="320"/>
      <c r="E150" s="250"/>
      <c r="F150" s="251"/>
      <c r="G150" s="251"/>
      <c r="H150" s="251"/>
      <c r="I150" s="252"/>
      <c r="J150" s="250"/>
      <c r="K150" s="251"/>
      <c r="L150" s="251"/>
      <c r="M150" s="251"/>
      <c r="N150" s="252"/>
      <c r="O150" s="250"/>
      <c r="P150" s="252"/>
      <c r="Q150" s="250"/>
      <c r="R150" s="251"/>
      <c r="S150" s="280"/>
      <c r="T150" s="251"/>
      <c r="U150" s="251"/>
      <c r="V150" s="279"/>
      <c r="W150" s="252"/>
      <c r="X150" s="4"/>
      <c r="Y150" s="4"/>
      <c r="Z150" s="4"/>
      <c r="AA150" s="4"/>
      <c r="AB150" s="4"/>
      <c r="AC150" s="4"/>
      <c r="AR150" s="4"/>
    </row>
    <row r="151" spans="1:44" ht="15" customHeight="1">
      <c r="A151" s="309"/>
      <c r="B151" s="316"/>
      <c r="C151" s="317"/>
      <c r="D151" s="320"/>
      <c r="E151" s="250"/>
      <c r="F151" s="251"/>
      <c r="G151" s="251"/>
      <c r="H151" s="251"/>
      <c r="I151" s="252"/>
      <c r="J151" s="250"/>
      <c r="K151" s="251"/>
      <c r="L151" s="251"/>
      <c r="M151" s="251"/>
      <c r="N151" s="252"/>
      <c r="O151" s="250"/>
      <c r="P151" s="252"/>
      <c r="Q151" s="250"/>
      <c r="R151" s="251"/>
      <c r="S151" s="280"/>
      <c r="T151" s="251"/>
      <c r="U151" s="251"/>
      <c r="V151" s="279"/>
      <c r="W151" s="252"/>
      <c r="X151" s="4"/>
      <c r="Y151" s="4"/>
      <c r="Z151" s="4"/>
      <c r="AA151" s="4"/>
      <c r="AB151" s="4"/>
      <c r="AC151" s="4"/>
      <c r="AR151" s="4"/>
    </row>
    <row r="152" spans="1:44" ht="15" customHeight="1">
      <c r="A152" s="309"/>
      <c r="B152" s="316"/>
      <c r="C152" s="317"/>
      <c r="D152" s="320"/>
      <c r="E152" s="250"/>
      <c r="F152" s="251"/>
      <c r="G152" s="251"/>
      <c r="H152" s="251"/>
      <c r="I152" s="252"/>
      <c r="J152" s="250"/>
      <c r="K152" s="251"/>
      <c r="L152" s="251"/>
      <c r="M152" s="251"/>
      <c r="N152" s="252"/>
      <c r="O152" s="250"/>
      <c r="P152" s="252"/>
      <c r="Q152" s="250"/>
      <c r="R152" s="251"/>
      <c r="S152" s="280"/>
      <c r="T152" s="251"/>
      <c r="U152" s="251"/>
      <c r="V152" s="279"/>
      <c r="W152" s="252"/>
      <c r="X152" s="4"/>
      <c r="Y152" s="4"/>
      <c r="Z152" s="4"/>
      <c r="AA152" s="4"/>
      <c r="AB152" s="4"/>
      <c r="AC152" s="4"/>
      <c r="AR152" s="4"/>
    </row>
    <row r="153" spans="1:44" ht="15" customHeight="1">
      <c r="A153" s="309"/>
      <c r="B153" s="316"/>
      <c r="C153" s="317"/>
      <c r="D153" s="320"/>
      <c r="E153" s="250"/>
      <c r="F153" s="251"/>
      <c r="G153" s="251"/>
      <c r="H153" s="251"/>
      <c r="I153" s="252"/>
      <c r="J153" s="250"/>
      <c r="K153" s="251"/>
      <c r="L153" s="251"/>
      <c r="M153" s="251"/>
      <c r="N153" s="252"/>
      <c r="O153" s="250"/>
      <c r="P153" s="252"/>
      <c r="Q153" s="250"/>
      <c r="R153" s="251"/>
      <c r="S153" s="280"/>
      <c r="T153" s="251"/>
      <c r="U153" s="251"/>
      <c r="V153" s="279"/>
      <c r="W153" s="252"/>
      <c r="X153" s="4"/>
      <c r="Y153" s="4"/>
      <c r="Z153" s="4"/>
      <c r="AA153" s="4"/>
      <c r="AB153" s="4"/>
      <c r="AC153" s="4"/>
      <c r="AR153" s="4"/>
    </row>
    <row r="154" spans="1:44" ht="15" customHeight="1">
      <c r="A154" s="309"/>
      <c r="B154" s="316"/>
      <c r="C154" s="317"/>
      <c r="D154" s="320"/>
      <c r="E154" s="250"/>
      <c r="F154" s="251"/>
      <c r="G154" s="251"/>
      <c r="H154" s="251"/>
      <c r="I154" s="252"/>
      <c r="J154" s="250"/>
      <c r="K154" s="251"/>
      <c r="L154" s="251"/>
      <c r="M154" s="251"/>
      <c r="N154" s="252"/>
      <c r="O154" s="250"/>
      <c r="P154" s="252"/>
      <c r="Q154" s="250"/>
      <c r="R154" s="251"/>
      <c r="S154" s="280"/>
      <c r="T154" s="251"/>
      <c r="U154" s="251"/>
      <c r="V154" s="279"/>
      <c r="W154" s="252"/>
      <c r="X154" s="4"/>
      <c r="Y154" s="4"/>
      <c r="Z154" s="4"/>
      <c r="AA154" s="4"/>
      <c r="AB154" s="4"/>
      <c r="AC154" s="4"/>
      <c r="AR154" s="4"/>
    </row>
    <row r="155" spans="1:44" ht="15" customHeight="1">
      <c r="A155" s="309"/>
      <c r="B155" s="316"/>
      <c r="C155" s="317"/>
      <c r="D155" s="320"/>
      <c r="E155" s="250"/>
      <c r="F155" s="251"/>
      <c r="G155" s="251"/>
      <c r="H155" s="251"/>
      <c r="I155" s="252"/>
      <c r="J155" s="250"/>
      <c r="K155" s="251"/>
      <c r="L155" s="251"/>
      <c r="M155" s="251"/>
      <c r="N155" s="252"/>
      <c r="O155" s="250"/>
      <c r="P155" s="252"/>
      <c r="Q155" s="250"/>
      <c r="R155" s="251"/>
      <c r="S155" s="280"/>
      <c r="T155" s="251"/>
      <c r="U155" s="251"/>
      <c r="V155" s="279"/>
      <c r="W155" s="252"/>
      <c r="X155" s="4"/>
      <c r="Y155" s="4"/>
      <c r="Z155" s="4"/>
      <c r="AA155" s="4"/>
      <c r="AB155" s="4"/>
      <c r="AC155" s="4"/>
      <c r="AR155" s="4"/>
    </row>
    <row r="156" spans="1:44" ht="15" customHeight="1">
      <c r="A156" s="309"/>
      <c r="B156" s="316"/>
      <c r="C156" s="317"/>
      <c r="D156" s="320"/>
      <c r="E156" s="250"/>
      <c r="F156" s="251"/>
      <c r="G156" s="251"/>
      <c r="H156" s="251"/>
      <c r="I156" s="252"/>
      <c r="J156" s="250"/>
      <c r="K156" s="251"/>
      <c r="L156" s="251"/>
      <c r="M156" s="251"/>
      <c r="N156" s="252"/>
      <c r="O156" s="250"/>
      <c r="P156" s="252"/>
      <c r="Q156" s="250"/>
      <c r="R156" s="251"/>
      <c r="S156" s="280"/>
      <c r="T156" s="251"/>
      <c r="U156" s="251"/>
      <c r="V156" s="279"/>
      <c r="W156" s="252"/>
      <c r="X156" s="4"/>
      <c r="Y156" s="4"/>
      <c r="Z156" s="4"/>
      <c r="AA156" s="4"/>
      <c r="AB156" s="4"/>
      <c r="AC156" s="4"/>
      <c r="AR156" s="4"/>
    </row>
    <row r="157" spans="1:44" ht="15" customHeight="1">
      <c r="A157" s="309"/>
      <c r="B157" s="316"/>
      <c r="C157" s="317"/>
      <c r="D157" s="320"/>
      <c r="E157" s="250"/>
      <c r="F157" s="251"/>
      <c r="G157" s="251"/>
      <c r="H157" s="251"/>
      <c r="I157" s="252"/>
      <c r="J157" s="250"/>
      <c r="K157" s="251"/>
      <c r="L157" s="251"/>
      <c r="M157" s="251"/>
      <c r="N157" s="252"/>
      <c r="O157" s="250"/>
      <c r="P157" s="252"/>
      <c r="Q157" s="250"/>
      <c r="R157" s="251"/>
      <c r="S157" s="280"/>
      <c r="T157" s="251"/>
      <c r="U157" s="251"/>
      <c r="V157" s="279"/>
      <c r="W157" s="252"/>
      <c r="X157" s="4"/>
      <c r="Y157" s="4"/>
      <c r="Z157" s="4"/>
      <c r="AA157" s="4"/>
      <c r="AB157" s="4"/>
      <c r="AC157" s="4"/>
      <c r="AR157" s="4"/>
    </row>
    <row r="158" spans="1:44" ht="15" customHeight="1">
      <c r="A158" s="309"/>
      <c r="B158" s="316"/>
      <c r="C158" s="317"/>
      <c r="D158" s="320"/>
      <c r="E158" s="250"/>
      <c r="F158" s="251"/>
      <c r="G158" s="251"/>
      <c r="H158" s="251"/>
      <c r="I158" s="252"/>
      <c r="J158" s="250"/>
      <c r="K158" s="251"/>
      <c r="L158" s="251"/>
      <c r="M158" s="251"/>
      <c r="N158" s="252"/>
      <c r="O158" s="250"/>
      <c r="P158" s="252"/>
      <c r="Q158" s="250"/>
      <c r="R158" s="251"/>
      <c r="S158" s="280"/>
      <c r="T158" s="251"/>
      <c r="U158" s="251"/>
      <c r="V158" s="279"/>
      <c r="W158" s="252"/>
      <c r="X158" s="4"/>
      <c r="Y158" s="4"/>
      <c r="Z158" s="4"/>
      <c r="AA158" s="4"/>
      <c r="AB158" s="4"/>
      <c r="AC158" s="4"/>
      <c r="AR158" s="4"/>
    </row>
    <row r="159" spans="1:44" ht="15" customHeight="1">
      <c r="A159" s="309"/>
      <c r="B159" s="316"/>
      <c r="C159" s="317"/>
      <c r="D159" s="320"/>
      <c r="E159" s="250"/>
      <c r="F159" s="251"/>
      <c r="G159" s="251"/>
      <c r="H159" s="251"/>
      <c r="I159" s="252"/>
      <c r="J159" s="250"/>
      <c r="K159" s="251"/>
      <c r="L159" s="251"/>
      <c r="M159" s="251"/>
      <c r="N159" s="252"/>
      <c r="O159" s="250"/>
      <c r="P159" s="252"/>
      <c r="Q159" s="250"/>
      <c r="R159" s="251"/>
      <c r="S159" s="280"/>
      <c r="T159" s="251"/>
      <c r="U159" s="251"/>
      <c r="V159" s="279"/>
      <c r="W159" s="252"/>
      <c r="X159" s="4"/>
      <c r="Y159" s="4"/>
      <c r="Z159" s="4"/>
      <c r="AA159" s="4"/>
      <c r="AB159" s="4"/>
      <c r="AC159" s="4"/>
      <c r="AR159" s="4"/>
    </row>
    <row r="160" spans="1:44" ht="15" customHeight="1">
      <c r="A160" s="309"/>
      <c r="B160" s="316"/>
      <c r="C160" s="317"/>
      <c r="D160" s="320"/>
      <c r="E160" s="250"/>
      <c r="F160" s="251"/>
      <c r="G160" s="251"/>
      <c r="H160" s="251"/>
      <c r="I160" s="252"/>
      <c r="J160" s="250"/>
      <c r="K160" s="251"/>
      <c r="L160" s="251"/>
      <c r="M160" s="251"/>
      <c r="N160" s="252"/>
      <c r="O160" s="250"/>
      <c r="P160" s="252"/>
      <c r="Q160" s="250"/>
      <c r="R160" s="251"/>
      <c r="S160" s="280"/>
      <c r="T160" s="251"/>
      <c r="U160" s="251"/>
      <c r="V160" s="279"/>
      <c r="W160" s="252"/>
      <c r="X160" s="4"/>
      <c r="Y160" s="4"/>
      <c r="Z160" s="4"/>
      <c r="AA160" s="4"/>
      <c r="AB160" s="4"/>
      <c r="AC160" s="4"/>
      <c r="AR160" s="4"/>
    </row>
    <row r="161" spans="1:44" ht="15" customHeight="1">
      <c r="A161" s="309"/>
      <c r="B161" s="316"/>
      <c r="C161" s="317"/>
      <c r="D161" s="320"/>
      <c r="E161" s="250"/>
      <c r="F161" s="251"/>
      <c r="G161" s="251"/>
      <c r="H161" s="251"/>
      <c r="I161" s="252"/>
      <c r="J161" s="250"/>
      <c r="K161" s="251"/>
      <c r="L161" s="251"/>
      <c r="M161" s="251"/>
      <c r="N161" s="252"/>
      <c r="O161" s="250"/>
      <c r="P161" s="252"/>
      <c r="Q161" s="250"/>
      <c r="R161" s="251"/>
      <c r="S161" s="280"/>
      <c r="T161" s="251"/>
      <c r="U161" s="251"/>
      <c r="V161" s="279"/>
      <c r="W161" s="252"/>
      <c r="X161" s="4"/>
      <c r="Y161" s="4"/>
      <c r="Z161" s="4"/>
      <c r="AA161" s="4"/>
      <c r="AB161" s="4"/>
      <c r="AC161" s="4"/>
      <c r="AR161" s="4"/>
    </row>
    <row r="162" spans="1:44" ht="15" customHeight="1">
      <c r="A162" s="309"/>
      <c r="B162" s="316"/>
      <c r="C162" s="317"/>
      <c r="D162" s="320"/>
      <c r="E162" s="250"/>
      <c r="F162" s="251"/>
      <c r="G162" s="251"/>
      <c r="H162" s="251"/>
      <c r="I162" s="252"/>
      <c r="J162" s="250"/>
      <c r="K162" s="251"/>
      <c r="L162" s="251"/>
      <c r="M162" s="251"/>
      <c r="N162" s="252"/>
      <c r="O162" s="250"/>
      <c r="P162" s="252"/>
      <c r="Q162" s="250"/>
      <c r="R162" s="251"/>
      <c r="S162" s="280"/>
      <c r="T162" s="251"/>
      <c r="U162" s="251"/>
      <c r="V162" s="279"/>
      <c r="W162" s="252"/>
      <c r="X162" s="4"/>
      <c r="Y162" s="4"/>
      <c r="Z162" s="4"/>
      <c r="AA162" s="4"/>
      <c r="AB162" s="4"/>
      <c r="AC162" s="4"/>
      <c r="AR162" s="4"/>
    </row>
    <row r="163" spans="1:44" ht="15" customHeight="1">
      <c r="A163" s="309"/>
      <c r="B163" s="316"/>
      <c r="C163" s="317"/>
      <c r="D163" s="320"/>
      <c r="E163" s="250"/>
      <c r="F163" s="251"/>
      <c r="G163" s="251"/>
      <c r="H163" s="251"/>
      <c r="I163" s="252"/>
      <c r="J163" s="250"/>
      <c r="K163" s="251"/>
      <c r="L163" s="251"/>
      <c r="M163" s="251"/>
      <c r="N163" s="252"/>
      <c r="O163" s="250"/>
      <c r="P163" s="252"/>
      <c r="Q163" s="250"/>
      <c r="R163" s="251"/>
      <c r="S163" s="280"/>
      <c r="T163" s="251"/>
      <c r="U163" s="251"/>
      <c r="V163" s="279"/>
      <c r="W163" s="252"/>
      <c r="X163" s="4"/>
      <c r="Y163" s="4"/>
      <c r="Z163" s="4"/>
      <c r="AA163" s="4"/>
      <c r="AB163" s="4"/>
      <c r="AC163" s="4"/>
      <c r="AR163" s="4"/>
    </row>
    <row r="164" spans="1:44" ht="15" customHeight="1">
      <c r="A164" s="309"/>
      <c r="B164" s="316"/>
      <c r="C164" s="317"/>
      <c r="D164" s="320"/>
      <c r="E164" s="250"/>
      <c r="F164" s="251"/>
      <c r="G164" s="251"/>
      <c r="H164" s="251"/>
      <c r="I164" s="252"/>
      <c r="J164" s="250"/>
      <c r="K164" s="251"/>
      <c r="L164" s="251"/>
      <c r="M164" s="251"/>
      <c r="N164" s="252"/>
      <c r="O164" s="250"/>
      <c r="P164" s="252"/>
      <c r="Q164" s="250"/>
      <c r="R164" s="251"/>
      <c r="S164" s="280"/>
      <c r="T164" s="251"/>
      <c r="U164" s="251"/>
      <c r="V164" s="279"/>
      <c r="W164" s="252"/>
      <c r="X164" s="4"/>
      <c r="Y164" s="4"/>
      <c r="Z164" s="4"/>
      <c r="AA164" s="4"/>
      <c r="AB164" s="4"/>
      <c r="AC164" s="4"/>
      <c r="AR164" s="4"/>
    </row>
    <row r="165" spans="1:44" ht="15" customHeight="1">
      <c r="A165" s="309"/>
      <c r="B165" s="316"/>
      <c r="C165" s="317"/>
      <c r="D165" s="320"/>
      <c r="E165" s="250"/>
      <c r="F165" s="251"/>
      <c r="G165" s="251"/>
      <c r="H165" s="251"/>
      <c r="I165" s="252"/>
      <c r="J165" s="250"/>
      <c r="K165" s="251"/>
      <c r="L165" s="251"/>
      <c r="M165" s="251"/>
      <c r="N165" s="252"/>
      <c r="O165" s="250"/>
      <c r="P165" s="252"/>
      <c r="Q165" s="250"/>
      <c r="R165" s="251"/>
      <c r="S165" s="280"/>
      <c r="T165" s="251"/>
      <c r="U165" s="251"/>
      <c r="V165" s="279"/>
      <c r="W165" s="252"/>
      <c r="X165" s="4"/>
      <c r="Y165" s="4"/>
      <c r="Z165" s="4"/>
      <c r="AA165" s="4"/>
      <c r="AB165" s="4"/>
      <c r="AC165" s="4"/>
      <c r="AR165" s="4"/>
    </row>
    <row r="166" spans="1:44" ht="15" customHeight="1">
      <c r="A166" s="309"/>
      <c r="B166" s="316"/>
      <c r="C166" s="317"/>
      <c r="D166" s="320"/>
      <c r="E166" s="250"/>
      <c r="F166" s="251"/>
      <c r="G166" s="251"/>
      <c r="H166" s="251"/>
      <c r="I166" s="252"/>
      <c r="J166" s="250"/>
      <c r="K166" s="251"/>
      <c r="L166" s="251"/>
      <c r="M166" s="251"/>
      <c r="N166" s="252"/>
      <c r="O166" s="250"/>
      <c r="P166" s="252"/>
      <c r="Q166" s="250"/>
      <c r="R166" s="251"/>
      <c r="S166" s="280"/>
      <c r="T166" s="251"/>
      <c r="U166" s="251"/>
      <c r="V166" s="279"/>
      <c r="W166" s="252"/>
      <c r="X166" s="4"/>
      <c r="Y166" s="4"/>
      <c r="Z166" s="4"/>
      <c r="AA166" s="4"/>
      <c r="AB166" s="4"/>
      <c r="AC166" s="4"/>
      <c r="AR166" s="4"/>
    </row>
    <row r="167" spans="1:44" ht="15" customHeight="1">
      <c r="A167" s="309"/>
      <c r="B167" s="316"/>
      <c r="C167" s="317"/>
      <c r="D167" s="320"/>
      <c r="E167" s="250"/>
      <c r="F167" s="251"/>
      <c r="G167" s="251"/>
      <c r="H167" s="251"/>
      <c r="I167" s="252"/>
      <c r="J167" s="250"/>
      <c r="K167" s="251"/>
      <c r="L167" s="251"/>
      <c r="M167" s="251"/>
      <c r="N167" s="252"/>
      <c r="O167" s="250"/>
      <c r="P167" s="252"/>
      <c r="Q167" s="250"/>
      <c r="R167" s="251"/>
      <c r="S167" s="280"/>
      <c r="T167" s="251"/>
      <c r="U167" s="251"/>
      <c r="V167" s="279"/>
      <c r="W167" s="252"/>
      <c r="X167" s="4"/>
      <c r="Y167" s="4"/>
      <c r="Z167" s="4"/>
      <c r="AA167" s="4"/>
      <c r="AB167" s="4"/>
      <c r="AC167" s="4"/>
      <c r="AR167" s="4"/>
    </row>
    <row r="168" spans="1:44" ht="15" customHeight="1">
      <c r="A168" s="309"/>
      <c r="B168" s="316"/>
      <c r="C168" s="317"/>
      <c r="D168" s="320"/>
      <c r="E168" s="250"/>
      <c r="F168" s="251"/>
      <c r="G168" s="251"/>
      <c r="H168" s="251"/>
      <c r="I168" s="252"/>
      <c r="J168" s="250"/>
      <c r="K168" s="251"/>
      <c r="L168" s="251"/>
      <c r="M168" s="251"/>
      <c r="N168" s="252"/>
      <c r="O168" s="250"/>
      <c r="P168" s="252"/>
      <c r="Q168" s="250"/>
      <c r="R168" s="251"/>
      <c r="S168" s="280"/>
      <c r="T168" s="251"/>
      <c r="U168" s="251"/>
      <c r="V168" s="279"/>
      <c r="W168" s="252"/>
      <c r="X168" s="4"/>
      <c r="Y168" s="4"/>
      <c r="Z168" s="4"/>
      <c r="AA168" s="4"/>
      <c r="AB168" s="4"/>
      <c r="AC168" s="4"/>
      <c r="AR168" s="4"/>
    </row>
    <row r="169" spans="1:44" ht="15" customHeight="1">
      <c r="A169" s="309"/>
      <c r="B169" s="316"/>
      <c r="C169" s="317"/>
      <c r="D169" s="320"/>
      <c r="E169" s="250"/>
      <c r="F169" s="251"/>
      <c r="G169" s="251"/>
      <c r="H169" s="251"/>
      <c r="I169" s="252"/>
      <c r="J169" s="250"/>
      <c r="K169" s="251"/>
      <c r="L169" s="251"/>
      <c r="M169" s="251"/>
      <c r="N169" s="252"/>
      <c r="O169" s="250"/>
      <c r="P169" s="252"/>
      <c r="Q169" s="250"/>
      <c r="R169" s="251"/>
      <c r="S169" s="280"/>
      <c r="T169" s="251"/>
      <c r="U169" s="251"/>
      <c r="V169" s="279"/>
      <c r="W169" s="252"/>
      <c r="X169" s="4"/>
      <c r="Y169" s="4"/>
      <c r="Z169" s="4"/>
      <c r="AA169" s="4"/>
      <c r="AB169" s="4"/>
      <c r="AC169" s="4"/>
      <c r="AR169" s="4"/>
    </row>
    <row r="170" spans="1:44" ht="15" customHeight="1">
      <c r="A170" s="309"/>
      <c r="B170" s="321"/>
      <c r="C170" s="322"/>
      <c r="D170" s="320"/>
      <c r="E170" s="250"/>
      <c r="F170" s="251"/>
      <c r="G170" s="251"/>
      <c r="H170" s="251"/>
      <c r="I170" s="252"/>
      <c r="J170" s="250"/>
      <c r="K170" s="251"/>
      <c r="L170" s="251"/>
      <c r="M170" s="251"/>
      <c r="N170" s="252"/>
      <c r="O170" s="250"/>
      <c r="P170" s="252"/>
      <c r="Q170" s="250"/>
      <c r="R170" s="251"/>
      <c r="S170" s="280"/>
      <c r="T170" s="251"/>
      <c r="U170" s="251"/>
      <c r="V170" s="279"/>
      <c r="W170" s="252"/>
      <c r="X170" s="4"/>
      <c r="Y170" s="4"/>
      <c r="Z170" s="4"/>
      <c r="AA170" s="4"/>
      <c r="AB170" s="4"/>
      <c r="AC170" s="4"/>
      <c r="AK170" s="100"/>
      <c r="AR170" s="4"/>
    </row>
    <row r="171" spans="1:44" ht="15" customHeight="1">
      <c r="A171" s="309"/>
      <c r="B171" s="321"/>
      <c r="C171" s="322"/>
      <c r="D171" s="320"/>
      <c r="E171" s="250"/>
      <c r="F171" s="251"/>
      <c r="G171" s="323"/>
      <c r="H171" s="251"/>
      <c r="I171" s="252"/>
      <c r="J171" s="250"/>
      <c r="K171" s="251"/>
      <c r="L171" s="251"/>
      <c r="M171" s="251"/>
      <c r="N171" s="252"/>
      <c r="O171" s="250"/>
      <c r="P171" s="252"/>
      <c r="Q171" s="250"/>
      <c r="R171" s="251"/>
      <c r="S171" s="280"/>
      <c r="T171" s="251"/>
      <c r="U171" s="251"/>
      <c r="V171" s="279"/>
      <c r="W171" s="252"/>
      <c r="X171" s="4"/>
      <c r="Y171" s="4"/>
      <c r="Z171" s="4"/>
      <c r="AA171" s="4"/>
      <c r="AB171" s="4"/>
      <c r="AC171" s="4"/>
      <c r="AR171" s="4"/>
    </row>
    <row r="172" spans="1:44" ht="15" customHeight="1">
      <c r="A172" s="309"/>
      <c r="B172" s="321"/>
      <c r="C172" s="322"/>
      <c r="D172" s="320"/>
      <c r="E172" s="250"/>
      <c r="F172" s="251"/>
      <c r="G172" s="251"/>
      <c r="H172" s="251"/>
      <c r="I172" s="252"/>
      <c r="J172" s="250"/>
      <c r="K172" s="251"/>
      <c r="L172" s="251"/>
      <c r="M172" s="251"/>
      <c r="N172" s="252"/>
      <c r="O172" s="250"/>
      <c r="P172" s="252"/>
      <c r="Q172" s="250"/>
      <c r="R172" s="251"/>
      <c r="S172" s="280"/>
      <c r="T172" s="251"/>
      <c r="U172" s="251"/>
      <c r="V172" s="279"/>
      <c r="W172" s="252"/>
      <c r="X172" s="4"/>
      <c r="Y172" s="4"/>
      <c r="Z172" s="4"/>
      <c r="AA172" s="4"/>
      <c r="AB172" s="4"/>
      <c r="AC172" s="4"/>
      <c r="AR172" s="4"/>
    </row>
    <row r="173" spans="1:44" ht="15" customHeight="1">
      <c r="A173" s="309"/>
      <c r="B173" s="321"/>
      <c r="C173" s="322"/>
      <c r="D173" s="320"/>
      <c r="E173" s="250"/>
      <c r="F173" s="251"/>
      <c r="G173" s="251"/>
      <c r="H173" s="251"/>
      <c r="I173" s="252"/>
      <c r="J173" s="250"/>
      <c r="K173" s="251"/>
      <c r="L173" s="251"/>
      <c r="M173" s="251"/>
      <c r="N173" s="252"/>
      <c r="O173" s="250"/>
      <c r="P173" s="252"/>
      <c r="Q173" s="250"/>
      <c r="R173" s="251"/>
      <c r="S173" s="280"/>
      <c r="T173" s="251"/>
      <c r="U173" s="251"/>
      <c r="V173" s="279"/>
      <c r="W173" s="252"/>
      <c r="X173" s="4"/>
      <c r="Y173" s="4"/>
      <c r="Z173" s="4"/>
      <c r="AA173" s="4"/>
      <c r="AB173" s="4"/>
      <c r="AC173" s="4"/>
      <c r="AR173" s="4"/>
    </row>
    <row r="174" spans="1:44" ht="15" customHeight="1">
      <c r="A174" s="309"/>
      <c r="B174" s="321"/>
      <c r="C174" s="322"/>
      <c r="D174" s="320"/>
      <c r="E174" s="250"/>
      <c r="F174" s="251"/>
      <c r="G174" s="251"/>
      <c r="H174" s="251"/>
      <c r="I174" s="252"/>
      <c r="J174" s="250"/>
      <c r="K174" s="251"/>
      <c r="L174" s="251"/>
      <c r="M174" s="251"/>
      <c r="N174" s="252"/>
      <c r="O174" s="250"/>
      <c r="P174" s="252"/>
      <c r="Q174" s="250"/>
      <c r="R174" s="251"/>
      <c r="S174" s="280"/>
      <c r="T174" s="251"/>
      <c r="U174" s="251"/>
      <c r="V174" s="279"/>
      <c r="W174" s="252"/>
      <c r="X174" s="4"/>
      <c r="Y174" s="4"/>
      <c r="Z174" s="4"/>
      <c r="AA174" s="4"/>
      <c r="AB174" s="4"/>
      <c r="AC174" s="4"/>
      <c r="AR174" s="4"/>
    </row>
    <row r="175" spans="1:44" ht="15" customHeight="1">
      <c r="A175" s="309"/>
      <c r="B175" s="321"/>
      <c r="C175" s="322"/>
      <c r="D175" s="320"/>
      <c r="E175" s="250"/>
      <c r="F175" s="251"/>
      <c r="G175" s="251"/>
      <c r="H175" s="251"/>
      <c r="I175" s="252"/>
      <c r="J175" s="250"/>
      <c r="K175" s="251"/>
      <c r="L175" s="251"/>
      <c r="M175" s="251"/>
      <c r="N175" s="252"/>
      <c r="O175" s="250"/>
      <c r="P175" s="252"/>
      <c r="Q175" s="250"/>
      <c r="R175" s="251"/>
      <c r="S175" s="280"/>
      <c r="T175" s="251"/>
      <c r="U175" s="251"/>
      <c r="V175" s="279"/>
      <c r="W175" s="252"/>
      <c r="X175" s="4"/>
      <c r="Y175" s="4"/>
      <c r="Z175" s="4"/>
      <c r="AA175" s="4"/>
      <c r="AB175" s="4"/>
      <c r="AC175" s="4"/>
      <c r="AR175" s="4"/>
    </row>
    <row r="176" spans="1:44" ht="15" customHeight="1">
      <c r="A176" s="309"/>
      <c r="B176" s="321"/>
      <c r="C176" s="322"/>
      <c r="D176" s="320"/>
      <c r="E176" s="250"/>
      <c r="F176" s="251"/>
      <c r="G176" s="251"/>
      <c r="H176" s="251"/>
      <c r="I176" s="252"/>
      <c r="J176" s="250"/>
      <c r="K176" s="251"/>
      <c r="L176" s="251"/>
      <c r="M176" s="251"/>
      <c r="N176" s="252"/>
      <c r="O176" s="250"/>
      <c r="P176" s="252"/>
      <c r="Q176" s="250"/>
      <c r="R176" s="251"/>
      <c r="S176" s="280"/>
      <c r="T176" s="251"/>
      <c r="U176" s="251"/>
      <c r="V176" s="279"/>
      <c r="W176" s="252"/>
      <c r="X176" s="4"/>
      <c r="Y176" s="4"/>
      <c r="Z176" s="4"/>
      <c r="AA176" s="4"/>
      <c r="AB176" s="4"/>
      <c r="AC176" s="4"/>
      <c r="AR176" s="4"/>
    </row>
    <row r="177" spans="1:46" ht="15" customHeight="1">
      <c r="A177" s="324"/>
      <c r="B177" s="321"/>
      <c r="C177" s="322"/>
      <c r="D177" s="320"/>
      <c r="E177" s="250"/>
      <c r="F177" s="251"/>
      <c r="G177" s="251"/>
      <c r="H177" s="251"/>
      <c r="I177" s="252"/>
      <c r="J177" s="250"/>
      <c r="K177" s="251"/>
      <c r="L177" s="251"/>
      <c r="M177" s="251"/>
      <c r="N177" s="252"/>
      <c r="O177" s="250"/>
      <c r="P177" s="252"/>
      <c r="Q177" s="250"/>
      <c r="R177" s="251"/>
      <c r="S177" s="280"/>
      <c r="T177" s="251"/>
      <c r="U177" s="251"/>
      <c r="V177" s="279"/>
      <c r="W177" s="252"/>
      <c r="X177" s="4"/>
      <c r="Y177" s="4"/>
      <c r="Z177" s="4"/>
      <c r="AA177" s="4"/>
      <c r="AB177" s="4"/>
      <c r="AC177" s="4"/>
      <c r="AR177" s="4"/>
    </row>
    <row r="178" spans="1:46" ht="15" customHeight="1">
      <c r="A178" s="324"/>
      <c r="B178" s="321"/>
      <c r="C178" s="322"/>
      <c r="D178" s="320"/>
      <c r="E178" s="250"/>
      <c r="F178" s="251"/>
      <c r="G178" s="251"/>
      <c r="H178" s="251"/>
      <c r="I178" s="252"/>
      <c r="J178" s="250"/>
      <c r="K178" s="251"/>
      <c r="L178" s="251"/>
      <c r="M178" s="251"/>
      <c r="N178" s="252"/>
      <c r="O178" s="250"/>
      <c r="P178" s="252"/>
      <c r="Q178" s="250"/>
      <c r="R178" s="251"/>
      <c r="S178" s="280"/>
      <c r="T178" s="251"/>
      <c r="U178" s="251"/>
      <c r="V178" s="279"/>
      <c r="W178" s="252"/>
      <c r="X178" s="4"/>
      <c r="Y178" s="4"/>
      <c r="Z178" s="4"/>
      <c r="AA178" s="4"/>
      <c r="AB178" s="4"/>
      <c r="AC178" s="4"/>
      <c r="AR178" s="4"/>
    </row>
    <row r="179" spans="1:46" ht="15" customHeight="1">
      <c r="A179" s="324"/>
      <c r="B179" s="321"/>
      <c r="C179" s="322"/>
      <c r="D179" s="320"/>
      <c r="E179" s="250"/>
      <c r="F179" s="251"/>
      <c r="G179" s="251"/>
      <c r="H179" s="251"/>
      <c r="I179" s="252"/>
      <c r="J179" s="250"/>
      <c r="K179" s="251"/>
      <c r="L179" s="251"/>
      <c r="M179" s="251"/>
      <c r="N179" s="252"/>
      <c r="O179" s="250"/>
      <c r="P179" s="252"/>
      <c r="Q179" s="250"/>
      <c r="R179" s="251"/>
      <c r="S179" s="280"/>
      <c r="T179" s="251"/>
      <c r="U179" s="251"/>
      <c r="V179" s="279"/>
      <c r="W179" s="252"/>
      <c r="X179" s="4"/>
      <c r="Y179" s="4"/>
      <c r="Z179" s="4"/>
      <c r="AA179" s="4"/>
      <c r="AB179" s="4"/>
      <c r="AC179" s="4"/>
      <c r="AR179" s="4"/>
    </row>
    <row r="180" spans="1:46" ht="15" customHeight="1">
      <c r="A180" s="324"/>
      <c r="B180" s="321"/>
      <c r="C180" s="322"/>
      <c r="D180" s="320"/>
      <c r="E180" s="250"/>
      <c r="F180" s="251"/>
      <c r="G180" s="251"/>
      <c r="H180" s="251"/>
      <c r="I180" s="252"/>
      <c r="J180" s="250"/>
      <c r="K180" s="251"/>
      <c r="L180" s="251"/>
      <c r="M180" s="251"/>
      <c r="N180" s="252"/>
      <c r="O180" s="250"/>
      <c r="P180" s="252"/>
      <c r="Q180" s="250"/>
      <c r="R180" s="251"/>
      <c r="S180" s="280"/>
      <c r="T180" s="251"/>
      <c r="U180" s="251"/>
      <c r="V180" s="279"/>
      <c r="W180" s="252"/>
      <c r="X180" s="4"/>
      <c r="Y180" s="4"/>
      <c r="Z180" s="4"/>
      <c r="AA180" s="4"/>
      <c r="AB180" s="4"/>
      <c r="AC180" s="4"/>
      <c r="AR180" s="4"/>
    </row>
    <row r="181" spans="1:46" ht="15" customHeight="1">
      <c r="A181" s="324"/>
      <c r="B181" s="321"/>
      <c r="C181" s="322"/>
      <c r="D181" s="320"/>
      <c r="E181" s="250"/>
      <c r="F181" s="251"/>
      <c r="G181" s="251"/>
      <c r="H181" s="251"/>
      <c r="I181" s="252"/>
      <c r="J181" s="250"/>
      <c r="K181" s="251"/>
      <c r="L181" s="251"/>
      <c r="M181" s="251"/>
      <c r="N181" s="252"/>
      <c r="O181" s="250"/>
      <c r="P181" s="252"/>
      <c r="Q181" s="250"/>
      <c r="R181" s="251"/>
      <c r="S181" s="280"/>
      <c r="T181" s="251"/>
      <c r="U181" s="251"/>
      <c r="V181" s="279"/>
      <c r="W181" s="252"/>
      <c r="X181" s="4"/>
      <c r="Y181" s="4"/>
      <c r="Z181" s="4"/>
      <c r="AA181" s="4"/>
      <c r="AB181" s="4"/>
      <c r="AC181" s="4"/>
      <c r="AR181" s="4"/>
    </row>
    <row r="182" spans="1:46" ht="15" customHeight="1">
      <c r="A182" s="324"/>
      <c r="B182" s="321"/>
      <c r="C182" s="322"/>
      <c r="D182" s="320"/>
      <c r="E182" s="250"/>
      <c r="F182" s="251"/>
      <c r="G182" s="251"/>
      <c r="H182" s="251"/>
      <c r="I182" s="252"/>
      <c r="J182" s="250"/>
      <c r="K182" s="251"/>
      <c r="L182" s="251"/>
      <c r="M182" s="251"/>
      <c r="N182" s="252"/>
      <c r="O182" s="250"/>
      <c r="P182" s="252"/>
      <c r="Q182" s="250"/>
      <c r="R182" s="251"/>
      <c r="S182" s="280"/>
      <c r="T182" s="251"/>
      <c r="U182" s="251"/>
      <c r="V182" s="279"/>
      <c r="W182" s="252"/>
      <c r="X182" s="4"/>
      <c r="Y182" s="4"/>
      <c r="Z182" s="4"/>
      <c r="AA182" s="4"/>
      <c r="AB182" s="4"/>
      <c r="AC182" s="4"/>
      <c r="AR182" s="4"/>
    </row>
    <row r="183" spans="1:46" ht="15" customHeight="1">
      <c r="A183" s="309"/>
      <c r="B183" s="316"/>
      <c r="C183" s="317"/>
      <c r="D183" s="318"/>
      <c r="E183" s="278"/>
      <c r="F183" s="276"/>
      <c r="G183" s="276"/>
      <c r="H183" s="276"/>
      <c r="I183" s="319"/>
      <c r="J183" s="278"/>
      <c r="K183" s="276"/>
      <c r="L183" s="276"/>
      <c r="M183" s="276"/>
      <c r="N183" s="319"/>
      <c r="O183" s="278"/>
      <c r="P183" s="319"/>
      <c r="Q183" s="250"/>
      <c r="R183" s="251"/>
      <c r="S183" s="280"/>
      <c r="T183" s="251"/>
      <c r="U183" s="251"/>
      <c r="V183" s="279"/>
      <c r="W183" s="252"/>
      <c r="X183" s="4"/>
      <c r="Y183" s="4"/>
      <c r="Z183" s="4"/>
      <c r="AA183" s="4"/>
      <c r="AT183" s="4"/>
    </row>
    <row r="184" spans="1:46" ht="15" customHeight="1">
      <c r="A184" s="309"/>
      <c r="B184" s="316"/>
      <c r="C184" s="317"/>
      <c r="D184" s="318"/>
      <c r="E184" s="278"/>
      <c r="F184" s="276"/>
      <c r="G184" s="276"/>
      <c r="H184" s="276"/>
      <c r="I184" s="319"/>
      <c r="J184" s="278"/>
      <c r="K184" s="276"/>
      <c r="L184" s="276"/>
      <c r="M184" s="276"/>
      <c r="N184" s="319"/>
      <c r="O184" s="278"/>
      <c r="P184" s="319"/>
      <c r="Q184" s="250"/>
      <c r="R184" s="251"/>
      <c r="S184" s="280"/>
      <c r="T184" s="251"/>
      <c r="U184" s="251"/>
      <c r="V184" s="279"/>
      <c r="W184" s="252"/>
      <c r="X184" s="4"/>
      <c r="Y184" s="4"/>
      <c r="Z184" s="4"/>
      <c r="AA184" s="4"/>
      <c r="AT184" s="4"/>
    </row>
    <row r="185" spans="1:46" ht="15" customHeight="1">
      <c r="A185" s="309"/>
      <c r="B185" s="316"/>
      <c r="C185" s="317"/>
      <c r="D185" s="318"/>
      <c r="E185" s="278"/>
      <c r="F185" s="276"/>
      <c r="G185" s="276"/>
      <c r="H185" s="276"/>
      <c r="I185" s="319"/>
      <c r="J185" s="278"/>
      <c r="K185" s="276"/>
      <c r="L185" s="276"/>
      <c r="M185" s="276"/>
      <c r="N185" s="319"/>
      <c r="O185" s="278"/>
      <c r="P185" s="319"/>
      <c r="Q185" s="250"/>
      <c r="R185" s="251"/>
      <c r="S185" s="280"/>
      <c r="T185" s="251"/>
      <c r="U185" s="251"/>
      <c r="V185" s="279"/>
      <c r="W185" s="252"/>
      <c r="X185" s="4"/>
      <c r="Y185" s="4"/>
      <c r="Z185" s="4"/>
      <c r="AA185" s="4"/>
      <c r="AT185" s="4"/>
    </row>
    <row r="186" spans="1:46" ht="15" customHeight="1">
      <c r="A186" s="309"/>
      <c r="B186" s="316"/>
      <c r="C186" s="317"/>
      <c r="D186" s="318"/>
      <c r="E186" s="278"/>
      <c r="F186" s="276"/>
      <c r="G186" s="276"/>
      <c r="H186" s="276"/>
      <c r="I186" s="319"/>
      <c r="J186" s="278"/>
      <c r="K186" s="276"/>
      <c r="L186" s="276"/>
      <c r="M186" s="276"/>
      <c r="N186" s="319"/>
      <c r="O186" s="278"/>
      <c r="P186" s="319"/>
      <c r="Q186" s="250"/>
      <c r="R186" s="251"/>
      <c r="S186" s="280"/>
      <c r="T186" s="251"/>
      <c r="U186" s="251"/>
      <c r="V186" s="279"/>
      <c r="W186" s="252"/>
      <c r="X186" s="4"/>
      <c r="Y186" s="4"/>
      <c r="Z186" s="4"/>
      <c r="AA186" s="4"/>
      <c r="AT186" s="4"/>
    </row>
    <row r="187" spans="1:46" ht="15" customHeight="1">
      <c r="A187" s="309"/>
      <c r="B187" s="316"/>
      <c r="C187" s="317"/>
      <c r="D187" s="318"/>
      <c r="E187" s="278"/>
      <c r="F187" s="276"/>
      <c r="G187" s="276"/>
      <c r="H187" s="276"/>
      <c r="I187" s="319"/>
      <c r="J187" s="278"/>
      <c r="K187" s="276"/>
      <c r="L187" s="276"/>
      <c r="M187" s="276"/>
      <c r="N187" s="319"/>
      <c r="O187" s="278"/>
      <c r="P187" s="319"/>
      <c r="Q187" s="250"/>
      <c r="R187" s="251"/>
      <c r="S187" s="280"/>
      <c r="T187" s="251"/>
      <c r="U187" s="251"/>
      <c r="V187" s="279"/>
      <c r="W187" s="252"/>
      <c r="X187" s="4"/>
      <c r="Y187" s="4"/>
      <c r="Z187" s="4"/>
      <c r="AA187" s="4"/>
      <c r="AT187" s="4"/>
    </row>
    <row r="188" spans="1:46" ht="15" customHeight="1">
      <c r="A188" s="309"/>
      <c r="B188" s="316"/>
      <c r="C188" s="317"/>
      <c r="D188" s="318"/>
      <c r="E188" s="278"/>
      <c r="F188" s="276"/>
      <c r="G188" s="276"/>
      <c r="H188" s="276"/>
      <c r="I188" s="319"/>
      <c r="J188" s="278"/>
      <c r="K188" s="276"/>
      <c r="L188" s="276"/>
      <c r="M188" s="276"/>
      <c r="N188" s="319"/>
      <c r="O188" s="278"/>
      <c r="P188" s="319"/>
      <c r="Q188" s="250"/>
      <c r="R188" s="251"/>
      <c r="S188" s="280"/>
      <c r="T188" s="251"/>
      <c r="U188" s="251"/>
      <c r="V188" s="279"/>
      <c r="W188" s="252"/>
      <c r="X188" s="4"/>
      <c r="Y188" s="4"/>
      <c r="Z188" s="4"/>
      <c r="AA188" s="4"/>
      <c r="AT188" s="4"/>
    </row>
    <row r="189" spans="1:46" ht="15" customHeight="1">
      <c r="A189" s="309"/>
      <c r="B189" s="316"/>
      <c r="C189" s="317"/>
      <c r="D189" s="320"/>
      <c r="E189" s="250"/>
      <c r="F189" s="251"/>
      <c r="G189" s="251"/>
      <c r="H189" s="251"/>
      <c r="I189" s="252"/>
      <c r="J189" s="250"/>
      <c r="K189" s="251"/>
      <c r="L189" s="251"/>
      <c r="M189" s="251"/>
      <c r="N189" s="252"/>
      <c r="O189" s="250"/>
      <c r="P189" s="252"/>
      <c r="Q189" s="250"/>
      <c r="R189" s="251"/>
      <c r="S189" s="280"/>
      <c r="T189" s="251"/>
      <c r="U189" s="251"/>
      <c r="V189" s="279"/>
      <c r="W189" s="252"/>
      <c r="X189" s="4"/>
      <c r="Y189" s="4"/>
      <c r="Z189" s="4"/>
      <c r="AA189" s="4"/>
      <c r="AT189" s="4"/>
    </row>
    <row r="190" spans="1:46" ht="15" customHeight="1">
      <c r="A190" s="309"/>
      <c r="B190" s="316"/>
      <c r="C190" s="317"/>
      <c r="D190" s="320"/>
      <c r="E190" s="250"/>
      <c r="F190" s="251"/>
      <c r="G190" s="251"/>
      <c r="H190" s="251"/>
      <c r="I190" s="252"/>
      <c r="J190" s="250"/>
      <c r="K190" s="251"/>
      <c r="L190" s="251"/>
      <c r="M190" s="251"/>
      <c r="N190" s="252"/>
      <c r="O190" s="250"/>
      <c r="P190" s="252"/>
      <c r="Q190" s="250"/>
      <c r="R190" s="251"/>
      <c r="S190" s="280"/>
      <c r="T190" s="251"/>
      <c r="U190" s="251"/>
      <c r="V190" s="279"/>
      <c r="W190" s="252"/>
      <c r="X190" s="4"/>
      <c r="Y190" s="4"/>
      <c r="Z190" s="4"/>
      <c r="AA190" s="4"/>
      <c r="AT190" s="4"/>
    </row>
    <row r="191" spans="1:46" ht="15" customHeight="1">
      <c r="A191" s="309"/>
      <c r="B191" s="316"/>
      <c r="C191" s="317"/>
      <c r="D191" s="320"/>
      <c r="E191" s="250"/>
      <c r="F191" s="251"/>
      <c r="G191" s="251"/>
      <c r="H191" s="251"/>
      <c r="I191" s="252"/>
      <c r="J191" s="250"/>
      <c r="K191" s="251"/>
      <c r="L191" s="251"/>
      <c r="M191" s="251"/>
      <c r="N191" s="252"/>
      <c r="O191" s="250"/>
      <c r="P191" s="252"/>
      <c r="Q191" s="250"/>
      <c r="R191" s="251"/>
      <c r="S191" s="280"/>
      <c r="T191" s="251"/>
      <c r="U191" s="251"/>
      <c r="V191" s="279"/>
      <c r="W191" s="252"/>
      <c r="X191" s="4"/>
      <c r="Y191" s="4"/>
      <c r="Z191" s="4"/>
      <c r="AA191" s="4"/>
      <c r="AB191" s="4"/>
      <c r="AC191" s="4"/>
      <c r="AR191" s="4"/>
    </row>
    <row r="192" spans="1:46" ht="15" customHeight="1">
      <c r="A192" s="309"/>
      <c r="B192" s="316"/>
      <c r="C192" s="317"/>
      <c r="D192" s="320"/>
      <c r="E192" s="250"/>
      <c r="F192" s="251"/>
      <c r="G192" s="251"/>
      <c r="H192" s="251"/>
      <c r="I192" s="252"/>
      <c r="J192" s="250"/>
      <c r="K192" s="251"/>
      <c r="L192" s="251"/>
      <c r="M192" s="251"/>
      <c r="N192" s="252"/>
      <c r="O192" s="250"/>
      <c r="P192" s="252"/>
      <c r="Q192" s="250"/>
      <c r="R192" s="251"/>
      <c r="S192" s="280"/>
      <c r="T192" s="251"/>
      <c r="U192" s="251"/>
      <c r="V192" s="279"/>
      <c r="W192" s="252"/>
      <c r="X192" s="4"/>
      <c r="Y192" s="4"/>
      <c r="Z192" s="4"/>
      <c r="AA192" s="4"/>
      <c r="AB192" s="4"/>
      <c r="AC192" s="4"/>
      <c r="AR192" s="4"/>
    </row>
    <row r="193" spans="1:44" ht="15" customHeight="1">
      <c r="A193" s="309"/>
      <c r="B193" s="316"/>
      <c r="C193" s="317"/>
      <c r="D193" s="320"/>
      <c r="E193" s="250"/>
      <c r="F193" s="251"/>
      <c r="G193" s="251"/>
      <c r="H193" s="251"/>
      <c r="I193" s="252"/>
      <c r="J193" s="250"/>
      <c r="K193" s="251"/>
      <c r="L193" s="251"/>
      <c r="M193" s="251"/>
      <c r="N193" s="252"/>
      <c r="O193" s="250"/>
      <c r="P193" s="252"/>
      <c r="Q193" s="250"/>
      <c r="R193" s="251"/>
      <c r="S193" s="280"/>
      <c r="T193" s="251"/>
      <c r="U193" s="251"/>
      <c r="V193" s="279"/>
      <c r="W193" s="252"/>
      <c r="X193" s="4"/>
      <c r="Y193" s="4"/>
      <c r="Z193" s="4"/>
      <c r="AA193" s="4"/>
      <c r="AB193" s="4"/>
      <c r="AC193" s="4"/>
      <c r="AR193" s="4"/>
    </row>
    <row r="194" spans="1:44" ht="15" customHeight="1">
      <c r="A194" s="309"/>
      <c r="B194" s="316"/>
      <c r="C194" s="317"/>
      <c r="D194" s="320"/>
      <c r="E194" s="250"/>
      <c r="F194" s="251"/>
      <c r="G194" s="251"/>
      <c r="H194" s="251"/>
      <c r="I194" s="252"/>
      <c r="J194" s="250"/>
      <c r="K194" s="251"/>
      <c r="L194" s="251"/>
      <c r="M194" s="251"/>
      <c r="N194" s="252"/>
      <c r="O194" s="250"/>
      <c r="P194" s="252"/>
      <c r="Q194" s="250"/>
      <c r="R194" s="251"/>
      <c r="S194" s="280"/>
      <c r="T194" s="251"/>
      <c r="U194" s="251"/>
      <c r="V194" s="279"/>
      <c r="W194" s="252"/>
      <c r="X194" s="4"/>
      <c r="Y194" s="4"/>
      <c r="Z194" s="4"/>
      <c r="AA194" s="4"/>
      <c r="AB194" s="4"/>
      <c r="AC194" s="4"/>
      <c r="AR194" s="4"/>
    </row>
    <row r="195" spans="1:44" ht="15" customHeight="1">
      <c r="A195" s="309"/>
      <c r="B195" s="316"/>
      <c r="C195" s="317"/>
      <c r="D195" s="320"/>
      <c r="E195" s="250"/>
      <c r="F195" s="251"/>
      <c r="G195" s="251"/>
      <c r="H195" s="251"/>
      <c r="I195" s="252"/>
      <c r="J195" s="250"/>
      <c r="K195" s="251"/>
      <c r="L195" s="251"/>
      <c r="M195" s="251"/>
      <c r="N195" s="252"/>
      <c r="O195" s="250"/>
      <c r="P195" s="252"/>
      <c r="Q195" s="250"/>
      <c r="R195" s="251"/>
      <c r="S195" s="280"/>
      <c r="T195" s="251"/>
      <c r="U195" s="251"/>
      <c r="V195" s="279"/>
      <c r="W195" s="252"/>
      <c r="X195" s="4"/>
      <c r="Y195" s="4"/>
      <c r="Z195" s="4"/>
      <c r="AA195" s="4"/>
      <c r="AB195" s="4"/>
      <c r="AC195" s="4"/>
      <c r="AR195" s="4"/>
    </row>
    <row r="196" spans="1:44" ht="15" customHeight="1">
      <c r="A196" s="309"/>
      <c r="B196" s="316"/>
      <c r="C196" s="317"/>
      <c r="D196" s="320"/>
      <c r="E196" s="250"/>
      <c r="F196" s="251"/>
      <c r="G196" s="251"/>
      <c r="H196" s="251"/>
      <c r="I196" s="252"/>
      <c r="J196" s="250"/>
      <c r="K196" s="251"/>
      <c r="L196" s="251"/>
      <c r="M196" s="251"/>
      <c r="N196" s="252"/>
      <c r="O196" s="250"/>
      <c r="P196" s="252"/>
      <c r="Q196" s="250"/>
      <c r="R196" s="251"/>
      <c r="S196" s="280"/>
      <c r="T196" s="251"/>
      <c r="U196" s="251"/>
      <c r="V196" s="279"/>
      <c r="W196" s="252"/>
      <c r="X196" s="4"/>
      <c r="Y196" s="4"/>
      <c r="Z196" s="4"/>
      <c r="AA196" s="4"/>
      <c r="AB196" s="4"/>
      <c r="AC196" s="4"/>
      <c r="AR196" s="4"/>
    </row>
    <row r="197" spans="1:44" ht="15" customHeight="1">
      <c r="A197" s="309"/>
      <c r="B197" s="316"/>
      <c r="C197" s="317"/>
      <c r="D197" s="320"/>
      <c r="E197" s="250"/>
      <c r="F197" s="251"/>
      <c r="G197" s="251"/>
      <c r="H197" s="251"/>
      <c r="I197" s="252"/>
      <c r="J197" s="250"/>
      <c r="K197" s="251"/>
      <c r="L197" s="251"/>
      <c r="M197" s="251"/>
      <c r="N197" s="252"/>
      <c r="O197" s="250"/>
      <c r="P197" s="252"/>
      <c r="Q197" s="250"/>
      <c r="R197" s="251"/>
      <c r="S197" s="280"/>
      <c r="T197" s="251"/>
      <c r="U197" s="251"/>
      <c r="V197" s="279"/>
      <c r="W197" s="252"/>
      <c r="X197" s="4"/>
      <c r="Y197" s="4"/>
      <c r="Z197" s="4"/>
      <c r="AA197" s="4"/>
      <c r="AB197" s="4"/>
      <c r="AC197" s="4"/>
      <c r="AR197" s="4"/>
    </row>
    <row r="198" spans="1:44" ht="15" customHeight="1">
      <c r="A198" s="309"/>
      <c r="B198" s="316"/>
      <c r="C198" s="317"/>
      <c r="D198" s="320"/>
      <c r="E198" s="250"/>
      <c r="F198" s="251"/>
      <c r="G198" s="251"/>
      <c r="H198" s="251"/>
      <c r="I198" s="252"/>
      <c r="J198" s="250"/>
      <c r="K198" s="251"/>
      <c r="L198" s="251"/>
      <c r="M198" s="251"/>
      <c r="N198" s="252"/>
      <c r="O198" s="250"/>
      <c r="P198" s="252"/>
      <c r="Q198" s="250"/>
      <c r="R198" s="251"/>
      <c r="S198" s="280"/>
      <c r="T198" s="251"/>
      <c r="U198" s="251"/>
      <c r="V198" s="279"/>
      <c r="W198" s="252"/>
      <c r="X198" s="4"/>
      <c r="Y198" s="4"/>
      <c r="Z198" s="4"/>
      <c r="AA198" s="4"/>
      <c r="AB198" s="4"/>
      <c r="AC198" s="4"/>
      <c r="AR198" s="4"/>
    </row>
    <row r="199" spans="1:44" ht="15" customHeight="1">
      <c r="A199" s="309"/>
      <c r="B199" s="316"/>
      <c r="C199" s="317"/>
      <c r="D199" s="320"/>
      <c r="E199" s="250"/>
      <c r="F199" s="251"/>
      <c r="G199" s="251"/>
      <c r="H199" s="251"/>
      <c r="I199" s="252"/>
      <c r="J199" s="250"/>
      <c r="K199" s="251"/>
      <c r="L199" s="251"/>
      <c r="M199" s="251"/>
      <c r="N199" s="252"/>
      <c r="O199" s="250"/>
      <c r="P199" s="252"/>
      <c r="Q199" s="250"/>
      <c r="R199" s="251"/>
      <c r="S199" s="280"/>
      <c r="T199" s="251"/>
      <c r="U199" s="251"/>
      <c r="V199" s="279"/>
      <c r="W199" s="252"/>
      <c r="X199" s="4"/>
      <c r="Y199" s="4"/>
      <c r="Z199" s="4"/>
      <c r="AA199" s="4"/>
      <c r="AB199" s="4"/>
      <c r="AC199" s="4"/>
      <c r="AR199" s="4"/>
    </row>
    <row r="200" spans="1:44" ht="15" customHeight="1">
      <c r="A200" s="309"/>
      <c r="B200" s="316"/>
      <c r="C200" s="317"/>
      <c r="D200" s="320"/>
      <c r="E200" s="250"/>
      <c r="F200" s="251"/>
      <c r="G200" s="251"/>
      <c r="H200" s="251"/>
      <c r="I200" s="252"/>
      <c r="J200" s="250"/>
      <c r="K200" s="251"/>
      <c r="L200" s="251"/>
      <c r="M200" s="251"/>
      <c r="N200" s="252"/>
      <c r="O200" s="250"/>
      <c r="P200" s="252"/>
      <c r="Q200" s="250"/>
      <c r="R200" s="251"/>
      <c r="S200" s="280"/>
      <c r="T200" s="251"/>
      <c r="U200" s="251"/>
      <c r="V200" s="279"/>
      <c r="W200" s="252"/>
      <c r="X200" s="4"/>
      <c r="Y200" s="4"/>
      <c r="Z200" s="4"/>
      <c r="AA200" s="4"/>
      <c r="AB200" s="4"/>
      <c r="AC200" s="4"/>
      <c r="AR200" s="4"/>
    </row>
    <row r="201" spans="1:44" ht="15" customHeight="1">
      <c r="A201" s="309"/>
      <c r="B201" s="316"/>
      <c r="C201" s="317"/>
      <c r="D201" s="320"/>
      <c r="E201" s="250"/>
      <c r="F201" s="251"/>
      <c r="G201" s="251"/>
      <c r="H201" s="251"/>
      <c r="I201" s="252"/>
      <c r="J201" s="250"/>
      <c r="K201" s="251"/>
      <c r="L201" s="251"/>
      <c r="M201" s="251"/>
      <c r="N201" s="252"/>
      <c r="O201" s="250"/>
      <c r="P201" s="252"/>
      <c r="Q201" s="250"/>
      <c r="R201" s="251"/>
      <c r="S201" s="280"/>
      <c r="T201" s="251"/>
      <c r="U201" s="251"/>
      <c r="V201" s="279"/>
      <c r="W201" s="252"/>
      <c r="X201" s="4"/>
      <c r="Y201" s="4"/>
      <c r="Z201" s="4"/>
      <c r="AA201" s="4"/>
      <c r="AB201" s="4"/>
      <c r="AC201" s="4"/>
      <c r="AR201" s="4"/>
    </row>
    <row r="202" spans="1:44" ht="15" customHeight="1">
      <c r="A202" s="309"/>
      <c r="B202" s="316"/>
      <c r="C202" s="317"/>
      <c r="D202" s="320"/>
      <c r="E202" s="250"/>
      <c r="F202" s="251"/>
      <c r="G202" s="251"/>
      <c r="H202" s="251"/>
      <c r="I202" s="252"/>
      <c r="J202" s="250"/>
      <c r="K202" s="251"/>
      <c r="L202" s="251"/>
      <c r="M202" s="251"/>
      <c r="N202" s="252"/>
      <c r="O202" s="250"/>
      <c r="P202" s="252"/>
      <c r="Q202" s="250"/>
      <c r="R202" s="251"/>
      <c r="S202" s="280"/>
      <c r="T202" s="251"/>
      <c r="U202" s="251"/>
      <c r="V202" s="279"/>
      <c r="W202" s="252"/>
      <c r="X202" s="4"/>
      <c r="Y202" s="4"/>
      <c r="Z202" s="4"/>
      <c r="AA202" s="4"/>
      <c r="AB202" s="4"/>
      <c r="AC202" s="4"/>
      <c r="AR202" s="4"/>
    </row>
    <row r="203" spans="1:44" ht="15" customHeight="1">
      <c r="A203" s="309"/>
      <c r="B203" s="316"/>
      <c r="C203" s="317"/>
      <c r="D203" s="320"/>
      <c r="E203" s="250"/>
      <c r="F203" s="251"/>
      <c r="G203" s="251"/>
      <c r="H203" s="251"/>
      <c r="I203" s="252"/>
      <c r="J203" s="250"/>
      <c r="K203" s="251"/>
      <c r="L203" s="251"/>
      <c r="M203" s="251"/>
      <c r="N203" s="252"/>
      <c r="O203" s="250"/>
      <c r="P203" s="252"/>
      <c r="Q203" s="250"/>
      <c r="R203" s="251"/>
      <c r="S203" s="280"/>
      <c r="T203" s="251"/>
      <c r="U203" s="251"/>
      <c r="V203" s="279"/>
      <c r="W203" s="252"/>
      <c r="X203" s="4"/>
      <c r="Y203" s="4"/>
      <c r="Z203" s="4"/>
      <c r="AA203" s="4"/>
      <c r="AB203" s="4"/>
      <c r="AC203" s="4"/>
      <c r="AR203" s="4"/>
    </row>
    <row r="204" spans="1:44" ht="15" customHeight="1">
      <c r="A204" s="309"/>
      <c r="B204" s="316"/>
      <c r="C204" s="317"/>
      <c r="D204" s="320"/>
      <c r="E204" s="250"/>
      <c r="F204" s="251"/>
      <c r="G204" s="251"/>
      <c r="H204" s="251"/>
      <c r="I204" s="252"/>
      <c r="J204" s="250"/>
      <c r="K204" s="251"/>
      <c r="L204" s="251"/>
      <c r="M204" s="251"/>
      <c r="N204" s="252"/>
      <c r="O204" s="250"/>
      <c r="P204" s="252"/>
      <c r="Q204" s="250"/>
      <c r="R204" s="251"/>
      <c r="S204" s="280"/>
      <c r="T204" s="251"/>
      <c r="U204" s="251"/>
      <c r="V204" s="279"/>
      <c r="W204" s="252"/>
      <c r="X204" s="4"/>
      <c r="Y204" s="4"/>
      <c r="Z204" s="4"/>
      <c r="AA204" s="4"/>
      <c r="AB204" s="4"/>
      <c r="AC204" s="4"/>
      <c r="AR204" s="4"/>
    </row>
    <row r="205" spans="1:44" ht="15" customHeight="1">
      <c r="A205" s="309"/>
      <c r="B205" s="316"/>
      <c r="C205" s="317"/>
      <c r="D205" s="320"/>
      <c r="E205" s="250"/>
      <c r="F205" s="251"/>
      <c r="G205" s="251"/>
      <c r="H205" s="251"/>
      <c r="I205" s="252"/>
      <c r="J205" s="250"/>
      <c r="K205" s="251"/>
      <c r="L205" s="251"/>
      <c r="M205" s="251"/>
      <c r="N205" s="252"/>
      <c r="O205" s="250"/>
      <c r="P205" s="252"/>
      <c r="Q205" s="250"/>
      <c r="R205" s="251"/>
      <c r="S205" s="280"/>
      <c r="T205" s="251"/>
      <c r="U205" s="251"/>
      <c r="V205" s="279"/>
      <c r="W205" s="252"/>
      <c r="X205" s="4"/>
      <c r="Y205" s="4"/>
      <c r="Z205" s="4"/>
      <c r="AA205" s="4"/>
      <c r="AB205" s="4"/>
      <c r="AC205" s="4"/>
      <c r="AR205" s="4"/>
    </row>
    <row r="206" spans="1:44" ht="15" customHeight="1">
      <c r="A206" s="309"/>
      <c r="B206" s="316"/>
      <c r="C206" s="317"/>
      <c r="D206" s="320"/>
      <c r="E206" s="250"/>
      <c r="F206" s="251"/>
      <c r="G206" s="251"/>
      <c r="H206" s="251"/>
      <c r="I206" s="252"/>
      <c r="J206" s="250"/>
      <c r="K206" s="251"/>
      <c r="L206" s="251"/>
      <c r="M206" s="251"/>
      <c r="N206" s="252"/>
      <c r="O206" s="250"/>
      <c r="P206" s="252"/>
      <c r="Q206" s="250"/>
      <c r="R206" s="251"/>
      <c r="S206" s="280"/>
      <c r="T206" s="251"/>
      <c r="U206" s="251"/>
      <c r="V206" s="279"/>
      <c r="W206" s="252"/>
      <c r="X206" s="4"/>
      <c r="Y206" s="4"/>
      <c r="Z206" s="4"/>
      <c r="AA206" s="4"/>
      <c r="AB206" s="4"/>
      <c r="AC206" s="4"/>
      <c r="AR206" s="4"/>
    </row>
    <row r="207" spans="1:44" ht="15" customHeight="1">
      <c r="A207" s="309"/>
      <c r="B207" s="316"/>
      <c r="C207" s="317"/>
      <c r="D207" s="320"/>
      <c r="E207" s="250"/>
      <c r="F207" s="251"/>
      <c r="G207" s="251"/>
      <c r="H207" s="251"/>
      <c r="I207" s="252"/>
      <c r="J207" s="250"/>
      <c r="K207" s="251"/>
      <c r="L207" s="251"/>
      <c r="M207" s="251"/>
      <c r="N207" s="252"/>
      <c r="O207" s="250"/>
      <c r="P207" s="252"/>
      <c r="Q207" s="250"/>
      <c r="R207" s="251"/>
      <c r="S207" s="280"/>
      <c r="T207" s="251"/>
      <c r="U207" s="251"/>
      <c r="V207" s="279"/>
      <c r="W207" s="252"/>
      <c r="X207" s="4"/>
      <c r="Y207" s="4"/>
      <c r="Z207" s="4"/>
      <c r="AA207" s="4"/>
      <c r="AB207" s="4"/>
      <c r="AC207" s="4"/>
      <c r="AR207" s="4"/>
    </row>
    <row r="208" spans="1:44" ht="15" customHeight="1">
      <c r="A208" s="309"/>
      <c r="B208" s="316"/>
      <c r="C208" s="317"/>
      <c r="D208" s="320"/>
      <c r="E208" s="250"/>
      <c r="F208" s="251"/>
      <c r="G208" s="251"/>
      <c r="H208" s="251"/>
      <c r="I208" s="252"/>
      <c r="J208" s="250"/>
      <c r="K208" s="251"/>
      <c r="L208" s="251"/>
      <c r="M208" s="251"/>
      <c r="N208" s="252"/>
      <c r="O208" s="250"/>
      <c r="P208" s="252"/>
      <c r="Q208" s="250"/>
      <c r="R208" s="251"/>
      <c r="S208" s="280"/>
      <c r="T208" s="251"/>
      <c r="U208" s="251"/>
      <c r="V208" s="279"/>
      <c r="W208" s="252"/>
      <c r="X208" s="4"/>
      <c r="Y208" s="4"/>
      <c r="Z208" s="4"/>
      <c r="AA208" s="4"/>
      <c r="AB208" s="4"/>
      <c r="AC208" s="4"/>
      <c r="AR208" s="4"/>
    </row>
    <row r="209" spans="1:46" ht="15" customHeight="1">
      <c r="A209" s="309"/>
      <c r="B209" s="316"/>
      <c r="C209" s="317"/>
      <c r="D209" s="320"/>
      <c r="E209" s="250"/>
      <c r="F209" s="251"/>
      <c r="G209" s="251"/>
      <c r="H209" s="251"/>
      <c r="I209" s="252"/>
      <c r="J209" s="250"/>
      <c r="K209" s="251"/>
      <c r="L209" s="251"/>
      <c r="M209" s="251"/>
      <c r="N209" s="252"/>
      <c r="O209" s="250"/>
      <c r="P209" s="252"/>
      <c r="Q209" s="250"/>
      <c r="R209" s="251"/>
      <c r="S209" s="280"/>
      <c r="T209" s="251"/>
      <c r="U209" s="251"/>
      <c r="V209" s="279"/>
      <c r="W209" s="252"/>
      <c r="X209" s="4"/>
      <c r="Y209" s="4"/>
      <c r="Z209" s="4"/>
      <c r="AA209" s="4"/>
      <c r="AB209" s="4"/>
      <c r="AC209" s="4"/>
      <c r="AR209" s="4"/>
    </row>
    <row r="210" spans="1:46" ht="15" customHeight="1">
      <c r="A210" s="309"/>
      <c r="B210" s="316"/>
      <c r="C210" s="317"/>
      <c r="D210" s="320"/>
      <c r="E210" s="250"/>
      <c r="F210" s="251"/>
      <c r="G210" s="251"/>
      <c r="H210" s="251"/>
      <c r="I210" s="252"/>
      <c r="J210" s="250"/>
      <c r="K210" s="251"/>
      <c r="L210" s="251"/>
      <c r="M210" s="251"/>
      <c r="N210" s="252"/>
      <c r="O210" s="250"/>
      <c r="P210" s="252"/>
      <c r="Q210" s="250"/>
      <c r="R210" s="251"/>
      <c r="S210" s="280"/>
      <c r="T210" s="251"/>
      <c r="U210" s="251"/>
      <c r="V210" s="279"/>
      <c r="W210" s="252"/>
      <c r="X210" s="4"/>
      <c r="Y210" s="4"/>
      <c r="Z210" s="4"/>
      <c r="AA210" s="4"/>
      <c r="AB210" s="4"/>
      <c r="AC210" s="4"/>
      <c r="AR210" s="4"/>
    </row>
    <row r="211" spans="1:46" ht="15" customHeight="1">
      <c r="A211" s="309"/>
      <c r="B211" s="316"/>
      <c r="C211" s="317"/>
      <c r="D211" s="320"/>
      <c r="E211" s="250"/>
      <c r="F211" s="251"/>
      <c r="G211" s="251"/>
      <c r="H211" s="251"/>
      <c r="I211" s="252"/>
      <c r="J211" s="250"/>
      <c r="K211" s="251"/>
      <c r="L211" s="251"/>
      <c r="M211" s="251"/>
      <c r="N211" s="252"/>
      <c r="O211" s="250"/>
      <c r="P211" s="252"/>
      <c r="Q211" s="250"/>
      <c r="R211" s="251"/>
      <c r="S211" s="280"/>
      <c r="T211" s="251"/>
      <c r="U211" s="251"/>
      <c r="V211" s="279"/>
      <c r="W211" s="252"/>
      <c r="X211" s="4"/>
      <c r="Y211" s="4"/>
      <c r="Z211" s="4"/>
      <c r="AA211" s="4"/>
      <c r="AB211" s="4"/>
      <c r="AC211" s="4"/>
      <c r="AR211" s="4"/>
    </row>
    <row r="212" spans="1:46" ht="15" customHeight="1">
      <c r="A212" s="309"/>
      <c r="B212" s="316"/>
      <c r="C212" s="317"/>
      <c r="D212" s="320"/>
      <c r="E212" s="250"/>
      <c r="F212" s="251"/>
      <c r="G212" s="251"/>
      <c r="H212" s="251"/>
      <c r="I212" s="252"/>
      <c r="J212" s="250"/>
      <c r="K212" s="251"/>
      <c r="L212" s="251"/>
      <c r="M212" s="251"/>
      <c r="N212" s="252"/>
      <c r="O212" s="250"/>
      <c r="P212" s="252"/>
      <c r="Q212" s="250"/>
      <c r="R212" s="251"/>
      <c r="S212" s="280"/>
      <c r="T212" s="251"/>
      <c r="U212" s="251"/>
      <c r="V212" s="279"/>
      <c r="W212" s="252"/>
      <c r="X212" s="4"/>
      <c r="Y212" s="4"/>
      <c r="Z212" s="4"/>
      <c r="AA212" s="4"/>
      <c r="AB212" s="4"/>
      <c r="AC212" s="4"/>
      <c r="AR212" s="4"/>
    </row>
    <row r="213" spans="1:46" ht="15" customHeight="1">
      <c r="A213" s="309"/>
      <c r="B213" s="316"/>
      <c r="C213" s="317"/>
      <c r="D213" s="320"/>
      <c r="E213" s="250"/>
      <c r="F213" s="251"/>
      <c r="G213" s="251"/>
      <c r="H213" s="251"/>
      <c r="I213" s="252"/>
      <c r="J213" s="250"/>
      <c r="K213" s="251"/>
      <c r="L213" s="251"/>
      <c r="M213" s="251"/>
      <c r="N213" s="252"/>
      <c r="O213" s="250"/>
      <c r="P213" s="252"/>
      <c r="Q213" s="250"/>
      <c r="R213" s="251"/>
      <c r="S213" s="280"/>
      <c r="T213" s="251"/>
      <c r="U213" s="251"/>
      <c r="V213" s="279"/>
      <c r="W213" s="252"/>
      <c r="X213" s="4"/>
      <c r="Y213" s="4"/>
      <c r="Z213" s="4"/>
      <c r="AA213" s="4"/>
      <c r="AB213" s="4"/>
      <c r="AC213" s="4"/>
      <c r="AR213" s="4"/>
    </row>
    <row r="214" spans="1:46" ht="15" customHeight="1">
      <c r="A214" s="309"/>
      <c r="B214" s="316"/>
      <c r="C214" s="317"/>
      <c r="D214" s="318"/>
      <c r="E214" s="278"/>
      <c r="F214" s="276"/>
      <c r="G214" s="276"/>
      <c r="H214" s="276"/>
      <c r="I214" s="319"/>
      <c r="J214" s="278"/>
      <c r="K214" s="276"/>
      <c r="L214" s="276"/>
      <c r="M214" s="276"/>
      <c r="N214" s="319"/>
      <c r="O214" s="278"/>
      <c r="P214" s="319"/>
      <c r="Q214" s="250"/>
      <c r="R214" s="251"/>
      <c r="S214" s="280"/>
      <c r="T214" s="251"/>
      <c r="U214" s="251"/>
      <c r="V214" s="279"/>
      <c r="W214" s="252"/>
      <c r="X214" s="4"/>
      <c r="Y214" s="4"/>
      <c r="Z214" s="4"/>
      <c r="AA214" s="4"/>
      <c r="AT214" s="4"/>
    </row>
    <row r="215" spans="1:46" ht="15" customHeight="1">
      <c r="A215" s="309"/>
      <c r="B215" s="316"/>
      <c r="C215" s="317"/>
      <c r="D215" s="318"/>
      <c r="E215" s="278"/>
      <c r="F215" s="276"/>
      <c r="G215" s="276"/>
      <c r="H215" s="276"/>
      <c r="I215" s="319"/>
      <c r="J215" s="278"/>
      <c r="K215" s="276"/>
      <c r="L215" s="276"/>
      <c r="M215" s="276"/>
      <c r="N215" s="319"/>
      <c r="O215" s="278"/>
      <c r="P215" s="319"/>
      <c r="Q215" s="250"/>
      <c r="R215" s="251"/>
      <c r="S215" s="280"/>
      <c r="T215" s="251"/>
      <c r="U215" s="251"/>
      <c r="V215" s="279"/>
      <c r="W215" s="252"/>
      <c r="X215" s="4"/>
      <c r="Y215" s="4"/>
      <c r="Z215" s="4"/>
      <c r="AA215" s="4"/>
      <c r="AT215" s="4"/>
    </row>
    <row r="216" spans="1:46" ht="15" customHeight="1">
      <c r="A216" s="309"/>
      <c r="B216" s="316"/>
      <c r="C216" s="317"/>
      <c r="D216" s="318"/>
      <c r="E216" s="278"/>
      <c r="F216" s="276"/>
      <c r="G216" s="276"/>
      <c r="H216" s="276"/>
      <c r="I216" s="319"/>
      <c r="J216" s="278"/>
      <c r="K216" s="276"/>
      <c r="L216" s="276"/>
      <c r="M216" s="276"/>
      <c r="N216" s="319"/>
      <c r="O216" s="278"/>
      <c r="P216" s="319"/>
      <c r="Q216" s="250"/>
      <c r="R216" s="251"/>
      <c r="S216" s="280"/>
      <c r="T216" s="251"/>
      <c r="U216" s="251"/>
      <c r="V216" s="279"/>
      <c r="W216" s="252"/>
      <c r="X216" s="4"/>
      <c r="Y216" s="4"/>
      <c r="Z216" s="4"/>
      <c r="AA216" s="4"/>
      <c r="AT216" s="4"/>
    </row>
    <row r="217" spans="1:46" ht="15" customHeight="1">
      <c r="A217" s="309"/>
      <c r="B217" s="316"/>
      <c r="C217" s="317"/>
      <c r="D217" s="318"/>
      <c r="E217" s="278"/>
      <c r="F217" s="276"/>
      <c r="G217" s="276"/>
      <c r="H217" s="276"/>
      <c r="I217" s="319"/>
      <c r="J217" s="278"/>
      <c r="K217" s="276"/>
      <c r="L217" s="276"/>
      <c r="M217" s="276"/>
      <c r="N217" s="319"/>
      <c r="O217" s="278"/>
      <c r="P217" s="319"/>
      <c r="Q217" s="250"/>
      <c r="R217" s="251"/>
      <c r="S217" s="280"/>
      <c r="T217" s="251"/>
      <c r="U217" s="251"/>
      <c r="V217" s="279"/>
      <c r="W217" s="252"/>
      <c r="X217" s="4"/>
      <c r="Y217" s="4"/>
      <c r="Z217" s="4"/>
      <c r="AA217" s="4"/>
      <c r="AT217" s="4"/>
    </row>
    <row r="218" spans="1:46" ht="15" customHeight="1">
      <c r="A218" s="309"/>
      <c r="B218" s="316"/>
      <c r="C218" s="317"/>
      <c r="D218" s="318"/>
      <c r="E218" s="278"/>
      <c r="F218" s="276"/>
      <c r="G218" s="276"/>
      <c r="H218" s="276"/>
      <c r="I218" s="319"/>
      <c r="J218" s="278"/>
      <c r="K218" s="276"/>
      <c r="L218" s="276"/>
      <c r="M218" s="276"/>
      <c r="N218" s="319"/>
      <c r="O218" s="278"/>
      <c r="P218" s="319"/>
      <c r="Q218" s="250"/>
      <c r="R218" s="251"/>
      <c r="S218" s="280"/>
      <c r="T218" s="251"/>
      <c r="U218" s="251"/>
      <c r="V218" s="279"/>
      <c r="W218" s="252"/>
      <c r="X218" s="4"/>
      <c r="Y218" s="4"/>
      <c r="Z218" s="4"/>
      <c r="AA218" s="4"/>
      <c r="AT218" s="4"/>
    </row>
    <row r="219" spans="1:46" ht="15" customHeight="1">
      <c r="A219" s="309"/>
      <c r="B219" s="316"/>
      <c r="C219" s="317"/>
      <c r="D219" s="318"/>
      <c r="E219" s="278"/>
      <c r="F219" s="276"/>
      <c r="G219" s="276"/>
      <c r="H219" s="276"/>
      <c r="I219" s="319"/>
      <c r="J219" s="278"/>
      <c r="K219" s="276"/>
      <c r="L219" s="276"/>
      <c r="M219" s="276"/>
      <c r="N219" s="319"/>
      <c r="O219" s="278"/>
      <c r="P219" s="319"/>
      <c r="Q219" s="250"/>
      <c r="R219" s="251"/>
      <c r="S219" s="280"/>
      <c r="T219" s="251"/>
      <c r="U219" s="251"/>
      <c r="V219" s="279"/>
      <c r="W219" s="252"/>
      <c r="X219" s="4"/>
      <c r="Y219" s="4"/>
      <c r="Z219" s="4"/>
      <c r="AA219" s="4"/>
      <c r="AT219" s="4"/>
    </row>
    <row r="220" spans="1:46" ht="15" customHeight="1">
      <c r="A220" s="309"/>
      <c r="B220" s="316"/>
      <c r="C220" s="317"/>
      <c r="D220" s="320"/>
      <c r="E220" s="250"/>
      <c r="F220" s="251"/>
      <c r="G220" s="251"/>
      <c r="H220" s="251"/>
      <c r="I220" s="252"/>
      <c r="J220" s="250"/>
      <c r="K220" s="251"/>
      <c r="L220" s="251"/>
      <c r="M220" s="251"/>
      <c r="N220" s="252"/>
      <c r="O220" s="250"/>
      <c r="P220" s="252"/>
      <c r="Q220" s="250"/>
      <c r="R220" s="251"/>
      <c r="S220" s="280"/>
      <c r="T220" s="251"/>
      <c r="U220" s="251"/>
      <c r="V220" s="279"/>
      <c r="W220" s="252"/>
      <c r="X220" s="4"/>
      <c r="Y220" s="4"/>
      <c r="Z220" s="4"/>
      <c r="AA220" s="4"/>
      <c r="AT220" s="4"/>
    </row>
    <row r="221" spans="1:46" ht="15" customHeight="1">
      <c r="A221" s="309"/>
      <c r="B221" s="316"/>
      <c r="C221" s="317"/>
      <c r="D221" s="320"/>
      <c r="E221" s="250"/>
      <c r="F221" s="251"/>
      <c r="G221" s="251"/>
      <c r="H221" s="251"/>
      <c r="I221" s="252"/>
      <c r="J221" s="250"/>
      <c r="K221" s="251"/>
      <c r="L221" s="251"/>
      <c r="M221" s="251"/>
      <c r="N221" s="252"/>
      <c r="O221" s="250"/>
      <c r="P221" s="252"/>
      <c r="Q221" s="250"/>
      <c r="R221" s="251"/>
      <c r="S221" s="280"/>
      <c r="T221" s="251"/>
      <c r="U221" s="251"/>
      <c r="V221" s="279"/>
      <c r="W221" s="252"/>
      <c r="X221" s="4"/>
      <c r="Y221" s="4"/>
      <c r="Z221" s="4"/>
      <c r="AA221" s="4"/>
      <c r="AT221" s="4"/>
    </row>
    <row r="222" spans="1:46" ht="15" customHeight="1">
      <c r="A222" s="309"/>
      <c r="B222" s="316"/>
      <c r="C222" s="317"/>
      <c r="D222" s="320"/>
      <c r="E222" s="250"/>
      <c r="F222" s="251"/>
      <c r="G222" s="251"/>
      <c r="H222" s="251"/>
      <c r="I222" s="252"/>
      <c r="J222" s="250"/>
      <c r="K222" s="251"/>
      <c r="L222" s="251"/>
      <c r="M222" s="251"/>
      <c r="N222" s="252"/>
      <c r="O222" s="250"/>
      <c r="P222" s="252"/>
      <c r="Q222" s="250"/>
      <c r="R222" s="251"/>
      <c r="S222" s="280"/>
      <c r="T222" s="251"/>
      <c r="U222" s="251"/>
      <c r="V222" s="279"/>
      <c r="W222" s="252"/>
      <c r="X222" s="4"/>
      <c r="Y222" s="4"/>
      <c r="Z222" s="4"/>
      <c r="AA222" s="4"/>
      <c r="AB222" s="4"/>
      <c r="AC222" s="4"/>
      <c r="AR222" s="4"/>
    </row>
    <row r="223" spans="1:46" ht="15" customHeight="1">
      <c r="A223" s="309"/>
      <c r="B223" s="316"/>
      <c r="C223" s="317"/>
      <c r="D223" s="320"/>
      <c r="E223" s="250"/>
      <c r="F223" s="251"/>
      <c r="G223" s="251"/>
      <c r="H223" s="251"/>
      <c r="I223" s="252"/>
      <c r="J223" s="250"/>
      <c r="K223" s="251"/>
      <c r="L223" s="251"/>
      <c r="M223" s="251"/>
      <c r="N223" s="252"/>
      <c r="O223" s="250"/>
      <c r="P223" s="252"/>
      <c r="Q223" s="250"/>
      <c r="R223" s="251"/>
      <c r="S223" s="280"/>
      <c r="T223" s="251"/>
      <c r="U223" s="251"/>
      <c r="V223" s="279"/>
      <c r="W223" s="252"/>
      <c r="X223" s="4"/>
      <c r="Y223" s="4"/>
      <c r="Z223" s="4"/>
      <c r="AA223" s="4"/>
      <c r="AB223" s="4"/>
      <c r="AC223" s="4"/>
      <c r="AR223" s="4"/>
    </row>
    <row r="224" spans="1:46" ht="15" customHeight="1">
      <c r="A224" s="309"/>
      <c r="B224" s="316"/>
      <c r="C224" s="317"/>
      <c r="D224" s="320"/>
      <c r="E224" s="250"/>
      <c r="F224" s="251"/>
      <c r="G224" s="251"/>
      <c r="H224" s="251"/>
      <c r="I224" s="252"/>
      <c r="J224" s="250"/>
      <c r="K224" s="251"/>
      <c r="L224" s="251"/>
      <c r="M224" s="251"/>
      <c r="N224" s="252"/>
      <c r="O224" s="250"/>
      <c r="P224" s="252"/>
      <c r="Q224" s="250"/>
      <c r="R224" s="251"/>
      <c r="S224" s="280"/>
      <c r="T224" s="251"/>
      <c r="U224" s="251"/>
      <c r="V224" s="279"/>
      <c r="W224" s="252"/>
      <c r="X224" s="4"/>
      <c r="Y224" s="4"/>
      <c r="Z224" s="4"/>
      <c r="AA224" s="4"/>
      <c r="AB224" s="4"/>
      <c r="AC224" s="4"/>
      <c r="AR224" s="4"/>
    </row>
    <row r="225" spans="1:44" ht="15" customHeight="1">
      <c r="A225" s="309"/>
      <c r="B225" s="316"/>
      <c r="C225" s="317"/>
      <c r="D225" s="320"/>
      <c r="E225" s="250"/>
      <c r="F225" s="251"/>
      <c r="G225" s="251"/>
      <c r="H225" s="251"/>
      <c r="I225" s="252"/>
      <c r="J225" s="250"/>
      <c r="K225" s="251"/>
      <c r="L225" s="251"/>
      <c r="M225" s="251"/>
      <c r="N225" s="252"/>
      <c r="O225" s="250"/>
      <c r="P225" s="252"/>
      <c r="Q225" s="250"/>
      <c r="R225" s="251"/>
      <c r="S225" s="280"/>
      <c r="T225" s="251"/>
      <c r="U225" s="251"/>
      <c r="V225" s="279"/>
      <c r="W225" s="252"/>
      <c r="X225" s="4"/>
      <c r="Y225" s="4"/>
      <c r="Z225" s="4"/>
      <c r="AA225" s="4"/>
      <c r="AB225" s="4"/>
      <c r="AC225" s="4"/>
      <c r="AR225" s="4"/>
    </row>
    <row r="226" spans="1:44" ht="15" customHeight="1">
      <c r="A226" s="309"/>
      <c r="B226" s="316"/>
      <c r="C226" s="317"/>
      <c r="D226" s="320"/>
      <c r="E226" s="250"/>
      <c r="F226" s="251"/>
      <c r="G226" s="251"/>
      <c r="H226" s="251"/>
      <c r="I226" s="252"/>
      <c r="J226" s="250"/>
      <c r="K226" s="251"/>
      <c r="L226" s="251"/>
      <c r="M226" s="251"/>
      <c r="N226" s="252"/>
      <c r="O226" s="250"/>
      <c r="P226" s="252"/>
      <c r="Q226" s="250"/>
      <c r="R226" s="251"/>
      <c r="S226" s="280"/>
      <c r="T226" s="251"/>
      <c r="U226" s="251"/>
      <c r="V226" s="279"/>
      <c r="W226" s="252"/>
      <c r="X226" s="4"/>
      <c r="Y226" s="4"/>
      <c r="Z226" s="4"/>
      <c r="AA226" s="4"/>
      <c r="AB226" s="4"/>
      <c r="AC226" s="4"/>
      <c r="AR226" s="4"/>
    </row>
    <row r="227" spans="1:44" ht="15" customHeight="1">
      <c r="A227" s="309"/>
      <c r="B227" s="316"/>
      <c r="C227" s="317"/>
      <c r="D227" s="320"/>
      <c r="E227" s="250"/>
      <c r="F227" s="251"/>
      <c r="G227" s="251"/>
      <c r="H227" s="251"/>
      <c r="I227" s="252"/>
      <c r="J227" s="250"/>
      <c r="K227" s="251"/>
      <c r="L227" s="251"/>
      <c r="M227" s="251"/>
      <c r="N227" s="252"/>
      <c r="O227" s="250"/>
      <c r="P227" s="252"/>
      <c r="Q227" s="250"/>
      <c r="R227" s="251"/>
      <c r="S227" s="280"/>
      <c r="T227" s="251"/>
      <c r="U227" s="251"/>
      <c r="V227" s="279"/>
      <c r="W227" s="252"/>
      <c r="X227" s="4"/>
      <c r="Y227" s="4"/>
      <c r="Z227" s="4"/>
      <c r="AA227" s="4"/>
      <c r="AB227" s="4"/>
      <c r="AC227" s="4"/>
      <c r="AR227" s="4"/>
    </row>
    <row r="228" spans="1:44" ht="15" customHeight="1">
      <c r="A228" s="309"/>
      <c r="B228" s="316"/>
      <c r="C228" s="317"/>
      <c r="D228" s="320"/>
      <c r="E228" s="250"/>
      <c r="F228" s="251"/>
      <c r="G228" s="251"/>
      <c r="H228" s="251"/>
      <c r="I228" s="252"/>
      <c r="J228" s="250"/>
      <c r="K228" s="251"/>
      <c r="L228" s="251"/>
      <c r="M228" s="251"/>
      <c r="N228" s="252"/>
      <c r="O228" s="250"/>
      <c r="P228" s="252"/>
      <c r="Q228" s="250"/>
      <c r="R228" s="251"/>
      <c r="S228" s="280"/>
      <c r="T228" s="251"/>
      <c r="U228" s="251"/>
      <c r="V228" s="279"/>
      <c r="W228" s="252"/>
      <c r="X228" s="4"/>
      <c r="Y228" s="4"/>
      <c r="Z228" s="4"/>
      <c r="AA228" s="4"/>
      <c r="AB228" s="4"/>
      <c r="AC228" s="4"/>
      <c r="AR228" s="4"/>
    </row>
    <row r="229" spans="1:44" ht="15" customHeight="1">
      <c r="A229" s="309"/>
      <c r="B229" s="316"/>
      <c r="C229" s="317"/>
      <c r="D229" s="320"/>
      <c r="E229" s="250"/>
      <c r="F229" s="251"/>
      <c r="G229" s="251"/>
      <c r="H229" s="251"/>
      <c r="I229" s="252"/>
      <c r="J229" s="250"/>
      <c r="K229" s="251"/>
      <c r="L229" s="251"/>
      <c r="M229" s="251"/>
      <c r="N229" s="252"/>
      <c r="O229" s="250"/>
      <c r="P229" s="252"/>
      <c r="Q229" s="250"/>
      <c r="R229" s="251"/>
      <c r="S229" s="280"/>
      <c r="T229" s="251"/>
      <c r="U229" s="251"/>
      <c r="V229" s="279"/>
      <c r="W229" s="252"/>
      <c r="X229" s="4"/>
      <c r="Y229" s="4"/>
      <c r="Z229" s="4"/>
      <c r="AA229" s="4"/>
      <c r="AB229" s="4"/>
      <c r="AC229" s="4"/>
      <c r="AR229" s="4"/>
    </row>
    <row r="230" spans="1:44" ht="15" customHeight="1">
      <c r="A230" s="309"/>
      <c r="B230" s="316"/>
      <c r="C230" s="317"/>
      <c r="D230" s="320"/>
      <c r="E230" s="250"/>
      <c r="F230" s="251"/>
      <c r="G230" s="251"/>
      <c r="H230" s="251"/>
      <c r="I230" s="252"/>
      <c r="J230" s="250"/>
      <c r="K230" s="251"/>
      <c r="L230" s="251"/>
      <c r="M230" s="251"/>
      <c r="N230" s="252"/>
      <c r="O230" s="250"/>
      <c r="P230" s="252"/>
      <c r="Q230" s="250"/>
      <c r="R230" s="251"/>
      <c r="S230" s="280"/>
      <c r="T230" s="251"/>
      <c r="U230" s="251"/>
      <c r="V230" s="279"/>
      <c r="W230" s="252"/>
      <c r="X230" s="4"/>
      <c r="Y230" s="4"/>
      <c r="Z230" s="4"/>
      <c r="AA230" s="4"/>
      <c r="AB230" s="4"/>
      <c r="AC230" s="4"/>
      <c r="AR230" s="4"/>
    </row>
    <row r="231" spans="1:44" ht="15" customHeight="1">
      <c r="A231" s="309"/>
      <c r="B231" s="316"/>
      <c r="C231" s="317"/>
      <c r="D231" s="320"/>
      <c r="E231" s="250"/>
      <c r="F231" s="251"/>
      <c r="G231" s="251"/>
      <c r="H231" s="251"/>
      <c r="I231" s="252"/>
      <c r="J231" s="250"/>
      <c r="K231" s="251"/>
      <c r="L231" s="251"/>
      <c r="M231" s="251"/>
      <c r="N231" s="252"/>
      <c r="O231" s="250"/>
      <c r="P231" s="252"/>
      <c r="Q231" s="250"/>
      <c r="R231" s="251"/>
      <c r="S231" s="280"/>
      <c r="T231" s="251"/>
      <c r="U231" s="251"/>
      <c r="V231" s="279"/>
      <c r="W231" s="252"/>
      <c r="X231" s="4"/>
      <c r="Y231" s="4"/>
      <c r="Z231" s="4"/>
      <c r="AA231" s="4"/>
      <c r="AB231" s="4"/>
      <c r="AC231" s="4"/>
      <c r="AR231" s="4"/>
    </row>
    <row r="232" spans="1:44" ht="15" customHeight="1">
      <c r="A232" s="309"/>
      <c r="B232" s="316"/>
      <c r="C232" s="317"/>
      <c r="D232" s="320"/>
      <c r="E232" s="250"/>
      <c r="F232" s="251"/>
      <c r="G232" s="251"/>
      <c r="H232" s="251"/>
      <c r="I232" s="252"/>
      <c r="J232" s="250"/>
      <c r="K232" s="251"/>
      <c r="L232" s="251"/>
      <c r="M232" s="251"/>
      <c r="N232" s="252"/>
      <c r="O232" s="250"/>
      <c r="P232" s="252"/>
      <c r="Q232" s="250"/>
      <c r="R232" s="251"/>
      <c r="S232" s="280"/>
      <c r="T232" s="251"/>
      <c r="U232" s="251"/>
      <c r="V232" s="279"/>
      <c r="W232" s="252"/>
      <c r="X232" s="4"/>
      <c r="Y232" s="4"/>
      <c r="Z232" s="4"/>
      <c r="AA232" s="4"/>
      <c r="AB232" s="4"/>
      <c r="AC232" s="4"/>
      <c r="AR232" s="4"/>
    </row>
    <row r="233" spans="1:44" ht="15" customHeight="1">
      <c r="A233" s="309"/>
      <c r="B233" s="316"/>
      <c r="C233" s="317"/>
      <c r="D233" s="320"/>
      <c r="E233" s="250"/>
      <c r="F233" s="251"/>
      <c r="G233" s="251"/>
      <c r="H233" s="251"/>
      <c r="I233" s="252"/>
      <c r="J233" s="250"/>
      <c r="K233" s="251"/>
      <c r="L233" s="251"/>
      <c r="M233" s="251"/>
      <c r="N233" s="252"/>
      <c r="O233" s="250"/>
      <c r="P233" s="252"/>
      <c r="Q233" s="250"/>
      <c r="R233" s="251"/>
      <c r="S233" s="280"/>
      <c r="T233" s="251"/>
      <c r="U233" s="251"/>
      <c r="V233" s="279"/>
      <c r="W233" s="252"/>
      <c r="X233" s="4"/>
      <c r="Y233" s="4"/>
      <c r="Z233" s="4"/>
      <c r="AA233" s="4"/>
      <c r="AB233" s="4"/>
      <c r="AC233" s="4"/>
      <c r="AR233" s="4"/>
    </row>
    <row r="234" spans="1:44" ht="15" customHeight="1">
      <c r="A234" s="309"/>
      <c r="B234" s="316"/>
      <c r="C234" s="317"/>
      <c r="D234" s="320"/>
      <c r="E234" s="250"/>
      <c r="F234" s="251"/>
      <c r="G234" s="251"/>
      <c r="H234" s="251"/>
      <c r="I234" s="252"/>
      <c r="J234" s="250"/>
      <c r="K234" s="251"/>
      <c r="L234" s="251"/>
      <c r="M234" s="251"/>
      <c r="N234" s="252"/>
      <c r="O234" s="250"/>
      <c r="P234" s="252"/>
      <c r="Q234" s="250"/>
      <c r="R234" s="251"/>
      <c r="S234" s="280"/>
      <c r="T234" s="251"/>
      <c r="U234" s="251"/>
      <c r="V234" s="279"/>
      <c r="W234" s="252"/>
      <c r="X234" s="4"/>
      <c r="Y234" s="4"/>
      <c r="Z234" s="4"/>
      <c r="AA234" s="4"/>
      <c r="AB234" s="4"/>
      <c r="AC234" s="4"/>
      <c r="AR234" s="4"/>
    </row>
    <row r="235" spans="1:44" ht="15" customHeight="1">
      <c r="A235" s="309"/>
      <c r="B235" s="316"/>
      <c r="C235" s="317"/>
      <c r="D235" s="320"/>
      <c r="E235" s="250"/>
      <c r="F235" s="251"/>
      <c r="G235" s="251"/>
      <c r="H235" s="251"/>
      <c r="I235" s="252"/>
      <c r="J235" s="250"/>
      <c r="K235" s="251"/>
      <c r="L235" s="251"/>
      <c r="M235" s="251"/>
      <c r="N235" s="252"/>
      <c r="O235" s="250"/>
      <c r="P235" s="252"/>
      <c r="Q235" s="250"/>
      <c r="R235" s="251"/>
      <c r="S235" s="280"/>
      <c r="T235" s="251"/>
      <c r="U235" s="251"/>
      <c r="V235" s="279"/>
      <c r="W235" s="252"/>
      <c r="X235" s="4"/>
      <c r="Y235" s="4"/>
      <c r="Z235" s="4"/>
      <c r="AA235" s="4"/>
      <c r="AB235" s="4"/>
      <c r="AC235" s="4"/>
      <c r="AR235" s="4"/>
    </row>
    <row r="236" spans="1:44" ht="15" customHeight="1">
      <c r="A236" s="309"/>
      <c r="B236" s="316"/>
      <c r="C236" s="317"/>
      <c r="D236" s="320"/>
      <c r="E236" s="250"/>
      <c r="F236" s="251"/>
      <c r="G236" s="251"/>
      <c r="H236" s="251"/>
      <c r="I236" s="252"/>
      <c r="J236" s="250"/>
      <c r="K236" s="251"/>
      <c r="L236" s="251"/>
      <c r="M236" s="251"/>
      <c r="N236" s="252"/>
      <c r="O236" s="250"/>
      <c r="P236" s="252"/>
      <c r="Q236" s="250"/>
      <c r="R236" s="251"/>
      <c r="S236" s="280"/>
      <c r="T236" s="251"/>
      <c r="U236" s="251"/>
      <c r="V236" s="279"/>
      <c r="W236" s="252"/>
      <c r="X236" s="4"/>
      <c r="Y236" s="4"/>
      <c r="Z236" s="4"/>
      <c r="AA236" s="4"/>
      <c r="AB236" s="4"/>
      <c r="AC236" s="4"/>
      <c r="AR236" s="4"/>
    </row>
    <row r="237" spans="1:44" ht="15" customHeight="1">
      <c r="A237" s="309"/>
      <c r="B237" s="316"/>
      <c r="C237" s="317"/>
      <c r="D237" s="320"/>
      <c r="E237" s="250"/>
      <c r="F237" s="251"/>
      <c r="G237" s="251"/>
      <c r="H237" s="251"/>
      <c r="I237" s="252"/>
      <c r="J237" s="250"/>
      <c r="K237" s="251"/>
      <c r="L237" s="251"/>
      <c r="M237" s="251"/>
      <c r="N237" s="252"/>
      <c r="O237" s="250"/>
      <c r="P237" s="252"/>
      <c r="Q237" s="250"/>
      <c r="R237" s="251"/>
      <c r="S237" s="280"/>
      <c r="T237" s="251"/>
      <c r="U237" s="251"/>
      <c r="V237" s="279"/>
      <c r="W237" s="252"/>
      <c r="X237" s="4"/>
      <c r="Y237" s="4"/>
      <c r="Z237" s="4"/>
      <c r="AA237" s="4"/>
      <c r="AB237" s="4"/>
      <c r="AC237" s="4"/>
      <c r="AR237" s="4"/>
    </row>
    <row r="238" spans="1:44" ht="15" customHeight="1">
      <c r="A238" s="309"/>
      <c r="B238" s="316"/>
      <c r="C238" s="317"/>
      <c r="D238" s="320"/>
      <c r="E238" s="250"/>
      <c r="F238" s="251"/>
      <c r="G238" s="251"/>
      <c r="H238" s="251"/>
      <c r="I238" s="252"/>
      <c r="J238" s="250"/>
      <c r="K238" s="251"/>
      <c r="L238" s="251"/>
      <c r="M238" s="251"/>
      <c r="N238" s="252"/>
      <c r="O238" s="250"/>
      <c r="P238" s="252"/>
      <c r="Q238" s="250"/>
      <c r="R238" s="251"/>
      <c r="S238" s="280"/>
      <c r="T238" s="251"/>
      <c r="U238" s="251"/>
      <c r="V238" s="279"/>
      <c r="W238" s="252"/>
      <c r="X238" s="4"/>
      <c r="Y238" s="4"/>
      <c r="Z238" s="4"/>
      <c r="AA238" s="4"/>
      <c r="AB238" s="4"/>
      <c r="AC238" s="4"/>
      <c r="AR238" s="4"/>
    </row>
    <row r="239" spans="1:44" ht="15" customHeight="1">
      <c r="A239" s="309"/>
      <c r="B239" s="316"/>
      <c r="C239" s="317"/>
      <c r="D239" s="320"/>
      <c r="E239" s="250"/>
      <c r="F239" s="251"/>
      <c r="G239" s="251"/>
      <c r="H239" s="251"/>
      <c r="I239" s="252"/>
      <c r="J239" s="250"/>
      <c r="K239" s="251"/>
      <c r="L239" s="251"/>
      <c r="M239" s="251"/>
      <c r="N239" s="252"/>
      <c r="O239" s="250"/>
      <c r="P239" s="252"/>
      <c r="Q239" s="250"/>
      <c r="R239" s="251"/>
      <c r="S239" s="280"/>
      <c r="T239" s="251"/>
      <c r="U239" s="251"/>
      <c r="V239" s="279"/>
      <c r="W239" s="252"/>
      <c r="X239" s="4"/>
      <c r="Y239" s="4"/>
      <c r="Z239" s="4"/>
      <c r="AA239" s="4"/>
      <c r="AB239" s="4"/>
      <c r="AC239" s="4"/>
      <c r="AR239" s="4"/>
    </row>
    <row r="240" spans="1:44" ht="15" customHeight="1">
      <c r="A240" s="309"/>
      <c r="B240" s="316"/>
      <c r="C240" s="317"/>
      <c r="D240" s="320"/>
      <c r="E240" s="250"/>
      <c r="F240" s="251"/>
      <c r="G240" s="251"/>
      <c r="H240" s="251"/>
      <c r="I240" s="252"/>
      <c r="J240" s="250"/>
      <c r="K240" s="251"/>
      <c r="L240" s="251"/>
      <c r="M240" s="251"/>
      <c r="N240" s="252"/>
      <c r="O240" s="250"/>
      <c r="P240" s="252"/>
      <c r="Q240" s="250"/>
      <c r="R240" s="251"/>
      <c r="S240" s="280"/>
      <c r="T240" s="251"/>
      <c r="U240" s="251"/>
      <c r="V240" s="279"/>
      <c r="W240" s="252"/>
      <c r="X240" s="4"/>
      <c r="Y240" s="4"/>
      <c r="Z240" s="4"/>
      <c r="AA240" s="4"/>
      <c r="AB240" s="4"/>
      <c r="AC240" s="4"/>
      <c r="AR240" s="4"/>
    </row>
    <row r="241" spans="1:44" ht="15" customHeight="1">
      <c r="A241" s="309"/>
      <c r="B241" s="316"/>
      <c r="C241" s="317"/>
      <c r="D241" s="320"/>
      <c r="E241" s="250"/>
      <c r="F241" s="251"/>
      <c r="G241" s="251"/>
      <c r="H241" s="251"/>
      <c r="I241" s="252"/>
      <c r="J241" s="250"/>
      <c r="K241" s="251"/>
      <c r="L241" s="251"/>
      <c r="M241" s="251"/>
      <c r="N241" s="252"/>
      <c r="O241" s="250"/>
      <c r="P241" s="252"/>
      <c r="Q241" s="250"/>
      <c r="R241" s="251"/>
      <c r="S241" s="280"/>
      <c r="T241" s="251"/>
      <c r="U241" s="251"/>
      <c r="V241" s="279"/>
      <c r="W241" s="252"/>
      <c r="X241" s="4"/>
      <c r="Y241" s="4"/>
      <c r="Z241" s="4"/>
      <c r="AA241" s="4"/>
      <c r="AB241" s="4"/>
      <c r="AC241" s="4"/>
      <c r="AR241" s="4"/>
    </row>
    <row r="242" spans="1:44" ht="15" customHeight="1">
      <c r="A242" s="309"/>
      <c r="B242" s="316"/>
      <c r="C242" s="317"/>
      <c r="D242" s="320"/>
      <c r="E242" s="250"/>
      <c r="F242" s="251"/>
      <c r="G242" s="251"/>
      <c r="H242" s="251"/>
      <c r="I242" s="252"/>
      <c r="J242" s="250"/>
      <c r="K242" s="251"/>
      <c r="L242" s="251"/>
      <c r="M242" s="251"/>
      <c r="N242" s="252"/>
      <c r="O242" s="250"/>
      <c r="P242" s="252"/>
      <c r="Q242" s="250"/>
      <c r="R242" s="251"/>
      <c r="S242" s="280"/>
      <c r="T242" s="251"/>
      <c r="U242" s="251"/>
      <c r="V242" s="279"/>
      <c r="W242" s="252"/>
      <c r="X242" s="4"/>
      <c r="Y242" s="4"/>
      <c r="Z242" s="4"/>
      <c r="AA242" s="4"/>
      <c r="AB242" s="4"/>
      <c r="AC242" s="4"/>
      <c r="AR242" s="4"/>
    </row>
    <row r="243" spans="1:44" ht="15" customHeight="1">
      <c r="A243" s="309"/>
      <c r="B243" s="316"/>
      <c r="C243" s="317"/>
      <c r="D243" s="320"/>
      <c r="E243" s="250"/>
      <c r="F243" s="251"/>
      <c r="G243" s="251"/>
      <c r="H243" s="251"/>
      <c r="I243" s="252"/>
      <c r="J243" s="250"/>
      <c r="K243" s="251"/>
      <c r="L243" s="251"/>
      <c r="M243" s="251"/>
      <c r="N243" s="252"/>
      <c r="O243" s="250"/>
      <c r="P243" s="252"/>
      <c r="Q243" s="250"/>
      <c r="R243" s="251"/>
      <c r="S243" s="280"/>
      <c r="T243" s="251"/>
      <c r="U243" s="251"/>
      <c r="V243" s="279"/>
      <c r="W243" s="252"/>
      <c r="X243" s="4"/>
      <c r="Y243" s="4"/>
      <c r="Z243" s="4"/>
      <c r="AA243" s="4"/>
      <c r="AB243" s="4"/>
      <c r="AC243" s="4"/>
      <c r="AR243" s="4"/>
    </row>
    <row r="244" spans="1:44" ht="15" customHeight="1">
      <c r="A244" s="309"/>
      <c r="B244" s="316"/>
      <c r="C244" s="317"/>
      <c r="D244" s="320"/>
      <c r="E244" s="250"/>
      <c r="F244" s="251"/>
      <c r="G244" s="251"/>
      <c r="H244" s="251"/>
      <c r="I244" s="252"/>
      <c r="J244" s="250"/>
      <c r="K244" s="251"/>
      <c r="L244" s="251"/>
      <c r="M244" s="251"/>
      <c r="N244" s="252"/>
      <c r="O244" s="250"/>
      <c r="P244" s="252"/>
      <c r="Q244" s="250"/>
      <c r="R244" s="251"/>
      <c r="S244" s="280"/>
      <c r="T244" s="251"/>
      <c r="U244" s="251"/>
      <c r="V244" s="279"/>
      <c r="W244" s="252"/>
      <c r="X244" s="4"/>
      <c r="Y244" s="4"/>
      <c r="Z244" s="4"/>
      <c r="AA244" s="4"/>
      <c r="AB244" s="4"/>
      <c r="AC244" s="4"/>
      <c r="AR244" s="4"/>
    </row>
    <row r="245" spans="1:44" ht="15" customHeight="1">
      <c r="A245" s="309"/>
      <c r="B245" s="316"/>
      <c r="C245" s="317"/>
      <c r="D245" s="320"/>
      <c r="E245" s="250"/>
      <c r="F245" s="251"/>
      <c r="G245" s="251"/>
      <c r="H245" s="251"/>
      <c r="I245" s="252"/>
      <c r="J245" s="250"/>
      <c r="K245" s="251"/>
      <c r="L245" s="251"/>
      <c r="M245" s="251"/>
      <c r="N245" s="252"/>
      <c r="O245" s="250"/>
      <c r="P245" s="252"/>
      <c r="Q245" s="250"/>
      <c r="R245" s="251"/>
      <c r="S245" s="280"/>
      <c r="T245" s="251"/>
      <c r="U245" s="251"/>
      <c r="V245" s="279"/>
      <c r="W245" s="252"/>
      <c r="X245" s="4"/>
      <c r="Y245" s="4"/>
      <c r="Z245" s="4"/>
      <c r="AA245" s="4"/>
      <c r="AB245" s="4"/>
      <c r="AC245" s="4"/>
      <c r="AR245" s="4"/>
    </row>
    <row r="246" spans="1:44" ht="15" customHeight="1">
      <c r="A246" s="309"/>
      <c r="B246" s="316"/>
      <c r="C246" s="317"/>
      <c r="D246" s="320"/>
      <c r="E246" s="250"/>
      <c r="F246" s="251"/>
      <c r="G246" s="251"/>
      <c r="H246" s="251"/>
      <c r="I246" s="252"/>
      <c r="J246" s="250"/>
      <c r="K246" s="251"/>
      <c r="L246" s="251"/>
      <c r="M246" s="251"/>
      <c r="N246" s="252"/>
      <c r="O246" s="250"/>
      <c r="P246" s="252"/>
      <c r="Q246" s="250"/>
      <c r="R246" s="251"/>
      <c r="S246" s="280"/>
      <c r="T246" s="251"/>
      <c r="U246" s="251"/>
      <c r="V246" s="279"/>
      <c r="W246" s="252"/>
      <c r="X246" s="4"/>
      <c r="Y246" s="4"/>
      <c r="Z246" s="4"/>
      <c r="AA246" s="4"/>
      <c r="AB246" s="4"/>
      <c r="AC246" s="4"/>
      <c r="AR246" s="4"/>
    </row>
    <row r="247" spans="1:44" ht="15" customHeight="1">
      <c r="A247" s="309"/>
      <c r="B247" s="316"/>
      <c r="C247" s="317"/>
      <c r="D247" s="320"/>
      <c r="E247" s="250"/>
      <c r="F247" s="251"/>
      <c r="G247" s="251"/>
      <c r="H247" s="251"/>
      <c r="I247" s="252"/>
      <c r="J247" s="250"/>
      <c r="K247" s="251"/>
      <c r="L247" s="251"/>
      <c r="M247" s="251"/>
      <c r="N247" s="252"/>
      <c r="O247" s="250"/>
      <c r="P247" s="252"/>
      <c r="Q247" s="250"/>
      <c r="R247" s="251"/>
      <c r="S247" s="280"/>
      <c r="T247" s="251"/>
      <c r="U247" s="251"/>
      <c r="V247" s="279"/>
      <c r="W247" s="252"/>
      <c r="X247" s="4"/>
      <c r="Y247" s="4"/>
      <c r="Z247" s="4"/>
      <c r="AA247" s="4"/>
      <c r="AB247" s="4"/>
      <c r="AC247" s="4"/>
      <c r="AR247" s="4"/>
    </row>
    <row r="248" spans="1:44" ht="15" customHeight="1">
      <c r="A248" s="309"/>
      <c r="B248" s="316"/>
      <c r="C248" s="317"/>
      <c r="D248" s="320"/>
      <c r="E248" s="250"/>
      <c r="F248" s="251"/>
      <c r="G248" s="251"/>
      <c r="H248" s="251"/>
      <c r="I248" s="252"/>
      <c r="J248" s="250"/>
      <c r="K248" s="251"/>
      <c r="L248" s="251"/>
      <c r="M248" s="251"/>
      <c r="N248" s="252"/>
      <c r="O248" s="250"/>
      <c r="P248" s="252"/>
      <c r="Q248" s="250"/>
      <c r="R248" s="251"/>
      <c r="S248" s="280"/>
      <c r="T248" s="251"/>
      <c r="U248" s="251"/>
      <c r="V248" s="279"/>
      <c r="W248" s="252"/>
      <c r="X248" s="4"/>
      <c r="Y248" s="4"/>
      <c r="Z248" s="4"/>
      <c r="AA248" s="4"/>
      <c r="AB248" s="4"/>
      <c r="AC248" s="4"/>
      <c r="AR248" s="4"/>
    </row>
    <row r="249" spans="1:44" ht="15" customHeight="1">
      <c r="A249" s="309"/>
      <c r="B249" s="316"/>
      <c r="C249" s="317"/>
      <c r="D249" s="320"/>
      <c r="E249" s="250"/>
      <c r="F249" s="251"/>
      <c r="G249" s="251"/>
      <c r="H249" s="251"/>
      <c r="I249" s="252"/>
      <c r="J249" s="250"/>
      <c r="K249" s="251"/>
      <c r="L249" s="251"/>
      <c r="M249" s="251"/>
      <c r="N249" s="252"/>
      <c r="O249" s="250"/>
      <c r="P249" s="252"/>
      <c r="Q249" s="250"/>
      <c r="R249" s="251"/>
      <c r="S249" s="280"/>
      <c r="T249" s="251"/>
      <c r="U249" s="251"/>
      <c r="V249" s="279"/>
      <c r="W249" s="252"/>
      <c r="X249" s="4"/>
      <c r="Y249" s="4"/>
      <c r="Z249" s="4"/>
      <c r="AA249" s="4"/>
      <c r="AB249" s="4"/>
      <c r="AC249" s="4"/>
      <c r="AR249" s="4"/>
    </row>
    <row r="250" spans="1:44" ht="15" customHeight="1">
      <c r="A250" s="309"/>
      <c r="B250" s="316"/>
      <c r="C250" s="317"/>
      <c r="D250" s="320"/>
      <c r="E250" s="250"/>
      <c r="F250" s="251"/>
      <c r="G250" s="251"/>
      <c r="H250" s="251"/>
      <c r="I250" s="252"/>
      <c r="J250" s="250"/>
      <c r="K250" s="251"/>
      <c r="L250" s="251"/>
      <c r="M250" s="251"/>
      <c r="N250" s="252"/>
      <c r="O250" s="250"/>
      <c r="P250" s="252"/>
      <c r="Q250" s="250"/>
      <c r="R250" s="251"/>
      <c r="S250" s="280"/>
      <c r="T250" s="251"/>
      <c r="U250" s="251"/>
      <c r="V250" s="279"/>
      <c r="W250" s="252"/>
      <c r="X250" s="4"/>
      <c r="Y250" s="4"/>
      <c r="Z250" s="4"/>
      <c r="AA250" s="4"/>
      <c r="AB250" s="4"/>
      <c r="AC250" s="4"/>
      <c r="AR250" s="4"/>
    </row>
    <row r="251" spans="1:44" ht="15" customHeight="1">
      <c r="A251" s="309"/>
      <c r="B251" s="316"/>
      <c r="C251" s="317"/>
      <c r="D251" s="320"/>
      <c r="E251" s="250"/>
      <c r="F251" s="251"/>
      <c r="G251" s="251"/>
      <c r="H251" s="251"/>
      <c r="I251" s="252"/>
      <c r="J251" s="250"/>
      <c r="K251" s="251"/>
      <c r="L251" s="251"/>
      <c r="M251" s="251"/>
      <c r="N251" s="252"/>
      <c r="O251" s="250"/>
      <c r="P251" s="252"/>
      <c r="Q251" s="250"/>
      <c r="R251" s="251"/>
      <c r="S251" s="280"/>
      <c r="T251" s="251"/>
      <c r="U251" s="251"/>
      <c r="V251" s="279"/>
      <c r="W251" s="252"/>
      <c r="X251" s="4"/>
      <c r="Y251" s="4"/>
      <c r="Z251" s="4"/>
      <c r="AA251" s="4"/>
      <c r="AB251" s="4"/>
      <c r="AC251" s="4"/>
      <c r="AR251" s="4"/>
    </row>
    <row r="252" spans="1:44" ht="15" customHeight="1">
      <c r="A252" s="309"/>
      <c r="B252" s="316"/>
      <c r="C252" s="317"/>
      <c r="D252" s="320"/>
      <c r="E252" s="250"/>
      <c r="F252" s="251"/>
      <c r="G252" s="251"/>
      <c r="H252" s="251"/>
      <c r="I252" s="252"/>
      <c r="J252" s="250"/>
      <c r="K252" s="251"/>
      <c r="L252" s="251"/>
      <c r="M252" s="251"/>
      <c r="N252" s="252"/>
      <c r="O252" s="250"/>
      <c r="P252" s="252"/>
      <c r="Q252" s="250"/>
      <c r="R252" s="251"/>
      <c r="S252" s="280"/>
      <c r="T252" s="251"/>
      <c r="U252" s="251"/>
      <c r="V252" s="279"/>
      <c r="W252" s="252"/>
      <c r="X252" s="4"/>
      <c r="Y252" s="4"/>
      <c r="Z252" s="4"/>
      <c r="AA252" s="4"/>
      <c r="AB252" s="4"/>
      <c r="AC252" s="4"/>
      <c r="AR252" s="4"/>
    </row>
    <row r="253" spans="1:44" ht="15" customHeight="1">
      <c r="A253" s="309"/>
      <c r="B253" s="316"/>
      <c r="C253" s="317"/>
      <c r="D253" s="320"/>
      <c r="E253" s="250"/>
      <c r="F253" s="251"/>
      <c r="G253" s="251"/>
      <c r="H253" s="251"/>
      <c r="I253" s="252"/>
      <c r="J253" s="250"/>
      <c r="K253" s="251"/>
      <c r="L253" s="251"/>
      <c r="M253" s="251"/>
      <c r="N253" s="252"/>
      <c r="O253" s="250"/>
      <c r="P253" s="252"/>
      <c r="Q253" s="250"/>
      <c r="R253" s="251"/>
      <c r="S253" s="280"/>
      <c r="T253" s="251"/>
      <c r="U253" s="251"/>
      <c r="V253" s="279"/>
      <c r="W253" s="252"/>
      <c r="X253" s="4"/>
      <c r="Y253" s="4"/>
      <c r="Z253" s="4"/>
      <c r="AA253" s="4"/>
      <c r="AB253" s="4"/>
      <c r="AC253" s="4"/>
      <c r="AR253" s="4"/>
    </row>
    <row r="254" spans="1:44" ht="15" customHeight="1">
      <c r="A254" s="309"/>
      <c r="B254" s="316"/>
      <c r="C254" s="317"/>
      <c r="D254" s="320"/>
      <c r="E254" s="250"/>
      <c r="F254" s="251"/>
      <c r="G254" s="251"/>
      <c r="H254" s="251"/>
      <c r="I254" s="252"/>
      <c r="J254" s="250"/>
      <c r="K254" s="251"/>
      <c r="L254" s="251"/>
      <c r="M254" s="251"/>
      <c r="N254" s="252"/>
      <c r="O254" s="250"/>
      <c r="P254" s="252"/>
      <c r="Q254" s="250"/>
      <c r="R254" s="251"/>
      <c r="S254" s="280"/>
      <c r="T254" s="251"/>
      <c r="U254" s="251"/>
      <c r="V254" s="279"/>
      <c r="W254" s="252"/>
      <c r="X254" s="4"/>
      <c r="Y254" s="4"/>
      <c r="Z254" s="4"/>
      <c r="AA254" s="4"/>
      <c r="AB254" s="4"/>
      <c r="AC254" s="4"/>
      <c r="AR254" s="4"/>
    </row>
    <row r="255" spans="1:44" ht="15" customHeight="1">
      <c r="A255" s="309"/>
      <c r="B255" s="316"/>
      <c r="C255" s="317"/>
      <c r="D255" s="320"/>
      <c r="E255" s="250"/>
      <c r="F255" s="251"/>
      <c r="G255" s="251"/>
      <c r="H255" s="251"/>
      <c r="I255" s="252"/>
      <c r="J255" s="250"/>
      <c r="K255" s="251"/>
      <c r="L255" s="251"/>
      <c r="M255" s="251"/>
      <c r="N255" s="252"/>
      <c r="O255" s="250"/>
      <c r="P255" s="252"/>
      <c r="Q255" s="250"/>
      <c r="R255" s="251"/>
      <c r="S255" s="280"/>
      <c r="T255" s="251"/>
      <c r="U255" s="251"/>
      <c r="V255" s="279"/>
      <c r="W255" s="252"/>
      <c r="X255" s="4"/>
      <c r="Y255" s="4"/>
      <c r="Z255" s="4"/>
      <c r="AA255" s="4"/>
      <c r="AB255" s="4"/>
      <c r="AC255" s="4"/>
      <c r="AR255" s="4"/>
    </row>
    <row r="256" spans="1:44" ht="15" customHeight="1">
      <c r="A256" s="309"/>
      <c r="B256" s="316"/>
      <c r="C256" s="317"/>
      <c r="D256" s="320"/>
      <c r="E256" s="250"/>
      <c r="F256" s="251"/>
      <c r="G256" s="251"/>
      <c r="H256" s="251"/>
      <c r="I256" s="252"/>
      <c r="J256" s="250"/>
      <c r="K256" s="251"/>
      <c r="L256" s="251"/>
      <c r="M256" s="251"/>
      <c r="N256" s="252"/>
      <c r="O256" s="250"/>
      <c r="P256" s="252"/>
      <c r="Q256" s="250"/>
      <c r="R256" s="251"/>
      <c r="S256" s="280"/>
      <c r="T256" s="251"/>
      <c r="U256" s="251"/>
      <c r="V256" s="279"/>
      <c r="W256" s="252"/>
      <c r="X256" s="4"/>
      <c r="Y256" s="4"/>
      <c r="Z256" s="4"/>
      <c r="AA256" s="4"/>
      <c r="AB256" s="4"/>
      <c r="AC256" s="4"/>
      <c r="AR256" s="4"/>
    </row>
    <row r="257" spans="1:44" ht="15" customHeight="1">
      <c r="A257" s="309"/>
      <c r="B257" s="316"/>
      <c r="C257" s="317"/>
      <c r="D257" s="320"/>
      <c r="E257" s="250"/>
      <c r="F257" s="251"/>
      <c r="G257" s="251"/>
      <c r="H257" s="251"/>
      <c r="I257" s="252"/>
      <c r="J257" s="250"/>
      <c r="K257" s="251"/>
      <c r="L257" s="251"/>
      <c r="M257" s="251"/>
      <c r="N257" s="252"/>
      <c r="O257" s="250"/>
      <c r="P257" s="252"/>
      <c r="Q257" s="250"/>
      <c r="R257" s="251"/>
      <c r="S257" s="280"/>
      <c r="T257" s="251"/>
      <c r="U257" s="251"/>
      <c r="V257" s="279"/>
      <c r="W257" s="252"/>
      <c r="X257" s="4"/>
      <c r="Y257" s="4"/>
      <c r="Z257" s="4"/>
      <c r="AA257" s="4"/>
      <c r="AB257" s="4"/>
      <c r="AC257" s="4"/>
      <c r="AR257" s="4"/>
    </row>
    <row r="258" spans="1:44" ht="15" customHeight="1">
      <c r="A258" s="309"/>
      <c r="B258" s="316"/>
      <c r="C258" s="317"/>
      <c r="D258" s="320"/>
      <c r="E258" s="250"/>
      <c r="F258" s="251"/>
      <c r="G258" s="251"/>
      <c r="H258" s="251"/>
      <c r="I258" s="252"/>
      <c r="J258" s="250"/>
      <c r="K258" s="251"/>
      <c r="L258" s="251"/>
      <c r="M258" s="251"/>
      <c r="N258" s="252"/>
      <c r="O258" s="250"/>
      <c r="P258" s="252"/>
      <c r="Q258" s="250"/>
      <c r="R258" s="251"/>
      <c r="S258" s="280"/>
      <c r="T258" s="251"/>
      <c r="U258" s="251"/>
      <c r="V258" s="279"/>
      <c r="W258" s="252"/>
      <c r="X258" s="4"/>
      <c r="Y258" s="4"/>
      <c r="Z258" s="4"/>
      <c r="AA258" s="4"/>
      <c r="AB258" s="4"/>
      <c r="AC258" s="4"/>
      <c r="AR258" s="4"/>
    </row>
    <row r="259" spans="1:44" ht="15" customHeight="1">
      <c r="A259" s="309"/>
      <c r="B259" s="321"/>
      <c r="C259" s="322"/>
      <c r="D259" s="320"/>
      <c r="E259" s="250"/>
      <c r="F259" s="251"/>
      <c r="G259" s="251"/>
      <c r="H259" s="251"/>
      <c r="I259" s="252"/>
      <c r="J259" s="250"/>
      <c r="K259" s="251"/>
      <c r="L259" s="251"/>
      <c r="M259" s="251"/>
      <c r="N259" s="252"/>
      <c r="O259" s="250"/>
      <c r="P259" s="252"/>
      <c r="Q259" s="250"/>
      <c r="R259" s="251"/>
      <c r="S259" s="280"/>
      <c r="T259" s="251"/>
      <c r="U259" s="251"/>
      <c r="V259" s="279"/>
      <c r="W259" s="252"/>
      <c r="X259" s="4"/>
      <c r="Y259" s="4"/>
      <c r="Z259" s="4"/>
      <c r="AA259" s="4"/>
      <c r="AB259" s="4"/>
      <c r="AC259" s="4"/>
      <c r="AK259" s="100"/>
      <c r="AR259" s="4"/>
    </row>
    <row r="260" spans="1:44" ht="15" customHeight="1">
      <c r="A260" s="309"/>
      <c r="B260" s="321"/>
      <c r="C260" s="322"/>
      <c r="D260" s="320"/>
      <c r="E260" s="250"/>
      <c r="F260" s="251"/>
      <c r="G260" s="323"/>
      <c r="H260" s="251"/>
      <c r="I260" s="252"/>
      <c r="J260" s="250"/>
      <c r="K260" s="251"/>
      <c r="L260" s="251"/>
      <c r="M260" s="251"/>
      <c r="N260" s="252"/>
      <c r="O260" s="250"/>
      <c r="P260" s="252"/>
      <c r="Q260" s="250"/>
      <c r="R260" s="251"/>
      <c r="S260" s="280"/>
      <c r="T260" s="251"/>
      <c r="U260" s="251"/>
      <c r="V260" s="279"/>
      <c r="W260" s="252"/>
      <c r="X260" s="4"/>
      <c r="Y260" s="4"/>
      <c r="Z260" s="4"/>
      <c r="AA260" s="4"/>
      <c r="AB260" s="4"/>
      <c r="AC260" s="4"/>
      <c r="AR260" s="4"/>
    </row>
    <row r="261" spans="1:44" ht="15" customHeight="1">
      <c r="A261" s="309"/>
      <c r="B261" s="321"/>
      <c r="C261" s="322"/>
      <c r="D261" s="320"/>
      <c r="E261" s="250"/>
      <c r="F261" s="251"/>
      <c r="G261" s="251"/>
      <c r="H261" s="251"/>
      <c r="I261" s="252"/>
      <c r="J261" s="250"/>
      <c r="K261" s="251"/>
      <c r="L261" s="251"/>
      <c r="M261" s="251"/>
      <c r="N261" s="252"/>
      <c r="O261" s="250"/>
      <c r="P261" s="252"/>
      <c r="Q261" s="250"/>
      <c r="R261" s="251"/>
      <c r="S261" s="280"/>
      <c r="T261" s="251"/>
      <c r="U261" s="251"/>
      <c r="V261" s="279"/>
      <c r="W261" s="252"/>
      <c r="X261" s="4"/>
      <c r="Y261" s="4"/>
      <c r="Z261" s="4"/>
      <c r="AA261" s="4"/>
      <c r="AB261" s="4"/>
      <c r="AC261" s="4"/>
      <c r="AR261" s="4"/>
    </row>
    <row r="262" spans="1:44" ht="15" customHeight="1">
      <c r="A262" s="309"/>
      <c r="B262" s="321"/>
      <c r="C262" s="322"/>
      <c r="D262" s="320"/>
      <c r="E262" s="250"/>
      <c r="F262" s="251"/>
      <c r="G262" s="251"/>
      <c r="H262" s="251"/>
      <c r="I262" s="252"/>
      <c r="J262" s="250"/>
      <c r="K262" s="251"/>
      <c r="L262" s="251"/>
      <c r="M262" s="251"/>
      <c r="N262" s="252"/>
      <c r="O262" s="250"/>
      <c r="P262" s="252"/>
      <c r="Q262" s="250"/>
      <c r="R262" s="251"/>
      <c r="S262" s="280"/>
      <c r="T262" s="251"/>
      <c r="U262" s="251"/>
      <c r="V262" s="279"/>
      <c r="W262" s="252"/>
      <c r="X262" s="4"/>
      <c r="Y262" s="4"/>
      <c r="Z262" s="4"/>
      <c r="AA262" s="4"/>
      <c r="AB262" s="4"/>
      <c r="AC262" s="4"/>
      <c r="AR262" s="4"/>
    </row>
    <row r="263" spans="1:44" ht="15" customHeight="1">
      <c r="A263" s="309"/>
      <c r="B263" s="321"/>
      <c r="C263" s="322"/>
      <c r="D263" s="320"/>
      <c r="E263" s="250"/>
      <c r="F263" s="251"/>
      <c r="G263" s="251"/>
      <c r="H263" s="251"/>
      <c r="I263" s="252"/>
      <c r="J263" s="250"/>
      <c r="K263" s="251"/>
      <c r="L263" s="251"/>
      <c r="M263" s="251"/>
      <c r="N263" s="252"/>
      <c r="O263" s="250"/>
      <c r="P263" s="252"/>
      <c r="Q263" s="250"/>
      <c r="R263" s="251"/>
      <c r="S263" s="280"/>
      <c r="T263" s="251"/>
      <c r="U263" s="251"/>
      <c r="V263" s="279"/>
      <c r="W263" s="252"/>
      <c r="X263" s="4"/>
      <c r="Y263" s="4"/>
      <c r="Z263" s="4"/>
      <c r="AA263" s="4"/>
      <c r="AB263" s="4"/>
      <c r="AC263" s="4"/>
      <c r="AR263" s="4"/>
    </row>
    <row r="264" spans="1:44" ht="15" customHeight="1">
      <c r="A264" s="309"/>
      <c r="B264" s="321"/>
      <c r="C264" s="322"/>
      <c r="D264" s="320"/>
      <c r="E264" s="250"/>
      <c r="F264" s="251"/>
      <c r="G264" s="251"/>
      <c r="H264" s="251"/>
      <c r="I264" s="252"/>
      <c r="J264" s="250"/>
      <c r="K264" s="251"/>
      <c r="L264" s="251"/>
      <c r="M264" s="251"/>
      <c r="N264" s="252"/>
      <c r="O264" s="250"/>
      <c r="P264" s="252"/>
      <c r="Q264" s="250"/>
      <c r="R264" s="251"/>
      <c r="S264" s="280"/>
      <c r="T264" s="251"/>
      <c r="U264" s="251"/>
      <c r="V264" s="279"/>
      <c r="W264" s="252"/>
      <c r="X264" s="4"/>
      <c r="Y264" s="4"/>
      <c r="Z264" s="4"/>
      <c r="AA264" s="4"/>
      <c r="AB264" s="4"/>
      <c r="AC264" s="4"/>
      <c r="AR264" s="4"/>
    </row>
    <row r="265" spans="1:44" ht="15" customHeight="1">
      <c r="A265" s="309"/>
      <c r="B265" s="321"/>
      <c r="C265" s="322"/>
      <c r="D265" s="320"/>
      <c r="E265" s="250"/>
      <c r="F265" s="251"/>
      <c r="G265" s="251"/>
      <c r="H265" s="251"/>
      <c r="I265" s="252"/>
      <c r="J265" s="250"/>
      <c r="K265" s="251"/>
      <c r="L265" s="251"/>
      <c r="M265" s="251"/>
      <c r="N265" s="252"/>
      <c r="O265" s="250"/>
      <c r="P265" s="252"/>
      <c r="Q265" s="250"/>
      <c r="R265" s="251"/>
      <c r="S265" s="280"/>
      <c r="T265" s="251"/>
      <c r="U265" s="251"/>
      <c r="V265" s="279"/>
      <c r="W265" s="252"/>
      <c r="X265" s="4"/>
      <c r="Y265" s="4"/>
      <c r="Z265" s="4"/>
      <c r="AA265" s="4"/>
      <c r="AB265" s="4"/>
      <c r="AC265" s="4"/>
      <c r="AR265" s="4"/>
    </row>
    <row r="266" spans="1:44" ht="15" customHeight="1">
      <c r="A266" s="324"/>
      <c r="B266" s="321"/>
      <c r="C266" s="322"/>
      <c r="D266" s="320"/>
      <c r="E266" s="250"/>
      <c r="F266" s="251"/>
      <c r="G266" s="251"/>
      <c r="H266" s="251"/>
      <c r="I266" s="252"/>
      <c r="J266" s="250"/>
      <c r="K266" s="251"/>
      <c r="L266" s="251"/>
      <c r="M266" s="251"/>
      <c r="N266" s="252"/>
      <c r="O266" s="250"/>
      <c r="P266" s="252"/>
      <c r="Q266" s="250"/>
      <c r="R266" s="251"/>
      <c r="S266" s="280"/>
      <c r="T266" s="251"/>
      <c r="U266" s="251"/>
      <c r="V266" s="279"/>
      <c r="W266" s="252"/>
      <c r="X266" s="4"/>
      <c r="Y266" s="4"/>
      <c r="Z266" s="4"/>
      <c r="AA266" s="4"/>
      <c r="AB266" s="4"/>
      <c r="AC266" s="4"/>
      <c r="AR266" s="4"/>
    </row>
    <row r="267" spans="1:44" ht="15" customHeight="1">
      <c r="A267" s="324"/>
      <c r="B267" s="321"/>
      <c r="C267" s="322"/>
      <c r="D267" s="320"/>
      <c r="E267" s="250"/>
      <c r="F267" s="251"/>
      <c r="G267" s="251"/>
      <c r="H267" s="251"/>
      <c r="I267" s="252"/>
      <c r="J267" s="250"/>
      <c r="K267" s="251"/>
      <c r="L267" s="251"/>
      <c r="M267" s="251"/>
      <c r="N267" s="252"/>
      <c r="O267" s="250"/>
      <c r="P267" s="252"/>
      <c r="Q267" s="250"/>
      <c r="R267" s="251"/>
      <c r="S267" s="280"/>
      <c r="T267" s="251"/>
      <c r="U267" s="251"/>
      <c r="V267" s="279"/>
      <c r="W267" s="252"/>
      <c r="X267" s="4"/>
      <c r="Y267" s="4"/>
      <c r="Z267" s="4"/>
      <c r="AA267" s="4"/>
      <c r="AB267" s="4"/>
      <c r="AC267" s="4"/>
      <c r="AR267" s="4"/>
    </row>
    <row r="268" spans="1:44" ht="15" customHeight="1">
      <c r="A268" s="324"/>
      <c r="B268" s="321"/>
      <c r="C268" s="322"/>
      <c r="D268" s="320"/>
      <c r="E268" s="250"/>
      <c r="F268" s="251"/>
      <c r="G268" s="251"/>
      <c r="H268" s="251"/>
      <c r="I268" s="252"/>
      <c r="J268" s="250"/>
      <c r="K268" s="251"/>
      <c r="L268" s="251"/>
      <c r="M268" s="251"/>
      <c r="N268" s="252"/>
      <c r="O268" s="250"/>
      <c r="P268" s="252"/>
      <c r="Q268" s="250"/>
      <c r="R268" s="251"/>
      <c r="S268" s="280"/>
      <c r="T268" s="251"/>
      <c r="U268" s="251"/>
      <c r="V268" s="279"/>
      <c r="W268" s="252"/>
      <c r="X268" s="4"/>
      <c r="Y268" s="4"/>
      <c r="Z268" s="4"/>
      <c r="AA268" s="4"/>
      <c r="AB268" s="4"/>
      <c r="AC268" s="4"/>
      <c r="AR268" s="4"/>
    </row>
    <row r="269" spans="1:44" ht="15" customHeight="1">
      <c r="A269" s="324"/>
      <c r="B269" s="321"/>
      <c r="C269" s="322"/>
      <c r="D269" s="320"/>
      <c r="E269" s="250"/>
      <c r="F269" s="251"/>
      <c r="G269" s="251"/>
      <c r="H269" s="251"/>
      <c r="I269" s="252"/>
      <c r="J269" s="250"/>
      <c r="K269" s="251"/>
      <c r="L269" s="251"/>
      <c r="M269" s="251"/>
      <c r="N269" s="252"/>
      <c r="O269" s="250"/>
      <c r="P269" s="252"/>
      <c r="Q269" s="250"/>
      <c r="R269" s="251"/>
      <c r="S269" s="280"/>
      <c r="T269" s="251"/>
      <c r="U269" s="251"/>
      <c r="V269" s="279"/>
      <c r="W269" s="252"/>
      <c r="X269" s="4"/>
      <c r="Y269" s="4"/>
      <c r="Z269" s="4"/>
      <c r="AA269" s="4"/>
      <c r="AB269" s="4"/>
      <c r="AC269" s="4"/>
      <c r="AR269" s="4"/>
    </row>
    <row r="270" spans="1:44" ht="15" customHeight="1">
      <c r="A270" s="324"/>
      <c r="B270" s="321"/>
      <c r="C270" s="322"/>
      <c r="D270" s="320"/>
      <c r="E270" s="250"/>
      <c r="F270" s="251"/>
      <c r="G270" s="251"/>
      <c r="H270" s="251"/>
      <c r="I270" s="252"/>
      <c r="J270" s="250"/>
      <c r="K270" s="251"/>
      <c r="L270" s="251"/>
      <c r="M270" s="251"/>
      <c r="N270" s="252"/>
      <c r="O270" s="250"/>
      <c r="P270" s="252"/>
      <c r="Q270" s="250"/>
      <c r="R270" s="251"/>
      <c r="S270" s="280"/>
      <c r="T270" s="251"/>
      <c r="U270" s="251"/>
      <c r="V270" s="279"/>
      <c r="W270" s="252"/>
      <c r="X270" s="4"/>
      <c r="Y270" s="4"/>
      <c r="Z270" s="4"/>
      <c r="AA270" s="4"/>
      <c r="AB270" s="4"/>
      <c r="AC270" s="4"/>
      <c r="AR270" s="4"/>
    </row>
    <row r="271" spans="1:44" ht="15" customHeight="1">
      <c r="A271" s="324"/>
      <c r="B271" s="321"/>
      <c r="C271" s="322"/>
      <c r="D271" s="320"/>
      <c r="E271" s="250"/>
      <c r="F271" s="251"/>
      <c r="G271" s="251"/>
      <c r="H271" s="251"/>
      <c r="I271" s="252"/>
      <c r="J271" s="250"/>
      <c r="K271" s="251"/>
      <c r="L271" s="251"/>
      <c r="M271" s="251"/>
      <c r="N271" s="252"/>
      <c r="O271" s="250"/>
      <c r="P271" s="252"/>
      <c r="Q271" s="250"/>
      <c r="R271" s="251"/>
      <c r="S271" s="280"/>
      <c r="T271" s="251"/>
      <c r="U271" s="251"/>
      <c r="V271" s="279"/>
      <c r="W271" s="252"/>
      <c r="X271" s="4"/>
      <c r="Y271" s="4"/>
      <c r="Z271" s="4"/>
      <c r="AA271" s="4"/>
      <c r="AB271" s="4"/>
      <c r="AC271" s="4"/>
      <c r="AR271" s="4"/>
    </row>
    <row r="272" spans="1:44" ht="14.25" customHeight="1" thickBot="1">
      <c r="A272" s="324"/>
      <c r="B272" s="325"/>
      <c r="C272" s="326"/>
      <c r="D272" s="327"/>
      <c r="E272" s="197"/>
      <c r="F272" s="253"/>
      <c r="G272" s="253"/>
      <c r="H272" s="253"/>
      <c r="I272" s="254"/>
      <c r="J272" s="197"/>
      <c r="K272" s="253"/>
      <c r="L272" s="253"/>
      <c r="M272" s="253"/>
      <c r="N272" s="254"/>
      <c r="O272" s="197"/>
      <c r="P272" s="254"/>
      <c r="Q272" s="197"/>
      <c r="R272" s="253"/>
      <c r="S272" s="272"/>
      <c r="T272" s="253"/>
      <c r="U272" s="253"/>
      <c r="V272" s="273"/>
      <c r="W272" s="254"/>
      <c r="X272" s="4"/>
      <c r="Y272" s="4"/>
      <c r="Z272" s="4"/>
      <c r="AA272" s="4"/>
      <c r="AB272" s="4"/>
      <c r="AC272" s="4"/>
      <c r="AR272" s="4"/>
    </row>
    <row r="273" spans="1:27">
      <c r="A273" s="115"/>
      <c r="B273" s="115"/>
      <c r="C273" s="115"/>
      <c r="D273" s="185"/>
      <c r="E273" s="4"/>
      <c r="F273" s="4"/>
      <c r="G273" s="4"/>
      <c r="H273" s="4"/>
      <c r="I273" s="4"/>
      <c r="J273" s="188"/>
      <c r="K273" s="188"/>
      <c r="L273" s="188"/>
      <c r="M273" s="188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</row>
    <row r="274" spans="1:27" ht="19.5" customHeight="1">
      <c r="A274" s="115"/>
      <c r="B274" s="115"/>
      <c r="C274" s="115"/>
      <c r="D274" s="187" t="s">
        <v>74</v>
      </c>
      <c r="E274" s="42">
        <f t="shared" ref="E274:W274" si="25">SUM(E124:E272)</f>
        <v>0</v>
      </c>
      <c r="F274" s="42">
        <f t="shared" si="25"/>
        <v>0</v>
      </c>
      <c r="G274" s="42">
        <f t="shared" si="25"/>
        <v>0</v>
      </c>
      <c r="H274" s="42">
        <f t="shared" si="25"/>
        <v>0</v>
      </c>
      <c r="I274" s="42">
        <f t="shared" si="25"/>
        <v>0</v>
      </c>
      <c r="J274" s="190">
        <f t="shared" si="25"/>
        <v>130</v>
      </c>
      <c r="K274" s="190">
        <f t="shared" si="25"/>
        <v>1449</v>
      </c>
      <c r="L274" s="190">
        <f t="shared" si="25"/>
        <v>1345</v>
      </c>
      <c r="M274" s="190">
        <f t="shared" si="25"/>
        <v>95</v>
      </c>
      <c r="N274" s="190">
        <f t="shared" si="25"/>
        <v>21</v>
      </c>
      <c r="O274" s="190">
        <f t="shared" si="25"/>
        <v>282</v>
      </c>
      <c r="P274" s="190">
        <f t="shared" si="25"/>
        <v>1167</v>
      </c>
      <c r="Q274" s="190">
        <f t="shared" si="25"/>
        <v>163</v>
      </c>
      <c r="R274" s="190">
        <f t="shared" si="25"/>
        <v>230</v>
      </c>
      <c r="S274" s="190">
        <f t="shared" si="25"/>
        <v>475</v>
      </c>
      <c r="T274" s="190">
        <f t="shared" si="25"/>
        <v>347</v>
      </c>
      <c r="U274" s="190">
        <f t="shared" si="25"/>
        <v>150</v>
      </c>
      <c r="V274" s="190">
        <f t="shared" si="25"/>
        <v>70</v>
      </c>
      <c r="W274" s="190">
        <f t="shared" si="25"/>
        <v>14</v>
      </c>
      <c r="X274" s="188"/>
      <c r="Y274" s="188"/>
    </row>
    <row r="275" spans="1:27">
      <c r="E275" s="4"/>
      <c r="F275" s="4"/>
      <c r="G275" s="4"/>
      <c r="H275" s="4"/>
      <c r="I275" s="4"/>
      <c r="J275" s="188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</row>
    <row r="276" spans="1:27" ht="29.25" customHeight="1">
      <c r="D276" s="739" t="s">
        <v>95</v>
      </c>
      <c r="E276" s="281" t="s">
        <v>98</v>
      </c>
      <c r="F276" s="281" t="s">
        <v>72</v>
      </c>
      <c r="G276" s="281" t="s">
        <v>99</v>
      </c>
      <c r="H276" s="281" t="s">
        <v>70</v>
      </c>
      <c r="I276" s="281" t="s">
        <v>71</v>
      </c>
      <c r="J276" s="281" t="s">
        <v>100</v>
      </c>
      <c r="K276" s="281" t="s">
        <v>101</v>
      </c>
      <c r="L276" s="283" t="s">
        <v>196</v>
      </c>
      <c r="M276" s="283" t="s">
        <v>197</v>
      </c>
      <c r="N276" s="283" t="s">
        <v>198</v>
      </c>
      <c r="O276" s="283" t="s">
        <v>199</v>
      </c>
      <c r="P276" s="283" t="s">
        <v>200</v>
      </c>
      <c r="Q276" s="284" t="s">
        <v>201</v>
      </c>
      <c r="R276" s="284" t="s">
        <v>202</v>
      </c>
      <c r="S276" s="188"/>
      <c r="T276" s="188"/>
      <c r="U276" s="188"/>
      <c r="V276" s="188"/>
      <c r="W276" s="188"/>
      <c r="Z276" s="1"/>
      <c r="AA276" s="1"/>
    </row>
    <row r="277" spans="1:27" ht="22.5" customHeight="1">
      <c r="D277" s="740"/>
      <c r="E277" s="274">
        <f>SUM(E119+J119+E274+J274)</f>
        <v>130</v>
      </c>
      <c r="F277" s="274">
        <f>SUM(F119+K119+O119+S119+F274+K274+AG119)</f>
        <v>1449</v>
      </c>
      <c r="G277" s="274">
        <f>SUM(G119+L119+P119+T119+G274+L274+AH119)</f>
        <v>1363</v>
      </c>
      <c r="H277" s="274">
        <f>SUM(H119+M119+Q119+U119+H274+M274+AI119)</f>
        <v>97</v>
      </c>
      <c r="I277" s="274">
        <f>SUM(I119+N119+R119+V119+I274+N274+AJ119)</f>
        <v>31</v>
      </c>
      <c r="J277" s="274">
        <f t="shared" ref="J277:R277" si="26">SUM(Q274+W119+AK119)</f>
        <v>163</v>
      </c>
      <c r="K277" s="274">
        <f t="shared" si="26"/>
        <v>230</v>
      </c>
      <c r="L277" s="274">
        <f t="shared" si="26"/>
        <v>475</v>
      </c>
      <c r="M277" s="274">
        <f t="shared" si="26"/>
        <v>347</v>
      </c>
      <c r="N277" s="274">
        <f t="shared" si="26"/>
        <v>150</v>
      </c>
      <c r="O277" s="274">
        <f t="shared" si="26"/>
        <v>70</v>
      </c>
      <c r="P277" s="274">
        <f t="shared" si="26"/>
        <v>14</v>
      </c>
      <c r="Q277" s="274">
        <f t="shared" si="26"/>
        <v>0</v>
      </c>
      <c r="R277" s="274">
        <f t="shared" si="26"/>
        <v>0</v>
      </c>
      <c r="S277" s="188"/>
      <c r="T277" s="188"/>
      <c r="U277" s="188"/>
      <c r="V277" s="188"/>
      <c r="W277" s="188"/>
      <c r="Z277" s="1"/>
      <c r="AA277" s="1"/>
    </row>
    <row r="278" spans="1:27">
      <c r="E278" s="4"/>
      <c r="F278" s="4"/>
      <c r="G278" s="4"/>
      <c r="H278" s="4"/>
      <c r="I278" s="4"/>
      <c r="J278" s="188"/>
      <c r="K278" s="188"/>
      <c r="L278" s="188"/>
      <c r="M278" s="188"/>
      <c r="N278" s="188"/>
      <c r="O278" s="188"/>
      <c r="P278" s="188"/>
      <c r="Q278" s="188"/>
      <c r="R278" s="188"/>
      <c r="S278" s="188"/>
      <c r="T278" s="188"/>
      <c r="Z278" s="1"/>
      <c r="AA278" s="1"/>
    </row>
    <row r="279" spans="1:27">
      <c r="E279" s="4"/>
      <c r="F279" s="4"/>
      <c r="G279" s="4"/>
      <c r="H279" s="4"/>
      <c r="I279" s="4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</row>
    <row r="280" spans="1:27">
      <c r="A280" s="1" t="s">
        <v>103</v>
      </c>
      <c r="E280" s="4"/>
      <c r="F280" s="4"/>
      <c r="G280" s="4"/>
      <c r="H280" s="4"/>
      <c r="I280" s="4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</row>
    <row r="281" spans="1:27">
      <c r="E281" s="4"/>
      <c r="F281" s="4"/>
      <c r="G281" s="4"/>
      <c r="H281" s="4"/>
      <c r="I281" s="4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</row>
    <row r="282" spans="1:27">
      <c r="A282" s="1" t="s">
        <v>104</v>
      </c>
      <c r="E282" s="4"/>
      <c r="F282" s="4"/>
      <c r="G282" s="4"/>
      <c r="H282" s="4"/>
      <c r="I282" s="4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</row>
    <row r="283" spans="1:27">
      <c r="D283" s="188"/>
      <c r="E283" s="4"/>
      <c r="F283" s="4"/>
      <c r="G283" s="4"/>
      <c r="H283" s="4"/>
      <c r="I283" s="4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</row>
    <row r="284" spans="1:27">
      <c r="D284" s="188"/>
      <c r="E284" s="4"/>
      <c r="F284" s="4"/>
      <c r="G284" s="4"/>
      <c r="H284" s="4"/>
      <c r="I284" s="4"/>
      <c r="J284" s="188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</row>
    <row r="285" spans="1:27">
      <c r="E285" s="4"/>
      <c r="F285" s="4"/>
      <c r="G285" s="4"/>
      <c r="H285" s="4"/>
      <c r="I285" s="4"/>
      <c r="J285" s="188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</row>
  </sheetData>
  <sheetProtection algorithmName="SHA-512" hashValue="9bQK4PmFOiSkUaUdhbF5EzY1sLoI5v5s6H1zPkuk4+plwlIo5GlGk646XAHU9vuw3On2o8iYZZGoo+hIpU5OWw==" saltValue="2ILTJeSW2c85OgMKi4MlpA==" spinCount="100000" sheet="1" formatCells="0" formatRows="0" selectLockedCells="1"/>
  <mergeCells count="232">
    <mergeCell ref="A121:A123"/>
    <mergeCell ref="D121:D123"/>
    <mergeCell ref="A61:D61"/>
    <mergeCell ref="A79:D79"/>
    <mergeCell ref="A117:D117"/>
    <mergeCell ref="A63:A72"/>
    <mergeCell ref="B63:B72"/>
    <mergeCell ref="C63:C72"/>
    <mergeCell ref="A75:A78"/>
    <mergeCell ref="B75:B78"/>
    <mergeCell ref="C75:C78"/>
    <mergeCell ref="A81:A92"/>
    <mergeCell ref="B81:B92"/>
    <mergeCell ref="C81:C92"/>
    <mergeCell ref="A93:D93"/>
    <mergeCell ref="A95:A108"/>
    <mergeCell ref="B95:B108"/>
    <mergeCell ref="C95:C108"/>
    <mergeCell ref="AM11:AM14"/>
    <mergeCell ref="AN11:AN14"/>
    <mergeCell ref="AO11:AO14"/>
    <mergeCell ref="AP11:AP14"/>
    <mergeCell ref="AQ11:AQ14"/>
    <mergeCell ref="AR11:AR14"/>
    <mergeCell ref="AS11:AS14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:AL1"/>
    <mergeCell ref="A2:AL2"/>
    <mergeCell ref="A3:AL3"/>
    <mergeCell ref="AG8:AJ8"/>
    <mergeCell ref="AK8:AL8"/>
    <mergeCell ref="E8:I8"/>
    <mergeCell ref="A7:A9"/>
    <mergeCell ref="B7:B9"/>
    <mergeCell ref="C7:C9"/>
    <mergeCell ref="D7:D9"/>
    <mergeCell ref="J8:N8"/>
    <mergeCell ref="E7:AE7"/>
    <mergeCell ref="AG7:AS7"/>
    <mergeCell ref="Y8:AE8"/>
    <mergeCell ref="AM8:AS8"/>
    <mergeCell ref="O8:R8"/>
    <mergeCell ref="S8:V8"/>
    <mergeCell ref="W8:X8"/>
    <mergeCell ref="AS49:AS53"/>
    <mergeCell ref="AO49:AO53"/>
    <mergeCell ref="AP56:AP60"/>
    <mergeCell ref="AQ56:AQ60"/>
    <mergeCell ref="AR56:AR60"/>
    <mergeCell ref="AS56:AS60"/>
    <mergeCell ref="AS63:AS72"/>
    <mergeCell ref="D276:D277"/>
    <mergeCell ref="E121:W121"/>
    <mergeCell ref="AO56:AO60"/>
    <mergeCell ref="AG81:AG92"/>
    <mergeCell ref="AH81:AH92"/>
    <mergeCell ref="AI81:AI92"/>
    <mergeCell ref="AJ81:AJ92"/>
    <mergeCell ref="AK81:AK92"/>
    <mergeCell ref="AL81:AL92"/>
    <mergeCell ref="AM81:AM92"/>
    <mergeCell ref="AG95:AG108"/>
    <mergeCell ref="AS75:AS78"/>
    <mergeCell ref="AR81:AR92"/>
    <mergeCell ref="AS81:AS92"/>
    <mergeCell ref="AN81:AN92"/>
    <mergeCell ref="AO81:AO92"/>
    <mergeCell ref="AP81:AP92"/>
    <mergeCell ref="AM36:AM46"/>
    <mergeCell ref="AN36:AN46"/>
    <mergeCell ref="AO36:AO46"/>
    <mergeCell ref="AP36:AP46"/>
    <mergeCell ref="AQ36:AQ46"/>
    <mergeCell ref="AP49:AP53"/>
    <mergeCell ref="AQ49:AQ53"/>
    <mergeCell ref="AR49:AR53"/>
    <mergeCell ref="AR36:AR46"/>
    <mergeCell ref="AQ81:AQ92"/>
    <mergeCell ref="AP75:AP78"/>
    <mergeCell ref="AQ75:AQ78"/>
    <mergeCell ref="AP95:AP108"/>
    <mergeCell ref="AQ95:AQ108"/>
    <mergeCell ref="AL75:AL78"/>
    <mergeCell ref="AM75:AM78"/>
    <mergeCell ref="AN75:AN78"/>
    <mergeCell ref="AO75:AO78"/>
    <mergeCell ref="A11:A14"/>
    <mergeCell ref="B11:B14"/>
    <mergeCell ref="C11:C14"/>
    <mergeCell ref="AG11:AG14"/>
    <mergeCell ref="AH11:AH14"/>
    <mergeCell ref="AI11:AI14"/>
    <mergeCell ref="AJ11:AJ14"/>
    <mergeCell ref="AK11:AK14"/>
    <mergeCell ref="AL11:AL14"/>
    <mergeCell ref="AM28:AM33"/>
    <mergeCell ref="AN28:AN33"/>
    <mergeCell ref="AO28:AO33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S22:AS25"/>
    <mergeCell ref="A26:D26"/>
    <mergeCell ref="A20:D20"/>
    <mergeCell ref="A22:A25"/>
    <mergeCell ref="B22:B25"/>
    <mergeCell ref="C22:C25"/>
    <mergeCell ref="AG22:AG25"/>
    <mergeCell ref="AH22:AH25"/>
    <mergeCell ref="AI22:AI25"/>
    <mergeCell ref="AJ22:AJ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54:D54"/>
    <mergeCell ref="A47:D47"/>
    <mergeCell ref="A49:A53"/>
    <mergeCell ref="B49:B53"/>
    <mergeCell ref="C49:C53"/>
    <mergeCell ref="AG49:AG53"/>
    <mergeCell ref="AH49:AH53"/>
    <mergeCell ref="AI49:AI53"/>
    <mergeCell ref="AJ49:AJ53"/>
    <mergeCell ref="AP28:AP33"/>
    <mergeCell ref="AQ28:AQ33"/>
    <mergeCell ref="AR28:AR33"/>
    <mergeCell ref="AS28:AS33"/>
    <mergeCell ref="A34:D34"/>
    <mergeCell ref="A36:A46"/>
    <mergeCell ref="B36:B46"/>
    <mergeCell ref="AS36:AS46"/>
    <mergeCell ref="C36:C46"/>
    <mergeCell ref="AG36:AG46"/>
    <mergeCell ref="AH36:AH46"/>
    <mergeCell ref="AI36:AI46"/>
    <mergeCell ref="AJ36:AJ46"/>
    <mergeCell ref="AK36:AK46"/>
    <mergeCell ref="AL36:AL4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L49:AL53"/>
    <mergeCell ref="AM49:AM53"/>
    <mergeCell ref="AN49:AN53"/>
    <mergeCell ref="AM56:AM60"/>
    <mergeCell ref="AN56:AN60"/>
    <mergeCell ref="AK49:AK53"/>
    <mergeCell ref="AG63:AG72"/>
    <mergeCell ref="AH63:AH72"/>
    <mergeCell ref="AI63:AI72"/>
    <mergeCell ref="AJ63:AJ72"/>
    <mergeCell ref="AK63:AK72"/>
    <mergeCell ref="AR75:AR78"/>
    <mergeCell ref="AL63:AL72"/>
    <mergeCell ref="AM63:AM72"/>
    <mergeCell ref="AN63:AN72"/>
    <mergeCell ref="AO63:AO72"/>
    <mergeCell ref="AP63:AP72"/>
    <mergeCell ref="AQ63:AQ72"/>
    <mergeCell ref="AR63:AR72"/>
    <mergeCell ref="A73:D73"/>
    <mergeCell ref="AG75:AG78"/>
    <mergeCell ref="AH75:AH78"/>
    <mergeCell ref="AI75:AI78"/>
    <mergeCell ref="AJ75:AJ78"/>
    <mergeCell ref="AK75:AK78"/>
    <mergeCell ref="A56:A60"/>
    <mergeCell ref="B56:B60"/>
    <mergeCell ref="C56:C60"/>
    <mergeCell ref="AG56:AG60"/>
    <mergeCell ref="AH56:AH60"/>
    <mergeCell ref="AI56:AI60"/>
    <mergeCell ref="AJ56:AJ60"/>
    <mergeCell ref="AK56:AK60"/>
    <mergeCell ref="AL56:AL60"/>
    <mergeCell ref="AS95:AS108"/>
    <mergeCell ref="A109:D109"/>
    <mergeCell ref="A111:A116"/>
    <mergeCell ref="B111:B116"/>
    <mergeCell ref="C111:C116"/>
    <mergeCell ref="AG111:AG116"/>
    <mergeCell ref="AH111:AH116"/>
    <mergeCell ref="AI111:AI116"/>
    <mergeCell ref="AJ111:AJ116"/>
    <mergeCell ref="AK111:AK116"/>
    <mergeCell ref="AL111:AL116"/>
    <mergeCell ref="AM111:AM116"/>
    <mergeCell ref="AN111:AN116"/>
    <mergeCell ref="AO111:AO116"/>
    <mergeCell ref="AP111:AP116"/>
    <mergeCell ref="AQ111:AQ116"/>
    <mergeCell ref="AR111:AR116"/>
    <mergeCell ref="AS111:AS116"/>
    <mergeCell ref="AR95:AR108"/>
    <mergeCell ref="AL95:AL108"/>
    <mergeCell ref="AM95:AM108"/>
    <mergeCell ref="AN95:AN108"/>
    <mergeCell ref="AO95:AO108"/>
    <mergeCell ref="AH95:AH108"/>
    <mergeCell ref="AI95:AI108"/>
    <mergeCell ref="AJ95:AJ108"/>
    <mergeCell ref="AK95:AK108"/>
    <mergeCell ref="B121:B123"/>
    <mergeCell ref="C121:C123"/>
    <mergeCell ref="E122:I122"/>
    <mergeCell ref="J122:N122"/>
    <mergeCell ref="O122:P122"/>
    <mergeCell ref="Q122:W12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>
    <tabColor theme="3" tint="0.59999389629810485"/>
  </sheetPr>
  <dimension ref="A1:AT247"/>
  <sheetViews>
    <sheetView showGridLines="0" topLeftCell="B1" zoomScale="83" zoomScaleNormal="83" workbookViewId="0">
      <pane ySplit="9" topLeftCell="A221" activePane="bottomLeft" state="frozen"/>
      <selection activeCell="R149" sqref="R125:R149"/>
      <selection pane="bottomLeft" activeCell="B227" sqref="B227"/>
    </sheetView>
  </sheetViews>
  <sheetFormatPr baseColWidth="10" defaultColWidth="11.42578125" defaultRowHeight="15.75"/>
  <cols>
    <col min="1" max="1" width="28.85546875" style="184" customWidth="1"/>
    <col min="2" max="2" width="36.5703125" style="184" customWidth="1"/>
    <col min="3" max="3" width="28.5703125" style="184" customWidth="1"/>
    <col min="4" max="4" width="50.85546875" style="184" bestFit="1" customWidth="1"/>
    <col min="5" max="5" width="8.5703125" style="184" bestFit="1" customWidth="1"/>
    <col min="6" max="6" width="10.140625" style="184" bestFit="1" customWidth="1"/>
    <col min="7" max="7" width="13.5703125" style="184" bestFit="1" customWidth="1"/>
    <col min="8" max="8" width="13.85546875" style="184" customWidth="1"/>
    <col min="9" max="9" width="12.7109375" style="184" bestFit="1" customWidth="1"/>
    <col min="10" max="10" width="8.5703125" style="184" bestFit="1" customWidth="1"/>
    <col min="11" max="11" width="10.140625" style="184" bestFit="1" customWidth="1"/>
    <col min="12" max="12" width="15.42578125" style="184" customWidth="1"/>
    <col min="13" max="13" width="14" style="184" customWidth="1"/>
    <col min="14" max="14" width="12.7109375" style="184" bestFit="1" customWidth="1"/>
    <col min="15" max="15" width="11.5703125" style="184" customWidth="1"/>
    <col min="16" max="16" width="13.5703125" style="184" bestFit="1" customWidth="1"/>
    <col min="17" max="17" width="13.85546875" style="184" customWidth="1"/>
    <col min="18" max="18" width="12.7109375" style="184" bestFit="1" customWidth="1"/>
    <col min="19" max="19" width="10.140625" style="184" bestFit="1" customWidth="1"/>
    <col min="20" max="20" width="13.5703125" style="184" bestFit="1" customWidth="1"/>
    <col min="21" max="21" width="13.85546875" style="184" customWidth="1"/>
    <col min="22" max="22" width="12.7109375" style="184" bestFit="1" customWidth="1"/>
    <col min="23" max="31" width="11.42578125" style="184"/>
    <col min="32" max="32" width="1.140625" style="184" customWidth="1"/>
    <col min="33" max="33" width="11.42578125" style="184"/>
    <col min="34" max="35" width="13.5703125" style="184" bestFit="1" customWidth="1"/>
    <col min="36" max="36" width="12.7109375" style="184" bestFit="1" customWidth="1"/>
    <col min="37" max="46" width="11.42578125" style="184"/>
    <col min="47" max="16384" width="11.42578125" style="1"/>
  </cols>
  <sheetData>
    <row r="1" spans="1:46">
      <c r="A1" s="741" t="s">
        <v>44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  <c r="AF1" s="741"/>
      <c r="AG1" s="741"/>
      <c r="AH1" s="741"/>
      <c r="AI1" s="741"/>
      <c r="AJ1" s="741"/>
      <c r="AK1" s="741"/>
      <c r="AL1" s="741"/>
      <c r="AM1" s="191"/>
      <c r="AN1" s="191"/>
      <c r="AO1" s="191"/>
      <c r="AP1" s="191"/>
      <c r="AQ1" s="191"/>
      <c r="AR1" s="191"/>
      <c r="AS1" s="191"/>
    </row>
    <row r="2" spans="1:46">
      <c r="A2" s="741" t="s">
        <v>4</v>
      </c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1"/>
      <c r="P2" s="741"/>
      <c r="Q2" s="741"/>
      <c r="R2" s="741"/>
      <c r="S2" s="741"/>
      <c r="T2" s="741"/>
      <c r="U2" s="741"/>
      <c r="V2" s="741"/>
      <c r="W2" s="741"/>
      <c r="X2" s="741"/>
      <c r="Y2" s="741"/>
      <c r="Z2" s="741"/>
      <c r="AA2" s="741"/>
      <c r="AB2" s="741"/>
      <c r="AC2" s="741"/>
      <c r="AD2" s="741"/>
      <c r="AE2" s="741"/>
      <c r="AF2" s="741"/>
      <c r="AG2" s="741"/>
      <c r="AH2" s="741"/>
      <c r="AI2" s="741"/>
      <c r="AJ2" s="741"/>
      <c r="AK2" s="741"/>
      <c r="AL2" s="741"/>
      <c r="AM2" s="191"/>
      <c r="AN2" s="191"/>
      <c r="AO2" s="191"/>
      <c r="AP2" s="191"/>
      <c r="AQ2" s="191"/>
      <c r="AR2" s="191"/>
      <c r="AS2" s="191"/>
    </row>
    <row r="3" spans="1:46">
      <c r="A3" s="741" t="s">
        <v>60</v>
      </c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1"/>
      <c r="Y3" s="741"/>
      <c r="Z3" s="741"/>
      <c r="AA3" s="741"/>
      <c r="AB3" s="741"/>
      <c r="AC3" s="741"/>
      <c r="AD3" s="741"/>
      <c r="AE3" s="741"/>
      <c r="AF3" s="741"/>
      <c r="AG3" s="741"/>
      <c r="AH3" s="741"/>
      <c r="AI3" s="741"/>
      <c r="AJ3" s="741"/>
      <c r="AK3" s="741"/>
      <c r="AL3" s="741"/>
      <c r="AM3" s="191"/>
      <c r="AN3" s="191"/>
      <c r="AO3" s="191"/>
      <c r="AP3" s="191"/>
      <c r="AQ3" s="191"/>
      <c r="AR3" s="191"/>
      <c r="AS3" s="191"/>
    </row>
    <row r="4" spans="1:46" ht="3.75" customHeight="1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46" ht="3.75" customHeight="1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1:46" ht="16.5" thickBot="1">
      <c r="A6" s="183" t="s">
        <v>3</v>
      </c>
      <c r="B6" s="183" t="s">
        <v>3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46" s="100" customFormat="1" ht="22.5" customHeight="1" thickBot="1">
      <c r="A7" s="694" t="s">
        <v>45</v>
      </c>
      <c r="B7" s="694" t="s">
        <v>151</v>
      </c>
      <c r="C7" s="695" t="s">
        <v>203</v>
      </c>
      <c r="D7" s="694" t="s">
        <v>66</v>
      </c>
      <c r="E7" s="698" t="s">
        <v>92</v>
      </c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700"/>
      <c r="Z7" s="700"/>
      <c r="AA7" s="700"/>
      <c r="AB7" s="700"/>
      <c r="AC7" s="700"/>
      <c r="AD7" s="700"/>
      <c r="AE7" s="701"/>
      <c r="AG7" s="702" t="s">
        <v>151</v>
      </c>
      <c r="AH7" s="703"/>
      <c r="AI7" s="703"/>
      <c r="AJ7" s="703"/>
      <c r="AK7" s="703"/>
      <c r="AL7" s="703"/>
      <c r="AM7" s="703"/>
      <c r="AN7" s="703"/>
      <c r="AO7" s="703"/>
      <c r="AP7" s="704"/>
      <c r="AQ7" s="704"/>
      <c r="AR7" s="704"/>
      <c r="AS7" s="705"/>
    </row>
    <row r="8" spans="1:46" s="100" customFormat="1" ht="18.75" customHeight="1" thickBot="1">
      <c r="A8" s="695"/>
      <c r="B8" s="695"/>
      <c r="C8" s="696"/>
      <c r="D8" s="695"/>
      <c r="E8" s="706" t="s">
        <v>93</v>
      </c>
      <c r="F8" s="706"/>
      <c r="G8" s="706"/>
      <c r="H8" s="706"/>
      <c r="I8" s="706"/>
      <c r="J8" s="706" t="s">
        <v>42</v>
      </c>
      <c r="K8" s="706"/>
      <c r="L8" s="706"/>
      <c r="M8" s="706"/>
      <c r="N8" s="706"/>
      <c r="O8" s="706" t="s">
        <v>96</v>
      </c>
      <c r="P8" s="706"/>
      <c r="Q8" s="706"/>
      <c r="R8" s="706"/>
      <c r="S8" s="706" t="s">
        <v>97</v>
      </c>
      <c r="T8" s="706"/>
      <c r="U8" s="706"/>
      <c r="V8" s="706"/>
      <c r="W8" s="709" t="s">
        <v>43</v>
      </c>
      <c r="X8" s="710"/>
      <c r="Y8" s="668" t="s">
        <v>193</v>
      </c>
      <c r="Z8" s="668"/>
      <c r="AA8" s="668"/>
      <c r="AB8" s="668"/>
      <c r="AC8" s="669"/>
      <c r="AD8" s="669"/>
      <c r="AE8" s="669"/>
      <c r="AF8" s="264"/>
      <c r="AG8" s="670" t="s">
        <v>152</v>
      </c>
      <c r="AH8" s="671"/>
      <c r="AI8" s="671"/>
      <c r="AJ8" s="672"/>
      <c r="AK8" s="670" t="s">
        <v>43</v>
      </c>
      <c r="AL8" s="672"/>
      <c r="AM8" s="707" t="s">
        <v>193</v>
      </c>
      <c r="AN8" s="681"/>
      <c r="AO8" s="681"/>
      <c r="AP8" s="681"/>
      <c r="AQ8" s="681"/>
      <c r="AR8" s="681"/>
      <c r="AS8" s="708"/>
    </row>
    <row r="9" spans="1:46" s="100" customFormat="1" ht="36.75" customHeight="1" thickBot="1">
      <c r="A9" s="694"/>
      <c r="B9" s="694"/>
      <c r="C9" s="697"/>
      <c r="D9" s="694"/>
      <c r="E9" s="265" t="s">
        <v>98</v>
      </c>
      <c r="F9" s="265" t="s">
        <v>72</v>
      </c>
      <c r="G9" s="265" t="s">
        <v>99</v>
      </c>
      <c r="H9" s="265" t="s">
        <v>70</v>
      </c>
      <c r="I9" s="265" t="s">
        <v>71</v>
      </c>
      <c r="J9" s="265" t="s">
        <v>98</v>
      </c>
      <c r="K9" s="265" t="s">
        <v>72</v>
      </c>
      <c r="L9" s="265" t="s">
        <v>99</v>
      </c>
      <c r="M9" s="265" t="s">
        <v>70</v>
      </c>
      <c r="N9" s="265" t="s">
        <v>71</v>
      </c>
      <c r="O9" s="265" t="s">
        <v>72</v>
      </c>
      <c r="P9" s="265" t="s">
        <v>99</v>
      </c>
      <c r="Q9" s="265" t="s">
        <v>70</v>
      </c>
      <c r="R9" s="265" t="s">
        <v>71</v>
      </c>
      <c r="S9" s="265" t="s">
        <v>72</v>
      </c>
      <c r="T9" s="265" t="s">
        <v>99</v>
      </c>
      <c r="U9" s="265" t="s">
        <v>70</v>
      </c>
      <c r="V9" s="265" t="s">
        <v>71</v>
      </c>
      <c r="W9" s="266" t="s">
        <v>100</v>
      </c>
      <c r="X9" s="266" t="s">
        <v>101</v>
      </c>
      <c r="Y9" s="267" t="s">
        <v>196</v>
      </c>
      <c r="Z9" s="267" t="s">
        <v>197</v>
      </c>
      <c r="AA9" s="267" t="s">
        <v>198</v>
      </c>
      <c r="AB9" s="267" t="s">
        <v>199</v>
      </c>
      <c r="AC9" s="267" t="s">
        <v>200</v>
      </c>
      <c r="AD9" s="267" t="s">
        <v>201</v>
      </c>
      <c r="AE9" s="267" t="s">
        <v>202</v>
      </c>
      <c r="AF9" s="268"/>
      <c r="AG9" s="269" t="s">
        <v>72</v>
      </c>
      <c r="AH9" s="269" t="s">
        <v>99</v>
      </c>
      <c r="AI9" s="269" t="s">
        <v>70</v>
      </c>
      <c r="AJ9" s="269" t="s">
        <v>71</v>
      </c>
      <c r="AK9" s="270" t="s">
        <v>100</v>
      </c>
      <c r="AL9" s="270" t="s">
        <v>101</v>
      </c>
      <c r="AM9" s="270" t="s">
        <v>196</v>
      </c>
      <c r="AN9" s="270" t="s">
        <v>197</v>
      </c>
      <c r="AO9" s="270" t="s">
        <v>198</v>
      </c>
      <c r="AP9" s="271" t="s">
        <v>199</v>
      </c>
      <c r="AQ9" s="271" t="s">
        <v>200</v>
      </c>
      <c r="AR9" s="271" t="s">
        <v>201</v>
      </c>
      <c r="AS9" s="271" t="s">
        <v>202</v>
      </c>
    </row>
    <row r="10" spans="1:46" ht="16.5" thickBot="1"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</row>
    <row r="11" spans="1:46" customFormat="1" ht="30">
      <c r="A11" s="715" t="s">
        <v>63</v>
      </c>
      <c r="B11" s="718" t="s">
        <v>238</v>
      </c>
      <c r="C11" s="721" t="s">
        <v>430</v>
      </c>
      <c r="D11" s="244" t="s">
        <v>140</v>
      </c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259"/>
      <c r="AG11" s="711"/>
      <c r="AH11" s="711"/>
      <c r="AI11" s="711"/>
      <c r="AJ11" s="711"/>
      <c r="AK11" s="711"/>
      <c r="AL11" s="711"/>
      <c r="AM11" s="711"/>
      <c r="AN11" s="711"/>
      <c r="AO11" s="711"/>
      <c r="AP11" s="711"/>
      <c r="AQ11" s="711"/>
      <c r="AR11" s="711"/>
      <c r="AS11" s="711"/>
    </row>
    <row r="12" spans="1:46" customFormat="1" ht="30">
      <c r="A12" s="716"/>
      <c r="B12" s="738"/>
      <c r="C12" s="737"/>
      <c r="D12" s="330" t="s">
        <v>187</v>
      </c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259"/>
      <c r="AG12" s="712"/>
      <c r="AH12" s="712"/>
      <c r="AI12" s="712"/>
      <c r="AJ12" s="712"/>
      <c r="AK12" s="712"/>
      <c r="AL12" s="712"/>
      <c r="AM12" s="712"/>
      <c r="AN12" s="712"/>
      <c r="AO12" s="712"/>
      <c r="AP12" s="712"/>
      <c r="AQ12" s="712"/>
      <c r="AR12" s="712"/>
      <c r="AS12" s="712"/>
    </row>
    <row r="13" spans="1:46" customFormat="1" thickBot="1">
      <c r="A13" s="717"/>
      <c r="B13" s="720"/>
      <c r="C13" s="723"/>
      <c r="D13" s="246" t="s">
        <v>141</v>
      </c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259"/>
      <c r="AG13" s="713"/>
      <c r="AH13" s="713"/>
      <c r="AI13" s="713"/>
      <c r="AJ13" s="713"/>
      <c r="AK13" s="713"/>
      <c r="AL13" s="713"/>
      <c r="AM13" s="713"/>
      <c r="AN13" s="713"/>
      <c r="AO13" s="713"/>
      <c r="AP13" s="713"/>
      <c r="AQ13" s="713"/>
      <c r="AR13" s="713"/>
      <c r="AS13" s="713"/>
    </row>
    <row r="14" spans="1:46" ht="14.45" customHeight="1">
      <c r="A14" s="714"/>
      <c r="B14" s="714"/>
      <c r="C14" s="714"/>
      <c r="D14" s="714"/>
      <c r="E14" s="3">
        <f t="shared" ref="E14:AE14" si="0">SUM(E11:E13)</f>
        <v>0</v>
      </c>
      <c r="F14" s="3">
        <f t="shared" si="0"/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4"/>
      <c r="AG14" s="101">
        <f t="shared" ref="AG14:AS14" si="1">SUM(AG11)</f>
        <v>0</v>
      </c>
      <c r="AH14" s="101">
        <f t="shared" si="1"/>
        <v>0</v>
      </c>
      <c r="AI14" s="101">
        <f t="shared" si="1"/>
        <v>0</v>
      </c>
      <c r="AJ14" s="101">
        <f t="shared" si="1"/>
        <v>0</v>
      </c>
      <c r="AK14" s="101">
        <f t="shared" si="1"/>
        <v>0</v>
      </c>
      <c r="AL14" s="101">
        <f t="shared" si="1"/>
        <v>0</v>
      </c>
      <c r="AM14" s="101">
        <f t="shared" si="1"/>
        <v>0</v>
      </c>
      <c r="AN14" s="101">
        <f t="shared" si="1"/>
        <v>0</v>
      </c>
      <c r="AO14" s="101">
        <f t="shared" si="1"/>
        <v>0</v>
      </c>
      <c r="AP14" s="101">
        <f t="shared" si="1"/>
        <v>0</v>
      </c>
      <c r="AQ14" s="101">
        <f t="shared" si="1"/>
        <v>0</v>
      </c>
      <c r="AR14" s="101">
        <f t="shared" si="1"/>
        <v>0</v>
      </c>
      <c r="AS14" s="101">
        <f t="shared" si="1"/>
        <v>0</v>
      </c>
      <c r="AT14" s="1"/>
    </row>
    <row r="15" spans="1:46" ht="19.5" thickBot="1">
      <c r="A15" s="198"/>
      <c r="B15" s="198"/>
      <c r="C15" s="198"/>
      <c r="D15" s="198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4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customFormat="1" ht="15">
      <c r="A16" s="715" t="s">
        <v>61</v>
      </c>
      <c r="B16" s="718" t="s">
        <v>283</v>
      </c>
      <c r="C16" s="721" t="s">
        <v>456</v>
      </c>
      <c r="D16" s="244" t="s">
        <v>284</v>
      </c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259"/>
      <c r="AG16" s="711"/>
      <c r="AH16" s="711"/>
      <c r="AI16" s="711"/>
      <c r="AJ16" s="711"/>
      <c r="AK16" s="711"/>
      <c r="AL16" s="711"/>
      <c r="AM16" s="711"/>
      <c r="AN16" s="711"/>
      <c r="AO16" s="711"/>
      <c r="AP16" s="711"/>
      <c r="AQ16" s="711"/>
      <c r="AR16" s="711"/>
      <c r="AS16" s="711"/>
    </row>
    <row r="17" spans="1:46" customFormat="1" ht="15">
      <c r="A17" s="716"/>
      <c r="B17" s="738"/>
      <c r="C17" s="737"/>
      <c r="D17" s="330" t="s">
        <v>285</v>
      </c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259"/>
      <c r="AG17" s="712"/>
      <c r="AH17" s="712"/>
      <c r="AI17" s="712"/>
      <c r="AJ17" s="712"/>
      <c r="AK17" s="712"/>
      <c r="AL17" s="712"/>
      <c r="AM17" s="712"/>
      <c r="AN17" s="712"/>
      <c r="AO17" s="712"/>
      <c r="AP17" s="712"/>
      <c r="AQ17" s="712"/>
      <c r="AR17" s="712"/>
      <c r="AS17" s="712"/>
    </row>
    <row r="18" spans="1:46" customFormat="1" ht="16.5" customHeight="1">
      <c r="A18" s="716"/>
      <c r="B18" s="738"/>
      <c r="C18" s="737"/>
      <c r="D18" s="330" t="s">
        <v>457</v>
      </c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259"/>
      <c r="AG18" s="712"/>
      <c r="AH18" s="712"/>
      <c r="AI18" s="712"/>
      <c r="AJ18" s="712"/>
      <c r="AK18" s="712"/>
      <c r="AL18" s="712"/>
      <c r="AM18" s="712"/>
      <c r="AN18" s="712"/>
      <c r="AO18" s="712"/>
      <c r="AP18" s="712"/>
      <c r="AQ18" s="712"/>
      <c r="AR18" s="712"/>
      <c r="AS18" s="712"/>
    </row>
    <row r="19" spans="1:46" customFormat="1" ht="15">
      <c r="A19" s="716"/>
      <c r="B19" s="738"/>
      <c r="C19" s="737"/>
      <c r="D19" s="330" t="s">
        <v>286</v>
      </c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259"/>
      <c r="AG19" s="712"/>
      <c r="AH19" s="712"/>
      <c r="AI19" s="712"/>
      <c r="AJ19" s="712"/>
      <c r="AK19" s="712"/>
      <c r="AL19" s="712"/>
      <c r="AM19" s="712"/>
      <c r="AN19" s="712"/>
      <c r="AO19" s="712"/>
      <c r="AP19" s="712"/>
      <c r="AQ19" s="712"/>
      <c r="AR19" s="712"/>
      <c r="AS19" s="712"/>
    </row>
    <row r="20" spans="1:46" customFormat="1" ht="30">
      <c r="A20" s="716"/>
      <c r="B20" s="738"/>
      <c r="C20" s="737"/>
      <c r="D20" s="331" t="s">
        <v>287</v>
      </c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259"/>
      <c r="AG20" s="712"/>
      <c r="AH20" s="712"/>
      <c r="AI20" s="712"/>
      <c r="AJ20" s="712"/>
      <c r="AK20" s="712"/>
      <c r="AL20" s="712"/>
      <c r="AM20" s="712"/>
      <c r="AN20" s="712"/>
      <c r="AO20" s="712"/>
      <c r="AP20" s="712"/>
      <c r="AQ20" s="712"/>
      <c r="AR20" s="712"/>
      <c r="AS20" s="712"/>
    </row>
    <row r="21" spans="1:46" customFormat="1" ht="15">
      <c r="A21" s="716"/>
      <c r="B21" s="738"/>
      <c r="C21" s="737"/>
      <c r="D21" s="331" t="s">
        <v>288</v>
      </c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259"/>
      <c r="AG21" s="712"/>
      <c r="AH21" s="712"/>
      <c r="AI21" s="712"/>
      <c r="AJ21" s="712"/>
      <c r="AK21" s="712"/>
      <c r="AL21" s="712"/>
      <c r="AM21" s="712"/>
      <c r="AN21" s="712"/>
      <c r="AO21" s="712"/>
      <c r="AP21" s="712"/>
      <c r="AQ21" s="712"/>
      <c r="AR21" s="712"/>
      <c r="AS21" s="712"/>
    </row>
    <row r="22" spans="1:46" customFormat="1" ht="30">
      <c r="A22" s="716"/>
      <c r="B22" s="738"/>
      <c r="C22" s="737"/>
      <c r="D22" s="331" t="s">
        <v>289</v>
      </c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259"/>
      <c r="AG22" s="712"/>
      <c r="AH22" s="712"/>
      <c r="AI22" s="712"/>
      <c r="AJ22" s="712"/>
      <c r="AK22" s="712"/>
      <c r="AL22" s="712"/>
      <c r="AM22" s="712"/>
      <c r="AN22" s="712"/>
      <c r="AO22" s="712"/>
      <c r="AP22" s="712"/>
      <c r="AQ22" s="712"/>
      <c r="AR22" s="712"/>
      <c r="AS22" s="712"/>
    </row>
    <row r="23" spans="1:46" customFormat="1" ht="15">
      <c r="A23" s="716"/>
      <c r="B23" s="738"/>
      <c r="C23" s="737"/>
      <c r="D23" s="331" t="s">
        <v>290</v>
      </c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259"/>
      <c r="AG23" s="712"/>
      <c r="AH23" s="712"/>
      <c r="AI23" s="712"/>
      <c r="AJ23" s="712"/>
      <c r="AK23" s="712"/>
      <c r="AL23" s="712"/>
      <c r="AM23" s="712"/>
      <c r="AN23" s="712"/>
      <c r="AO23" s="712"/>
      <c r="AP23" s="712"/>
      <c r="AQ23" s="712"/>
      <c r="AR23" s="712"/>
      <c r="AS23" s="712"/>
    </row>
    <row r="24" spans="1:46" customFormat="1" ht="30.75" thickBot="1">
      <c r="A24" s="717"/>
      <c r="B24" s="720"/>
      <c r="C24" s="723"/>
      <c r="D24" s="246" t="s">
        <v>291</v>
      </c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259"/>
      <c r="AG24" s="713"/>
      <c r="AH24" s="713"/>
      <c r="AI24" s="713"/>
      <c r="AJ24" s="713"/>
      <c r="AK24" s="713"/>
      <c r="AL24" s="713"/>
      <c r="AM24" s="713"/>
      <c r="AN24" s="713"/>
      <c r="AO24" s="713"/>
      <c r="AP24" s="713"/>
      <c r="AQ24" s="713"/>
      <c r="AR24" s="713"/>
      <c r="AS24" s="713"/>
    </row>
    <row r="25" spans="1:46" ht="14.45" customHeight="1">
      <c r="A25" s="714"/>
      <c r="B25" s="714"/>
      <c r="C25" s="714"/>
      <c r="D25" s="714"/>
      <c r="E25" s="3">
        <f t="shared" ref="E25:AE25" si="2">SUM(E16:E24)</f>
        <v>0</v>
      </c>
      <c r="F25" s="3">
        <f t="shared" si="2"/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4"/>
      <c r="AG25" s="101">
        <f t="shared" ref="AG25:AS25" si="3">SUM(AG16)</f>
        <v>0</v>
      </c>
      <c r="AH25" s="101">
        <f t="shared" si="3"/>
        <v>0</v>
      </c>
      <c r="AI25" s="101">
        <f t="shared" si="3"/>
        <v>0</v>
      </c>
      <c r="AJ25" s="101">
        <f t="shared" si="3"/>
        <v>0</v>
      </c>
      <c r="AK25" s="101">
        <f t="shared" si="3"/>
        <v>0</v>
      </c>
      <c r="AL25" s="101">
        <f t="shared" si="3"/>
        <v>0</v>
      </c>
      <c r="AM25" s="101">
        <f t="shared" si="3"/>
        <v>0</v>
      </c>
      <c r="AN25" s="101">
        <f t="shared" si="3"/>
        <v>0</v>
      </c>
      <c r="AO25" s="101">
        <f t="shared" si="3"/>
        <v>0</v>
      </c>
      <c r="AP25" s="101">
        <f t="shared" si="3"/>
        <v>0</v>
      </c>
      <c r="AQ25" s="101">
        <f t="shared" si="3"/>
        <v>0</v>
      </c>
      <c r="AR25" s="101">
        <f t="shared" si="3"/>
        <v>0</v>
      </c>
      <c r="AS25" s="101">
        <f t="shared" si="3"/>
        <v>0</v>
      </c>
      <c r="AT25" s="1"/>
    </row>
    <row r="26" spans="1:46" ht="19.5" thickBot="1">
      <c r="A26" s="198"/>
      <c r="B26" s="198"/>
      <c r="C26" s="198"/>
      <c r="D26" s="19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customFormat="1" ht="15">
      <c r="A27" s="715" t="s">
        <v>62</v>
      </c>
      <c r="B27" s="718" t="s">
        <v>322</v>
      </c>
      <c r="C27" s="721" t="s">
        <v>458</v>
      </c>
      <c r="D27" s="244" t="s">
        <v>323</v>
      </c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259"/>
      <c r="AG27" s="711"/>
      <c r="AH27" s="711"/>
      <c r="AI27" s="711"/>
      <c r="AJ27" s="711"/>
      <c r="AK27" s="711"/>
      <c r="AL27" s="711"/>
      <c r="AM27" s="711"/>
      <c r="AN27" s="711"/>
      <c r="AO27" s="711"/>
      <c r="AP27" s="711"/>
      <c r="AQ27" s="711"/>
      <c r="AR27" s="711"/>
      <c r="AS27" s="711"/>
    </row>
    <row r="28" spans="1:46" customFormat="1" ht="15">
      <c r="A28" s="716"/>
      <c r="B28" s="738"/>
      <c r="C28" s="737"/>
      <c r="D28" s="330" t="s">
        <v>324</v>
      </c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259"/>
      <c r="AG28" s="712"/>
      <c r="AH28" s="712"/>
      <c r="AI28" s="712"/>
      <c r="AJ28" s="712"/>
      <c r="AK28" s="712"/>
      <c r="AL28" s="712"/>
      <c r="AM28" s="712"/>
      <c r="AN28" s="712"/>
      <c r="AO28" s="712"/>
      <c r="AP28" s="712"/>
      <c r="AQ28" s="712"/>
      <c r="AR28" s="712"/>
      <c r="AS28" s="712"/>
    </row>
    <row r="29" spans="1:46" customFormat="1" ht="30">
      <c r="A29" s="716"/>
      <c r="B29" s="738"/>
      <c r="C29" s="737"/>
      <c r="D29" s="330" t="s">
        <v>325</v>
      </c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259"/>
      <c r="AG29" s="712"/>
      <c r="AH29" s="712"/>
      <c r="AI29" s="712"/>
      <c r="AJ29" s="712"/>
      <c r="AK29" s="712"/>
      <c r="AL29" s="712"/>
      <c r="AM29" s="712"/>
      <c r="AN29" s="712"/>
      <c r="AO29" s="712"/>
      <c r="AP29" s="712"/>
      <c r="AQ29" s="712"/>
      <c r="AR29" s="712"/>
      <c r="AS29" s="712"/>
    </row>
    <row r="30" spans="1:46" customFormat="1" ht="30">
      <c r="A30" s="716"/>
      <c r="B30" s="738"/>
      <c r="C30" s="737"/>
      <c r="D30" s="330" t="s">
        <v>326</v>
      </c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259"/>
      <c r="AG30" s="712"/>
      <c r="AH30" s="712"/>
      <c r="AI30" s="712"/>
      <c r="AJ30" s="712"/>
      <c r="AK30" s="712"/>
      <c r="AL30" s="712"/>
      <c r="AM30" s="712"/>
      <c r="AN30" s="712"/>
      <c r="AO30" s="712"/>
      <c r="AP30" s="712"/>
      <c r="AQ30" s="712"/>
      <c r="AR30" s="712"/>
      <c r="AS30" s="712"/>
    </row>
    <row r="31" spans="1:46" customFormat="1" ht="15">
      <c r="A31" s="716"/>
      <c r="B31" s="738"/>
      <c r="C31" s="737"/>
      <c r="D31" s="330" t="s">
        <v>327</v>
      </c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259"/>
      <c r="AG31" s="712"/>
      <c r="AH31" s="712"/>
      <c r="AI31" s="712"/>
      <c r="AJ31" s="712"/>
      <c r="AK31" s="712"/>
      <c r="AL31" s="712"/>
      <c r="AM31" s="712"/>
      <c r="AN31" s="712"/>
      <c r="AO31" s="712"/>
      <c r="AP31" s="712"/>
      <c r="AQ31" s="712"/>
      <c r="AR31" s="712"/>
      <c r="AS31" s="712"/>
    </row>
    <row r="32" spans="1:46" customFormat="1" ht="30">
      <c r="A32" s="716"/>
      <c r="B32" s="738"/>
      <c r="C32" s="737"/>
      <c r="D32" s="330" t="s">
        <v>328</v>
      </c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259"/>
      <c r="AG32" s="712"/>
      <c r="AH32" s="712"/>
      <c r="AI32" s="712"/>
      <c r="AJ32" s="712"/>
      <c r="AK32" s="712"/>
      <c r="AL32" s="712"/>
      <c r="AM32" s="712"/>
      <c r="AN32" s="712"/>
      <c r="AO32" s="712"/>
      <c r="AP32" s="712"/>
      <c r="AQ32" s="712"/>
      <c r="AR32" s="712"/>
      <c r="AS32" s="712"/>
    </row>
    <row r="33" spans="1:46" customFormat="1" ht="19.5" customHeight="1">
      <c r="A33" s="716"/>
      <c r="B33" s="738"/>
      <c r="C33" s="737"/>
      <c r="D33" s="330" t="s">
        <v>329</v>
      </c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259"/>
      <c r="AG33" s="712"/>
      <c r="AH33" s="712"/>
      <c r="AI33" s="712"/>
      <c r="AJ33" s="712"/>
      <c r="AK33" s="712"/>
      <c r="AL33" s="712"/>
      <c r="AM33" s="712"/>
      <c r="AN33" s="712"/>
      <c r="AO33" s="712"/>
      <c r="AP33" s="712"/>
      <c r="AQ33" s="712"/>
      <c r="AR33" s="712"/>
      <c r="AS33" s="712"/>
    </row>
    <row r="34" spans="1:46" customFormat="1" ht="15">
      <c r="A34" s="716"/>
      <c r="B34" s="738"/>
      <c r="C34" s="737"/>
      <c r="D34" s="330" t="s">
        <v>330</v>
      </c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259"/>
      <c r="AG34" s="712"/>
      <c r="AH34" s="712"/>
      <c r="AI34" s="712"/>
      <c r="AJ34" s="712"/>
      <c r="AK34" s="712"/>
      <c r="AL34" s="712"/>
      <c r="AM34" s="712"/>
      <c r="AN34" s="712"/>
      <c r="AO34" s="712"/>
      <c r="AP34" s="712"/>
      <c r="AQ34" s="712"/>
      <c r="AR34" s="712"/>
      <c r="AS34" s="712"/>
    </row>
    <row r="35" spans="1:46" customFormat="1" ht="15">
      <c r="A35" s="716"/>
      <c r="B35" s="738"/>
      <c r="C35" s="737"/>
      <c r="D35" s="331" t="s">
        <v>459</v>
      </c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259"/>
      <c r="AG35" s="712"/>
      <c r="AH35" s="712"/>
      <c r="AI35" s="712"/>
      <c r="AJ35" s="712"/>
      <c r="AK35" s="712"/>
      <c r="AL35" s="712"/>
      <c r="AM35" s="712"/>
      <c r="AN35" s="712"/>
      <c r="AO35" s="712"/>
      <c r="AP35" s="712"/>
      <c r="AQ35" s="712"/>
      <c r="AR35" s="712"/>
      <c r="AS35" s="712"/>
    </row>
    <row r="36" spans="1:46" customFormat="1" ht="15">
      <c r="A36" s="716"/>
      <c r="B36" s="738"/>
      <c r="C36" s="737"/>
      <c r="D36" s="331" t="s">
        <v>331</v>
      </c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259"/>
      <c r="AG36" s="712"/>
      <c r="AH36" s="712"/>
      <c r="AI36" s="712"/>
      <c r="AJ36" s="712"/>
      <c r="AK36" s="712"/>
      <c r="AL36" s="712"/>
      <c r="AM36" s="712"/>
      <c r="AN36" s="712"/>
      <c r="AO36" s="712"/>
      <c r="AP36" s="712"/>
      <c r="AQ36" s="712"/>
      <c r="AR36" s="712"/>
      <c r="AS36" s="712"/>
    </row>
    <row r="37" spans="1:46" customFormat="1" ht="30">
      <c r="A37" s="716"/>
      <c r="B37" s="738"/>
      <c r="C37" s="737"/>
      <c r="D37" s="331" t="s">
        <v>332</v>
      </c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259"/>
      <c r="AG37" s="712"/>
      <c r="AH37" s="712"/>
      <c r="AI37" s="712"/>
      <c r="AJ37" s="712"/>
      <c r="AK37" s="712"/>
      <c r="AL37" s="712"/>
      <c r="AM37" s="712"/>
      <c r="AN37" s="712"/>
      <c r="AO37" s="712"/>
      <c r="AP37" s="712"/>
      <c r="AQ37" s="712"/>
      <c r="AR37" s="712"/>
      <c r="AS37" s="712"/>
    </row>
    <row r="38" spans="1:46" customFormat="1" ht="30.75" thickBot="1">
      <c r="A38" s="717"/>
      <c r="B38" s="720"/>
      <c r="C38" s="723"/>
      <c r="D38" s="246" t="s">
        <v>333</v>
      </c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259"/>
      <c r="AG38" s="713"/>
      <c r="AH38" s="713"/>
      <c r="AI38" s="713"/>
      <c r="AJ38" s="713"/>
      <c r="AK38" s="713"/>
      <c r="AL38" s="713"/>
      <c r="AM38" s="713"/>
      <c r="AN38" s="713"/>
      <c r="AO38" s="713"/>
      <c r="AP38" s="713"/>
      <c r="AQ38" s="713"/>
      <c r="AR38" s="713"/>
      <c r="AS38" s="713"/>
    </row>
    <row r="39" spans="1:46" ht="14.45" customHeight="1">
      <c r="A39" s="714"/>
      <c r="B39" s="714"/>
      <c r="C39" s="714"/>
      <c r="D39" s="714"/>
      <c r="E39" s="3">
        <f t="shared" ref="E39:AE39" si="4">SUM(E27:E38)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si="4"/>
        <v>0</v>
      </c>
      <c r="X39" s="3">
        <f t="shared" si="4"/>
        <v>0</v>
      </c>
      <c r="Y39" s="3">
        <f t="shared" si="4"/>
        <v>0</v>
      </c>
      <c r="Z39" s="3">
        <f t="shared" si="4"/>
        <v>0</v>
      </c>
      <c r="AA39" s="3">
        <f t="shared" si="4"/>
        <v>0</v>
      </c>
      <c r="AB39" s="3">
        <f t="shared" si="4"/>
        <v>0</v>
      </c>
      <c r="AC39" s="3">
        <f t="shared" si="4"/>
        <v>0</v>
      </c>
      <c r="AD39" s="3">
        <f t="shared" si="4"/>
        <v>0</v>
      </c>
      <c r="AE39" s="3">
        <f t="shared" si="4"/>
        <v>0</v>
      </c>
      <c r="AF39" s="4"/>
      <c r="AG39" s="101">
        <f t="shared" ref="AG39:AS39" si="5">SUM(AG27)</f>
        <v>0</v>
      </c>
      <c r="AH39" s="101">
        <f t="shared" si="5"/>
        <v>0</v>
      </c>
      <c r="AI39" s="101">
        <f t="shared" si="5"/>
        <v>0</v>
      </c>
      <c r="AJ39" s="101">
        <f t="shared" si="5"/>
        <v>0</v>
      </c>
      <c r="AK39" s="101">
        <f t="shared" si="5"/>
        <v>0</v>
      </c>
      <c r="AL39" s="101">
        <f t="shared" si="5"/>
        <v>0</v>
      </c>
      <c r="AM39" s="101">
        <f t="shared" si="5"/>
        <v>0</v>
      </c>
      <c r="AN39" s="101">
        <f t="shared" si="5"/>
        <v>0</v>
      </c>
      <c r="AO39" s="101">
        <f t="shared" si="5"/>
        <v>0</v>
      </c>
      <c r="AP39" s="101">
        <f t="shared" si="5"/>
        <v>0</v>
      </c>
      <c r="AQ39" s="101">
        <f t="shared" si="5"/>
        <v>0</v>
      </c>
      <c r="AR39" s="101">
        <f t="shared" si="5"/>
        <v>0</v>
      </c>
      <c r="AS39" s="101">
        <f t="shared" si="5"/>
        <v>0</v>
      </c>
      <c r="AT39" s="1"/>
    </row>
    <row r="40" spans="1:46" ht="19.5" thickBot="1">
      <c r="A40" s="198"/>
      <c r="B40" s="198"/>
      <c r="C40" s="198"/>
      <c r="D40" s="19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customFormat="1" ht="15">
      <c r="A41" s="715" t="s">
        <v>62</v>
      </c>
      <c r="B41" s="718" t="s">
        <v>307</v>
      </c>
      <c r="C41" s="721" t="s">
        <v>460</v>
      </c>
      <c r="D41" s="244" t="s">
        <v>308</v>
      </c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259"/>
      <c r="AG41" s="711"/>
      <c r="AH41" s="711"/>
      <c r="AI41" s="711"/>
      <c r="AJ41" s="711"/>
      <c r="AK41" s="711"/>
      <c r="AL41" s="711"/>
      <c r="AM41" s="711"/>
      <c r="AN41" s="711"/>
      <c r="AO41" s="711"/>
      <c r="AP41" s="711"/>
      <c r="AQ41" s="711"/>
      <c r="AR41" s="711"/>
      <c r="AS41" s="711"/>
    </row>
    <row r="42" spans="1:46" customFormat="1" ht="15">
      <c r="A42" s="716"/>
      <c r="B42" s="738"/>
      <c r="C42" s="737"/>
      <c r="D42" s="330" t="s">
        <v>309</v>
      </c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259"/>
      <c r="AG42" s="712"/>
      <c r="AH42" s="712"/>
      <c r="AI42" s="712"/>
      <c r="AJ42" s="712"/>
      <c r="AK42" s="712"/>
      <c r="AL42" s="712"/>
      <c r="AM42" s="712"/>
      <c r="AN42" s="712"/>
      <c r="AO42" s="712"/>
      <c r="AP42" s="712"/>
      <c r="AQ42" s="712"/>
      <c r="AR42" s="712"/>
      <c r="AS42" s="712"/>
    </row>
    <row r="43" spans="1:46" customFormat="1" ht="15">
      <c r="A43" s="716"/>
      <c r="B43" s="738"/>
      <c r="C43" s="737"/>
      <c r="D43" s="330" t="s">
        <v>310</v>
      </c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259"/>
      <c r="AG43" s="712"/>
      <c r="AH43" s="712"/>
      <c r="AI43" s="712"/>
      <c r="AJ43" s="712"/>
      <c r="AK43" s="712"/>
      <c r="AL43" s="712"/>
      <c r="AM43" s="712"/>
      <c r="AN43" s="712"/>
      <c r="AO43" s="712"/>
      <c r="AP43" s="712"/>
      <c r="AQ43" s="712"/>
      <c r="AR43" s="712"/>
      <c r="AS43" s="712"/>
    </row>
    <row r="44" spans="1:46" customFormat="1" ht="15">
      <c r="A44" s="716"/>
      <c r="B44" s="738"/>
      <c r="C44" s="737"/>
      <c r="D44" s="330" t="s">
        <v>311</v>
      </c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259"/>
      <c r="AG44" s="712"/>
      <c r="AH44" s="712"/>
      <c r="AI44" s="712"/>
      <c r="AJ44" s="712"/>
      <c r="AK44" s="712"/>
      <c r="AL44" s="712"/>
      <c r="AM44" s="712"/>
      <c r="AN44" s="712"/>
      <c r="AO44" s="712"/>
      <c r="AP44" s="712"/>
      <c r="AQ44" s="712"/>
      <c r="AR44" s="712"/>
      <c r="AS44" s="712"/>
    </row>
    <row r="45" spans="1:46" customFormat="1" ht="30">
      <c r="A45" s="716"/>
      <c r="B45" s="738"/>
      <c r="C45" s="737"/>
      <c r="D45" s="330" t="s">
        <v>312</v>
      </c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259"/>
      <c r="AG45" s="712"/>
      <c r="AH45" s="712"/>
      <c r="AI45" s="712"/>
      <c r="AJ45" s="712"/>
      <c r="AK45" s="712"/>
      <c r="AL45" s="712"/>
      <c r="AM45" s="712"/>
      <c r="AN45" s="712"/>
      <c r="AO45" s="712"/>
      <c r="AP45" s="712"/>
      <c r="AQ45" s="712"/>
      <c r="AR45" s="712"/>
      <c r="AS45" s="712"/>
    </row>
    <row r="46" spans="1:46" customFormat="1" ht="15">
      <c r="A46" s="716"/>
      <c r="B46" s="738"/>
      <c r="C46" s="737"/>
      <c r="D46" s="330" t="s">
        <v>313</v>
      </c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259"/>
      <c r="AG46" s="712"/>
      <c r="AH46" s="712"/>
      <c r="AI46" s="712"/>
      <c r="AJ46" s="712"/>
      <c r="AK46" s="712"/>
      <c r="AL46" s="712"/>
      <c r="AM46" s="712"/>
      <c r="AN46" s="712"/>
      <c r="AO46" s="712"/>
      <c r="AP46" s="712"/>
      <c r="AQ46" s="712"/>
      <c r="AR46" s="712"/>
      <c r="AS46" s="712"/>
    </row>
    <row r="47" spans="1:46" customFormat="1" ht="15">
      <c r="A47" s="716"/>
      <c r="B47" s="738"/>
      <c r="C47" s="737"/>
      <c r="D47" s="330" t="s">
        <v>314</v>
      </c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259"/>
      <c r="AG47" s="712"/>
      <c r="AH47" s="712"/>
      <c r="AI47" s="712"/>
      <c r="AJ47" s="712"/>
      <c r="AK47" s="712"/>
      <c r="AL47" s="712"/>
      <c r="AM47" s="712"/>
      <c r="AN47" s="712"/>
      <c r="AO47" s="712"/>
      <c r="AP47" s="712"/>
      <c r="AQ47" s="712"/>
      <c r="AR47" s="712"/>
      <c r="AS47" s="712"/>
    </row>
    <row r="48" spans="1:46" customFormat="1" ht="30">
      <c r="A48" s="716"/>
      <c r="B48" s="738"/>
      <c r="C48" s="737"/>
      <c r="D48" s="330" t="s">
        <v>315</v>
      </c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259"/>
      <c r="AG48" s="712"/>
      <c r="AH48" s="712"/>
      <c r="AI48" s="712"/>
      <c r="AJ48" s="712"/>
      <c r="AK48" s="712"/>
      <c r="AL48" s="712"/>
      <c r="AM48" s="712"/>
      <c r="AN48" s="712"/>
      <c r="AO48" s="712"/>
      <c r="AP48" s="712"/>
      <c r="AQ48" s="712"/>
      <c r="AR48" s="712"/>
      <c r="AS48" s="712"/>
    </row>
    <row r="49" spans="1:46" customFormat="1" ht="19.5" customHeight="1">
      <c r="A49" s="716"/>
      <c r="B49" s="738"/>
      <c r="C49" s="737"/>
      <c r="D49" s="330" t="s">
        <v>316</v>
      </c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259"/>
      <c r="AG49" s="712"/>
      <c r="AH49" s="712"/>
      <c r="AI49" s="712"/>
      <c r="AJ49" s="712"/>
      <c r="AK49" s="712"/>
      <c r="AL49" s="712"/>
      <c r="AM49" s="712"/>
      <c r="AN49" s="712"/>
      <c r="AO49" s="712"/>
      <c r="AP49" s="712"/>
      <c r="AQ49" s="712"/>
      <c r="AR49" s="712"/>
      <c r="AS49" s="712"/>
    </row>
    <row r="50" spans="1:46" customFormat="1" ht="18.75" customHeight="1">
      <c r="A50" s="716"/>
      <c r="B50" s="738"/>
      <c r="C50" s="737"/>
      <c r="D50" s="330" t="s">
        <v>317</v>
      </c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259"/>
      <c r="AG50" s="712"/>
      <c r="AH50" s="712"/>
      <c r="AI50" s="712"/>
      <c r="AJ50" s="712"/>
      <c r="AK50" s="712"/>
      <c r="AL50" s="712"/>
      <c r="AM50" s="712"/>
      <c r="AN50" s="712"/>
      <c r="AO50" s="712"/>
      <c r="AP50" s="712"/>
      <c r="AQ50" s="712"/>
      <c r="AR50" s="712"/>
      <c r="AS50" s="712"/>
    </row>
    <row r="51" spans="1:46" customFormat="1" ht="15">
      <c r="A51" s="716"/>
      <c r="B51" s="738"/>
      <c r="C51" s="737"/>
      <c r="D51" s="331" t="s">
        <v>318</v>
      </c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259"/>
      <c r="AG51" s="712"/>
      <c r="AH51" s="712"/>
      <c r="AI51" s="712"/>
      <c r="AJ51" s="712"/>
      <c r="AK51" s="712"/>
      <c r="AL51" s="712"/>
      <c r="AM51" s="712"/>
      <c r="AN51" s="712"/>
      <c r="AO51" s="712"/>
      <c r="AP51" s="712"/>
      <c r="AQ51" s="712"/>
      <c r="AR51" s="712"/>
      <c r="AS51" s="712"/>
    </row>
    <row r="52" spans="1:46" customFormat="1" ht="15">
      <c r="A52" s="716"/>
      <c r="B52" s="738"/>
      <c r="C52" s="737"/>
      <c r="D52" s="331" t="s">
        <v>319</v>
      </c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259"/>
      <c r="AG52" s="712"/>
      <c r="AH52" s="712"/>
      <c r="AI52" s="712"/>
      <c r="AJ52" s="712"/>
      <c r="AK52" s="712"/>
      <c r="AL52" s="712"/>
      <c r="AM52" s="712"/>
      <c r="AN52" s="712"/>
      <c r="AO52" s="712"/>
      <c r="AP52" s="712"/>
      <c r="AQ52" s="712"/>
      <c r="AR52" s="712"/>
      <c r="AS52" s="712"/>
    </row>
    <row r="53" spans="1:46" customFormat="1" ht="20.25" customHeight="1">
      <c r="A53" s="716"/>
      <c r="B53" s="738"/>
      <c r="C53" s="737"/>
      <c r="D53" s="331" t="s">
        <v>320</v>
      </c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259"/>
      <c r="AG53" s="712"/>
      <c r="AH53" s="712"/>
      <c r="AI53" s="712"/>
      <c r="AJ53" s="712"/>
      <c r="AK53" s="712"/>
      <c r="AL53" s="712"/>
      <c r="AM53" s="712"/>
      <c r="AN53" s="712"/>
      <c r="AO53" s="712"/>
      <c r="AP53" s="712"/>
      <c r="AQ53" s="712"/>
      <c r="AR53" s="712"/>
      <c r="AS53" s="712"/>
    </row>
    <row r="54" spans="1:46" customFormat="1" thickBot="1">
      <c r="A54" s="717"/>
      <c r="B54" s="720"/>
      <c r="C54" s="723"/>
      <c r="D54" s="246" t="s">
        <v>321</v>
      </c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259"/>
      <c r="AG54" s="713"/>
      <c r="AH54" s="713"/>
      <c r="AI54" s="713"/>
      <c r="AJ54" s="713"/>
      <c r="AK54" s="713"/>
      <c r="AL54" s="713"/>
      <c r="AM54" s="713"/>
      <c r="AN54" s="713"/>
      <c r="AO54" s="713"/>
      <c r="AP54" s="713"/>
      <c r="AQ54" s="713"/>
      <c r="AR54" s="713"/>
      <c r="AS54" s="713"/>
    </row>
    <row r="55" spans="1:46" ht="14.45" customHeight="1">
      <c r="A55" s="714"/>
      <c r="B55" s="714"/>
      <c r="C55" s="714"/>
      <c r="D55" s="714"/>
      <c r="E55" s="3">
        <f t="shared" ref="E55:AE55" si="6">SUM(E41:E54)</f>
        <v>0</v>
      </c>
      <c r="F55" s="3">
        <f t="shared" si="6"/>
        <v>0</v>
      </c>
      <c r="G55" s="3">
        <f t="shared" si="6"/>
        <v>0</v>
      </c>
      <c r="H55" s="3">
        <f t="shared" si="6"/>
        <v>0</v>
      </c>
      <c r="I55" s="3">
        <f t="shared" si="6"/>
        <v>0</v>
      </c>
      <c r="J55" s="3">
        <f t="shared" si="6"/>
        <v>0</v>
      </c>
      <c r="K55" s="3">
        <f t="shared" si="6"/>
        <v>0</v>
      </c>
      <c r="L55" s="3">
        <f t="shared" si="6"/>
        <v>0</v>
      </c>
      <c r="M55" s="3">
        <f t="shared" si="6"/>
        <v>0</v>
      </c>
      <c r="N55" s="3">
        <f t="shared" si="6"/>
        <v>0</v>
      </c>
      <c r="O55" s="3">
        <f t="shared" si="6"/>
        <v>0</v>
      </c>
      <c r="P55" s="3">
        <f t="shared" si="6"/>
        <v>0</v>
      </c>
      <c r="Q55" s="3">
        <f t="shared" si="6"/>
        <v>0</v>
      </c>
      <c r="R55" s="3">
        <f t="shared" si="6"/>
        <v>0</v>
      </c>
      <c r="S55" s="3">
        <f t="shared" si="6"/>
        <v>0</v>
      </c>
      <c r="T55" s="3">
        <f t="shared" si="6"/>
        <v>0</v>
      </c>
      <c r="U55" s="3">
        <f t="shared" si="6"/>
        <v>0</v>
      </c>
      <c r="V55" s="3">
        <f t="shared" si="6"/>
        <v>0</v>
      </c>
      <c r="W55" s="3">
        <f t="shared" si="6"/>
        <v>0</v>
      </c>
      <c r="X55" s="3">
        <f t="shared" si="6"/>
        <v>0</v>
      </c>
      <c r="Y55" s="3">
        <f t="shared" si="6"/>
        <v>0</v>
      </c>
      <c r="Z55" s="3">
        <f t="shared" si="6"/>
        <v>0</v>
      </c>
      <c r="AA55" s="3">
        <f t="shared" si="6"/>
        <v>0</v>
      </c>
      <c r="AB55" s="3">
        <f t="shared" si="6"/>
        <v>0</v>
      </c>
      <c r="AC55" s="3">
        <f t="shared" si="6"/>
        <v>0</v>
      </c>
      <c r="AD55" s="3">
        <f t="shared" si="6"/>
        <v>0</v>
      </c>
      <c r="AE55" s="3">
        <f t="shared" si="6"/>
        <v>0</v>
      </c>
      <c r="AF55" s="4"/>
      <c r="AG55" s="101">
        <f t="shared" ref="AG55:AS55" si="7">SUM(AG41)</f>
        <v>0</v>
      </c>
      <c r="AH55" s="101">
        <f t="shared" si="7"/>
        <v>0</v>
      </c>
      <c r="AI55" s="101">
        <f t="shared" si="7"/>
        <v>0</v>
      </c>
      <c r="AJ55" s="101">
        <f t="shared" si="7"/>
        <v>0</v>
      </c>
      <c r="AK55" s="101">
        <f t="shared" si="7"/>
        <v>0</v>
      </c>
      <c r="AL55" s="101">
        <f t="shared" si="7"/>
        <v>0</v>
      </c>
      <c r="AM55" s="101">
        <f t="shared" si="7"/>
        <v>0</v>
      </c>
      <c r="AN55" s="101">
        <f t="shared" si="7"/>
        <v>0</v>
      </c>
      <c r="AO55" s="101">
        <f t="shared" si="7"/>
        <v>0</v>
      </c>
      <c r="AP55" s="101">
        <f t="shared" si="7"/>
        <v>0</v>
      </c>
      <c r="AQ55" s="101">
        <f t="shared" si="7"/>
        <v>0</v>
      </c>
      <c r="AR55" s="101">
        <f t="shared" si="7"/>
        <v>0</v>
      </c>
      <c r="AS55" s="101">
        <f t="shared" si="7"/>
        <v>0</v>
      </c>
      <c r="AT55" s="1"/>
    </row>
    <row r="56" spans="1:46" customFormat="1" thickBot="1">
      <c r="D56" s="301"/>
    </row>
    <row r="57" spans="1:46" customFormat="1" ht="30.75" thickBot="1">
      <c r="A57" s="294" t="s">
        <v>62</v>
      </c>
      <c r="B57" s="295" t="s">
        <v>139</v>
      </c>
      <c r="C57" s="296" t="s">
        <v>461</v>
      </c>
      <c r="D57" s="244" t="s">
        <v>462</v>
      </c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259"/>
      <c r="AG57" s="293"/>
      <c r="AH57" s="293"/>
      <c r="AI57" s="293"/>
      <c r="AJ57" s="293"/>
      <c r="AK57" s="293"/>
      <c r="AL57" s="293"/>
      <c r="AM57" s="293"/>
      <c r="AN57" s="293"/>
      <c r="AO57" s="293"/>
      <c r="AP57" s="293"/>
      <c r="AQ57" s="293"/>
      <c r="AR57" s="293"/>
      <c r="AS57" s="293"/>
    </row>
    <row r="58" spans="1:46" ht="14.45" customHeight="1">
      <c r="A58" s="714"/>
      <c r="B58" s="714"/>
      <c r="C58" s="714"/>
      <c r="D58" s="714"/>
      <c r="E58" s="3">
        <f t="shared" ref="E58:AE58" si="8">SUM(E57:E57)</f>
        <v>0</v>
      </c>
      <c r="F58" s="3">
        <f t="shared" si="8"/>
        <v>0</v>
      </c>
      <c r="G58" s="3">
        <f t="shared" si="8"/>
        <v>0</v>
      </c>
      <c r="H58" s="3">
        <f t="shared" si="8"/>
        <v>0</v>
      </c>
      <c r="I58" s="3">
        <f t="shared" si="8"/>
        <v>0</v>
      </c>
      <c r="J58" s="3">
        <f t="shared" si="8"/>
        <v>0</v>
      </c>
      <c r="K58" s="3">
        <f t="shared" si="8"/>
        <v>0</v>
      </c>
      <c r="L58" s="3">
        <f t="shared" si="8"/>
        <v>0</v>
      </c>
      <c r="M58" s="3">
        <f t="shared" si="8"/>
        <v>0</v>
      </c>
      <c r="N58" s="3">
        <f t="shared" si="8"/>
        <v>0</v>
      </c>
      <c r="O58" s="3">
        <f t="shared" si="8"/>
        <v>0</v>
      </c>
      <c r="P58" s="3">
        <f t="shared" si="8"/>
        <v>0</v>
      </c>
      <c r="Q58" s="3">
        <f t="shared" si="8"/>
        <v>0</v>
      </c>
      <c r="R58" s="3">
        <f t="shared" si="8"/>
        <v>0</v>
      </c>
      <c r="S58" s="3">
        <f t="shared" si="8"/>
        <v>0</v>
      </c>
      <c r="T58" s="3">
        <f t="shared" si="8"/>
        <v>0</v>
      </c>
      <c r="U58" s="3">
        <f t="shared" si="8"/>
        <v>0</v>
      </c>
      <c r="V58" s="3">
        <f t="shared" si="8"/>
        <v>0</v>
      </c>
      <c r="W58" s="3">
        <f t="shared" si="8"/>
        <v>0</v>
      </c>
      <c r="X58" s="3">
        <f t="shared" si="8"/>
        <v>0</v>
      </c>
      <c r="Y58" s="3">
        <f t="shared" si="8"/>
        <v>0</v>
      </c>
      <c r="Z58" s="3">
        <f t="shared" si="8"/>
        <v>0</v>
      </c>
      <c r="AA58" s="3">
        <f t="shared" si="8"/>
        <v>0</v>
      </c>
      <c r="AB58" s="3">
        <f t="shared" si="8"/>
        <v>0</v>
      </c>
      <c r="AC58" s="3">
        <f t="shared" si="8"/>
        <v>0</v>
      </c>
      <c r="AD58" s="3">
        <f t="shared" si="8"/>
        <v>0</v>
      </c>
      <c r="AE58" s="3">
        <f t="shared" si="8"/>
        <v>0</v>
      </c>
      <c r="AF58" s="4"/>
      <c r="AG58" s="101">
        <f t="shared" ref="AG58:AS58" si="9">SUM(AG57)</f>
        <v>0</v>
      </c>
      <c r="AH58" s="101">
        <f t="shared" si="9"/>
        <v>0</v>
      </c>
      <c r="AI58" s="101">
        <f t="shared" si="9"/>
        <v>0</v>
      </c>
      <c r="AJ58" s="101">
        <f t="shared" si="9"/>
        <v>0</v>
      </c>
      <c r="AK58" s="101">
        <f t="shared" si="9"/>
        <v>0</v>
      </c>
      <c r="AL58" s="101">
        <f t="shared" si="9"/>
        <v>0</v>
      </c>
      <c r="AM58" s="101">
        <f t="shared" si="9"/>
        <v>0</v>
      </c>
      <c r="AN58" s="101">
        <f t="shared" si="9"/>
        <v>0</v>
      </c>
      <c r="AO58" s="101">
        <f t="shared" si="9"/>
        <v>0</v>
      </c>
      <c r="AP58" s="101">
        <f t="shared" si="9"/>
        <v>0</v>
      </c>
      <c r="AQ58" s="101">
        <f t="shared" si="9"/>
        <v>0</v>
      </c>
      <c r="AR58" s="101">
        <f t="shared" si="9"/>
        <v>0</v>
      </c>
      <c r="AS58" s="101">
        <f t="shared" si="9"/>
        <v>0</v>
      </c>
      <c r="AT58" s="1"/>
    </row>
    <row r="59" spans="1:46" ht="19.5" thickBot="1">
      <c r="A59" s="198"/>
      <c r="B59" s="198"/>
      <c r="C59" s="198"/>
      <c r="D59" s="19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customFormat="1" ht="30">
      <c r="A60" s="715" t="s">
        <v>62</v>
      </c>
      <c r="B60" s="718" t="s">
        <v>167</v>
      </c>
      <c r="C60" s="721" t="s">
        <v>469</v>
      </c>
      <c r="D60" s="244" t="s">
        <v>463</v>
      </c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259"/>
      <c r="AG60" s="711"/>
      <c r="AH60" s="711"/>
      <c r="AI60" s="711"/>
      <c r="AJ60" s="711"/>
      <c r="AK60" s="711"/>
      <c r="AL60" s="711"/>
      <c r="AM60" s="711"/>
      <c r="AN60" s="711"/>
      <c r="AO60" s="711"/>
      <c r="AP60" s="711"/>
      <c r="AQ60" s="711"/>
      <c r="AR60" s="711"/>
      <c r="AS60" s="711"/>
    </row>
    <row r="61" spans="1:46" customFormat="1" ht="31.5" customHeight="1" thickBot="1">
      <c r="A61" s="717"/>
      <c r="B61" s="720"/>
      <c r="C61" s="723"/>
      <c r="D61" s="246" t="s">
        <v>464</v>
      </c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259"/>
      <c r="AG61" s="713"/>
      <c r="AH61" s="713"/>
      <c r="AI61" s="713"/>
      <c r="AJ61" s="713"/>
      <c r="AK61" s="713"/>
      <c r="AL61" s="713"/>
      <c r="AM61" s="713"/>
      <c r="AN61" s="713"/>
      <c r="AO61" s="713"/>
      <c r="AP61" s="713"/>
      <c r="AQ61" s="713"/>
      <c r="AR61" s="713"/>
      <c r="AS61" s="713"/>
    </row>
    <row r="62" spans="1:46" ht="14.45" customHeight="1">
      <c r="A62" s="714"/>
      <c r="B62" s="714"/>
      <c r="C62" s="714"/>
      <c r="D62" s="714"/>
      <c r="E62" s="3">
        <f t="shared" ref="E62:AE62" si="10">SUM(E60:E61)</f>
        <v>0</v>
      </c>
      <c r="F62" s="3">
        <f t="shared" si="10"/>
        <v>0</v>
      </c>
      <c r="G62" s="3">
        <f t="shared" si="10"/>
        <v>0</v>
      </c>
      <c r="H62" s="3">
        <f t="shared" si="10"/>
        <v>0</v>
      </c>
      <c r="I62" s="3">
        <f t="shared" si="10"/>
        <v>0</v>
      </c>
      <c r="J62" s="3">
        <f t="shared" si="10"/>
        <v>0</v>
      </c>
      <c r="K62" s="3">
        <f t="shared" si="10"/>
        <v>0</v>
      </c>
      <c r="L62" s="3">
        <f t="shared" si="10"/>
        <v>0</v>
      </c>
      <c r="M62" s="3">
        <f t="shared" si="10"/>
        <v>0</v>
      </c>
      <c r="N62" s="3">
        <f t="shared" si="10"/>
        <v>0</v>
      </c>
      <c r="O62" s="3">
        <f t="shared" si="10"/>
        <v>0</v>
      </c>
      <c r="P62" s="3">
        <f t="shared" si="10"/>
        <v>0</v>
      </c>
      <c r="Q62" s="3">
        <f t="shared" si="10"/>
        <v>0</v>
      </c>
      <c r="R62" s="3">
        <f t="shared" si="10"/>
        <v>0</v>
      </c>
      <c r="S62" s="3">
        <f t="shared" si="10"/>
        <v>0</v>
      </c>
      <c r="T62" s="3">
        <f t="shared" si="10"/>
        <v>0</v>
      </c>
      <c r="U62" s="3">
        <f t="shared" si="10"/>
        <v>0</v>
      </c>
      <c r="V62" s="3">
        <f t="shared" si="10"/>
        <v>0</v>
      </c>
      <c r="W62" s="3">
        <f t="shared" si="10"/>
        <v>0</v>
      </c>
      <c r="X62" s="3">
        <f t="shared" si="10"/>
        <v>0</v>
      </c>
      <c r="Y62" s="3">
        <f t="shared" si="10"/>
        <v>0</v>
      </c>
      <c r="Z62" s="3">
        <f t="shared" si="10"/>
        <v>0</v>
      </c>
      <c r="AA62" s="3">
        <f t="shared" si="10"/>
        <v>0</v>
      </c>
      <c r="AB62" s="3">
        <f t="shared" si="10"/>
        <v>0</v>
      </c>
      <c r="AC62" s="3">
        <f t="shared" si="10"/>
        <v>0</v>
      </c>
      <c r="AD62" s="3">
        <f t="shared" si="10"/>
        <v>0</v>
      </c>
      <c r="AE62" s="3">
        <f t="shared" si="10"/>
        <v>0</v>
      </c>
      <c r="AF62" s="4"/>
      <c r="AG62" s="101">
        <f t="shared" ref="AG62:AS62" si="11">SUM(AG60)</f>
        <v>0</v>
      </c>
      <c r="AH62" s="101">
        <f t="shared" si="11"/>
        <v>0</v>
      </c>
      <c r="AI62" s="101">
        <f t="shared" si="11"/>
        <v>0</v>
      </c>
      <c r="AJ62" s="101">
        <f t="shared" si="11"/>
        <v>0</v>
      </c>
      <c r="AK62" s="101">
        <f t="shared" si="11"/>
        <v>0</v>
      </c>
      <c r="AL62" s="101">
        <f t="shared" si="11"/>
        <v>0</v>
      </c>
      <c r="AM62" s="101">
        <f t="shared" si="11"/>
        <v>0</v>
      </c>
      <c r="AN62" s="101">
        <f t="shared" si="11"/>
        <v>0</v>
      </c>
      <c r="AO62" s="101">
        <f t="shared" si="11"/>
        <v>0</v>
      </c>
      <c r="AP62" s="101">
        <f t="shared" si="11"/>
        <v>0</v>
      </c>
      <c r="AQ62" s="101">
        <f t="shared" si="11"/>
        <v>0</v>
      </c>
      <c r="AR62" s="101">
        <f t="shared" si="11"/>
        <v>0</v>
      </c>
      <c r="AS62" s="101">
        <f t="shared" si="11"/>
        <v>0</v>
      </c>
      <c r="AT62" s="1"/>
    </row>
    <row r="63" spans="1:46" customFormat="1" thickBot="1">
      <c r="D63" s="301"/>
    </row>
    <row r="64" spans="1:46" customFormat="1" ht="15">
      <c r="A64" s="715" t="s">
        <v>250</v>
      </c>
      <c r="B64" s="718" t="s">
        <v>53</v>
      </c>
      <c r="C64" s="721" t="s">
        <v>450</v>
      </c>
      <c r="D64" s="244" t="s">
        <v>251</v>
      </c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259"/>
      <c r="AG64" s="711"/>
      <c r="AH64" s="711"/>
      <c r="AI64" s="711"/>
      <c r="AJ64" s="711"/>
      <c r="AK64" s="711"/>
      <c r="AL64" s="711"/>
      <c r="AM64" s="711"/>
      <c r="AN64" s="711"/>
      <c r="AO64" s="711"/>
      <c r="AP64" s="711"/>
      <c r="AQ64" s="711"/>
      <c r="AR64" s="711"/>
      <c r="AS64" s="711"/>
    </row>
    <row r="65" spans="1:46" customFormat="1" ht="15">
      <c r="A65" s="716"/>
      <c r="B65" s="738"/>
      <c r="C65" s="737"/>
      <c r="D65" s="330" t="s">
        <v>252</v>
      </c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259"/>
      <c r="AG65" s="712"/>
      <c r="AH65" s="712"/>
      <c r="AI65" s="712"/>
      <c r="AJ65" s="712"/>
      <c r="AK65" s="712"/>
      <c r="AL65" s="712"/>
      <c r="AM65" s="712"/>
      <c r="AN65" s="712"/>
      <c r="AO65" s="712"/>
      <c r="AP65" s="712"/>
      <c r="AQ65" s="712"/>
      <c r="AR65" s="712"/>
      <c r="AS65" s="712"/>
    </row>
    <row r="66" spans="1:46" customFormat="1" ht="15">
      <c r="A66" s="716"/>
      <c r="B66" s="738"/>
      <c r="C66" s="737"/>
      <c r="D66" s="330" t="s">
        <v>253</v>
      </c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259"/>
      <c r="AG66" s="712"/>
      <c r="AH66" s="712"/>
      <c r="AI66" s="712"/>
      <c r="AJ66" s="712"/>
      <c r="AK66" s="712"/>
      <c r="AL66" s="712"/>
      <c r="AM66" s="712"/>
      <c r="AN66" s="712"/>
      <c r="AO66" s="712"/>
      <c r="AP66" s="712"/>
      <c r="AQ66" s="712"/>
      <c r="AR66" s="712"/>
      <c r="AS66" s="712"/>
    </row>
    <row r="67" spans="1:46" customFormat="1" thickBot="1">
      <c r="A67" s="717"/>
      <c r="B67" s="720"/>
      <c r="C67" s="723"/>
      <c r="D67" s="246" t="s">
        <v>254</v>
      </c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259"/>
      <c r="AG67" s="713"/>
      <c r="AH67" s="713"/>
      <c r="AI67" s="713"/>
      <c r="AJ67" s="713"/>
      <c r="AK67" s="713"/>
      <c r="AL67" s="713"/>
      <c r="AM67" s="713"/>
      <c r="AN67" s="713"/>
      <c r="AO67" s="713"/>
      <c r="AP67" s="713"/>
      <c r="AQ67" s="713"/>
      <c r="AR67" s="713"/>
      <c r="AS67" s="713"/>
    </row>
    <row r="68" spans="1:46" ht="14.45" customHeight="1">
      <c r="A68" s="714"/>
      <c r="B68" s="714"/>
      <c r="C68" s="714"/>
      <c r="D68" s="714"/>
      <c r="E68" s="3">
        <f t="shared" ref="E68:AE68" si="12">SUM(E64:E67)</f>
        <v>0</v>
      </c>
      <c r="F68" s="3">
        <f t="shared" si="12"/>
        <v>0</v>
      </c>
      <c r="G68" s="3">
        <f t="shared" si="12"/>
        <v>0</v>
      </c>
      <c r="H68" s="3">
        <f t="shared" si="12"/>
        <v>0</v>
      </c>
      <c r="I68" s="3">
        <f t="shared" si="12"/>
        <v>0</v>
      </c>
      <c r="J68" s="3">
        <f t="shared" si="12"/>
        <v>0</v>
      </c>
      <c r="K68" s="3">
        <f t="shared" si="12"/>
        <v>0</v>
      </c>
      <c r="L68" s="3">
        <f t="shared" si="12"/>
        <v>0</v>
      </c>
      <c r="M68" s="3">
        <f t="shared" si="12"/>
        <v>0</v>
      </c>
      <c r="N68" s="3">
        <f t="shared" si="12"/>
        <v>0</v>
      </c>
      <c r="O68" s="3">
        <f t="shared" si="12"/>
        <v>0</v>
      </c>
      <c r="P68" s="3">
        <f t="shared" si="12"/>
        <v>0</v>
      </c>
      <c r="Q68" s="3">
        <f t="shared" si="12"/>
        <v>0</v>
      </c>
      <c r="R68" s="3">
        <f t="shared" si="12"/>
        <v>0</v>
      </c>
      <c r="S68" s="3">
        <f t="shared" si="12"/>
        <v>0</v>
      </c>
      <c r="T68" s="3">
        <f t="shared" si="12"/>
        <v>0</v>
      </c>
      <c r="U68" s="3">
        <f t="shared" si="12"/>
        <v>0</v>
      </c>
      <c r="V68" s="3">
        <f t="shared" si="12"/>
        <v>0</v>
      </c>
      <c r="W68" s="3">
        <f t="shared" si="12"/>
        <v>0</v>
      </c>
      <c r="X68" s="3">
        <f t="shared" si="12"/>
        <v>0</v>
      </c>
      <c r="Y68" s="3">
        <f t="shared" si="12"/>
        <v>0</v>
      </c>
      <c r="Z68" s="3">
        <f t="shared" si="12"/>
        <v>0</v>
      </c>
      <c r="AA68" s="3">
        <f t="shared" si="12"/>
        <v>0</v>
      </c>
      <c r="AB68" s="3">
        <f t="shared" si="12"/>
        <v>0</v>
      </c>
      <c r="AC68" s="3">
        <f t="shared" si="12"/>
        <v>0</v>
      </c>
      <c r="AD68" s="3">
        <f t="shared" si="12"/>
        <v>0</v>
      </c>
      <c r="AE68" s="3">
        <f t="shared" si="12"/>
        <v>0</v>
      </c>
      <c r="AF68" s="4"/>
      <c r="AG68" s="101">
        <f t="shared" ref="AG68:AS68" si="13">SUM(AG64)</f>
        <v>0</v>
      </c>
      <c r="AH68" s="101">
        <f t="shared" si="13"/>
        <v>0</v>
      </c>
      <c r="AI68" s="101">
        <f t="shared" si="13"/>
        <v>0</v>
      </c>
      <c r="AJ68" s="101">
        <f t="shared" si="13"/>
        <v>0</v>
      </c>
      <c r="AK68" s="101">
        <f t="shared" si="13"/>
        <v>0</v>
      </c>
      <c r="AL68" s="101">
        <f t="shared" si="13"/>
        <v>0</v>
      </c>
      <c r="AM68" s="101">
        <f t="shared" si="13"/>
        <v>0</v>
      </c>
      <c r="AN68" s="101">
        <f t="shared" si="13"/>
        <v>0</v>
      </c>
      <c r="AO68" s="101">
        <f t="shared" si="13"/>
        <v>0</v>
      </c>
      <c r="AP68" s="101">
        <f t="shared" si="13"/>
        <v>0</v>
      </c>
      <c r="AQ68" s="101">
        <f t="shared" si="13"/>
        <v>0</v>
      </c>
      <c r="AR68" s="101">
        <f t="shared" si="13"/>
        <v>0</v>
      </c>
      <c r="AS68" s="101">
        <f t="shared" si="13"/>
        <v>0</v>
      </c>
      <c r="AT68" s="1"/>
    </row>
    <row r="69" spans="1:46" customFormat="1" thickBot="1">
      <c r="D69" s="301"/>
    </row>
    <row r="70" spans="1:46" customFormat="1" ht="15">
      <c r="A70" s="724" t="s">
        <v>46</v>
      </c>
      <c r="B70" s="727" t="s">
        <v>164</v>
      </c>
      <c r="C70" s="730"/>
      <c r="D70" s="336" t="s">
        <v>157</v>
      </c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259"/>
      <c r="AG70" s="711"/>
      <c r="AH70" s="711"/>
      <c r="AI70" s="711"/>
      <c r="AJ70" s="711"/>
      <c r="AK70" s="711"/>
      <c r="AL70" s="711"/>
      <c r="AM70" s="711"/>
      <c r="AN70" s="711"/>
      <c r="AO70" s="711"/>
      <c r="AP70" s="711"/>
      <c r="AQ70" s="711"/>
      <c r="AR70" s="711"/>
      <c r="AS70" s="711"/>
    </row>
    <row r="71" spans="1:46" customFormat="1" ht="15">
      <c r="A71" s="725"/>
      <c r="B71" s="734"/>
      <c r="C71" s="733"/>
      <c r="D71" s="332" t="s">
        <v>158</v>
      </c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259"/>
      <c r="AG71" s="712"/>
      <c r="AH71" s="712"/>
      <c r="AI71" s="712"/>
      <c r="AJ71" s="712"/>
      <c r="AK71" s="712"/>
      <c r="AL71" s="712"/>
      <c r="AM71" s="712"/>
      <c r="AN71" s="712"/>
      <c r="AO71" s="712"/>
      <c r="AP71" s="712"/>
      <c r="AQ71" s="712"/>
      <c r="AR71" s="712"/>
      <c r="AS71" s="712"/>
    </row>
    <row r="72" spans="1:46" customFormat="1" ht="15">
      <c r="A72" s="725"/>
      <c r="B72" s="734"/>
      <c r="C72" s="733"/>
      <c r="D72" s="332" t="s">
        <v>49</v>
      </c>
      <c r="E72" s="329"/>
      <c r="F72" s="329"/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259"/>
      <c r="AG72" s="712"/>
      <c r="AH72" s="712"/>
      <c r="AI72" s="712"/>
      <c r="AJ72" s="712"/>
      <c r="AK72" s="712"/>
      <c r="AL72" s="712"/>
      <c r="AM72" s="712"/>
      <c r="AN72" s="712"/>
      <c r="AO72" s="712"/>
      <c r="AP72" s="712"/>
      <c r="AQ72" s="712"/>
      <c r="AR72" s="712"/>
      <c r="AS72" s="712"/>
    </row>
    <row r="73" spans="1:46" customFormat="1" thickBot="1">
      <c r="A73" s="726"/>
      <c r="B73" s="729"/>
      <c r="C73" s="732"/>
      <c r="D73" s="337" t="s">
        <v>48</v>
      </c>
      <c r="E73" s="329"/>
      <c r="F73" s="329"/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259"/>
      <c r="AG73" s="713"/>
      <c r="AH73" s="713"/>
      <c r="AI73" s="713"/>
      <c r="AJ73" s="713"/>
      <c r="AK73" s="713"/>
      <c r="AL73" s="713"/>
      <c r="AM73" s="713"/>
      <c r="AN73" s="713"/>
      <c r="AO73" s="713"/>
      <c r="AP73" s="713"/>
      <c r="AQ73" s="713"/>
      <c r="AR73" s="713"/>
      <c r="AS73" s="713"/>
    </row>
    <row r="74" spans="1:46" ht="14.45" customHeight="1">
      <c r="A74" s="714"/>
      <c r="B74" s="714"/>
      <c r="C74" s="714"/>
      <c r="D74" s="714"/>
      <c r="E74" s="3">
        <f t="shared" ref="E74:AE74" si="14">SUM(E70:E73)</f>
        <v>0</v>
      </c>
      <c r="F74" s="3">
        <f t="shared" si="14"/>
        <v>0</v>
      </c>
      <c r="G74" s="3">
        <f t="shared" si="14"/>
        <v>0</v>
      </c>
      <c r="H74" s="3">
        <f t="shared" si="14"/>
        <v>0</v>
      </c>
      <c r="I74" s="3">
        <f t="shared" si="14"/>
        <v>0</v>
      </c>
      <c r="J74" s="3">
        <f t="shared" si="14"/>
        <v>0</v>
      </c>
      <c r="K74" s="3">
        <f t="shared" si="14"/>
        <v>0</v>
      </c>
      <c r="L74" s="3">
        <f t="shared" si="14"/>
        <v>0</v>
      </c>
      <c r="M74" s="3">
        <f t="shared" si="14"/>
        <v>0</v>
      </c>
      <c r="N74" s="3">
        <f t="shared" si="14"/>
        <v>0</v>
      </c>
      <c r="O74" s="3">
        <f t="shared" si="14"/>
        <v>0</v>
      </c>
      <c r="P74" s="3">
        <f t="shared" si="14"/>
        <v>0</v>
      </c>
      <c r="Q74" s="3">
        <f t="shared" si="14"/>
        <v>0</v>
      </c>
      <c r="R74" s="3">
        <f t="shared" si="14"/>
        <v>0</v>
      </c>
      <c r="S74" s="3">
        <f t="shared" si="14"/>
        <v>0</v>
      </c>
      <c r="T74" s="3">
        <f t="shared" si="14"/>
        <v>0</v>
      </c>
      <c r="U74" s="3">
        <f t="shared" si="14"/>
        <v>0</v>
      </c>
      <c r="V74" s="3">
        <f t="shared" si="14"/>
        <v>0</v>
      </c>
      <c r="W74" s="3">
        <f t="shared" si="14"/>
        <v>0</v>
      </c>
      <c r="X74" s="3">
        <f t="shared" si="14"/>
        <v>0</v>
      </c>
      <c r="Y74" s="3">
        <f t="shared" si="14"/>
        <v>0</v>
      </c>
      <c r="Z74" s="3">
        <f t="shared" si="14"/>
        <v>0</v>
      </c>
      <c r="AA74" s="3">
        <f t="shared" si="14"/>
        <v>0</v>
      </c>
      <c r="AB74" s="3">
        <f t="shared" si="14"/>
        <v>0</v>
      </c>
      <c r="AC74" s="3">
        <f t="shared" si="14"/>
        <v>0</v>
      </c>
      <c r="AD74" s="3">
        <f t="shared" si="14"/>
        <v>0</v>
      </c>
      <c r="AE74" s="3">
        <f t="shared" si="14"/>
        <v>0</v>
      </c>
      <c r="AF74" s="4"/>
      <c r="AG74" s="101">
        <f t="shared" ref="AG74:AS74" si="15">SUM(AG70)</f>
        <v>0</v>
      </c>
      <c r="AH74" s="101">
        <f t="shared" si="15"/>
        <v>0</v>
      </c>
      <c r="AI74" s="101">
        <f t="shared" si="15"/>
        <v>0</v>
      </c>
      <c r="AJ74" s="101">
        <f t="shared" si="15"/>
        <v>0</v>
      </c>
      <c r="AK74" s="101">
        <f t="shared" si="15"/>
        <v>0</v>
      </c>
      <c r="AL74" s="101">
        <f t="shared" si="15"/>
        <v>0</v>
      </c>
      <c r="AM74" s="101">
        <f t="shared" si="15"/>
        <v>0</v>
      </c>
      <c r="AN74" s="101">
        <f t="shared" si="15"/>
        <v>0</v>
      </c>
      <c r="AO74" s="101">
        <f t="shared" si="15"/>
        <v>0</v>
      </c>
      <c r="AP74" s="101">
        <f t="shared" si="15"/>
        <v>0</v>
      </c>
      <c r="AQ74" s="101">
        <f t="shared" si="15"/>
        <v>0</v>
      </c>
      <c r="AR74" s="101">
        <f t="shared" si="15"/>
        <v>0</v>
      </c>
      <c r="AS74" s="101">
        <f t="shared" si="15"/>
        <v>0</v>
      </c>
      <c r="AT74" s="1"/>
    </row>
    <row r="75" spans="1:46" customFormat="1" thickBot="1">
      <c r="D75" s="301"/>
    </row>
    <row r="76" spans="1:46" customFormat="1" ht="15">
      <c r="A76" s="724" t="s">
        <v>46</v>
      </c>
      <c r="B76" s="727" t="s">
        <v>165</v>
      </c>
      <c r="C76" s="730"/>
      <c r="D76" s="336" t="s">
        <v>159</v>
      </c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259"/>
      <c r="AG76" s="711"/>
      <c r="AH76" s="711"/>
      <c r="AI76" s="711"/>
      <c r="AJ76" s="711"/>
      <c r="AK76" s="711"/>
      <c r="AL76" s="711"/>
      <c r="AM76" s="711"/>
      <c r="AN76" s="711"/>
      <c r="AO76" s="711"/>
      <c r="AP76" s="711"/>
      <c r="AQ76" s="711"/>
      <c r="AR76" s="711"/>
      <c r="AS76" s="711"/>
    </row>
    <row r="77" spans="1:46" customFormat="1" ht="15">
      <c r="A77" s="725"/>
      <c r="B77" s="734"/>
      <c r="C77" s="733"/>
      <c r="D77" s="332" t="s">
        <v>47</v>
      </c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259"/>
      <c r="AG77" s="712"/>
      <c r="AH77" s="712"/>
      <c r="AI77" s="712"/>
      <c r="AJ77" s="712"/>
      <c r="AK77" s="712"/>
      <c r="AL77" s="712"/>
      <c r="AM77" s="712"/>
      <c r="AN77" s="712"/>
      <c r="AO77" s="712"/>
      <c r="AP77" s="712"/>
      <c r="AQ77" s="712"/>
      <c r="AR77" s="712"/>
      <c r="AS77" s="712"/>
    </row>
    <row r="78" spans="1:46" customFormat="1" ht="15">
      <c r="A78" s="725"/>
      <c r="B78" s="734"/>
      <c r="C78" s="733"/>
      <c r="D78" s="332" t="s">
        <v>160</v>
      </c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259"/>
      <c r="AG78" s="712"/>
      <c r="AH78" s="712"/>
      <c r="AI78" s="712"/>
      <c r="AJ78" s="712"/>
      <c r="AK78" s="712"/>
      <c r="AL78" s="712"/>
      <c r="AM78" s="712"/>
      <c r="AN78" s="712"/>
      <c r="AO78" s="712"/>
      <c r="AP78" s="712"/>
      <c r="AQ78" s="712"/>
      <c r="AR78" s="712"/>
      <c r="AS78" s="712"/>
    </row>
    <row r="79" spans="1:46" customFormat="1" ht="15">
      <c r="A79" s="725"/>
      <c r="B79" s="734"/>
      <c r="C79" s="733"/>
      <c r="D79" s="332" t="s">
        <v>161</v>
      </c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259"/>
      <c r="AG79" s="712"/>
      <c r="AH79" s="712"/>
      <c r="AI79" s="712"/>
      <c r="AJ79" s="712"/>
      <c r="AK79" s="712"/>
      <c r="AL79" s="712"/>
      <c r="AM79" s="712"/>
      <c r="AN79" s="712"/>
      <c r="AO79" s="712"/>
      <c r="AP79" s="712"/>
      <c r="AQ79" s="712"/>
      <c r="AR79" s="712"/>
      <c r="AS79" s="712"/>
    </row>
    <row r="80" spans="1:46" customFormat="1" ht="15">
      <c r="A80" s="725"/>
      <c r="B80" s="734"/>
      <c r="C80" s="733"/>
      <c r="D80" s="332" t="s">
        <v>50</v>
      </c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259"/>
      <c r="AG80" s="712"/>
      <c r="AH80" s="712"/>
      <c r="AI80" s="712"/>
      <c r="AJ80" s="712"/>
      <c r="AK80" s="712"/>
      <c r="AL80" s="712"/>
      <c r="AM80" s="712"/>
      <c r="AN80" s="712"/>
      <c r="AO80" s="712"/>
      <c r="AP80" s="712"/>
      <c r="AQ80" s="712"/>
      <c r="AR80" s="712"/>
      <c r="AS80" s="712"/>
    </row>
    <row r="81" spans="1:46" customFormat="1" thickBot="1">
      <c r="A81" s="726"/>
      <c r="B81" s="729"/>
      <c r="C81" s="732"/>
      <c r="D81" s="337" t="s">
        <v>445</v>
      </c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259"/>
      <c r="AG81" s="713"/>
      <c r="AH81" s="713"/>
      <c r="AI81" s="713"/>
      <c r="AJ81" s="713"/>
      <c r="AK81" s="713"/>
      <c r="AL81" s="713"/>
      <c r="AM81" s="713"/>
      <c r="AN81" s="713"/>
      <c r="AO81" s="713"/>
      <c r="AP81" s="713"/>
      <c r="AQ81" s="713"/>
      <c r="AR81" s="713"/>
      <c r="AS81" s="713"/>
    </row>
    <row r="82" spans="1:46" ht="14.45" customHeight="1">
      <c r="A82" s="714"/>
      <c r="B82" s="714"/>
      <c r="C82" s="714"/>
      <c r="D82" s="714"/>
      <c r="E82" s="3">
        <f t="shared" ref="E82:AE82" si="16">SUM(E76:E81)</f>
        <v>0</v>
      </c>
      <c r="F82" s="3">
        <f t="shared" si="16"/>
        <v>0</v>
      </c>
      <c r="G82" s="3">
        <f t="shared" si="16"/>
        <v>0</v>
      </c>
      <c r="H82" s="3">
        <f t="shared" si="16"/>
        <v>0</v>
      </c>
      <c r="I82" s="3">
        <f t="shared" si="16"/>
        <v>0</v>
      </c>
      <c r="J82" s="3">
        <f t="shared" si="16"/>
        <v>0</v>
      </c>
      <c r="K82" s="3">
        <f t="shared" si="16"/>
        <v>0</v>
      </c>
      <c r="L82" s="3">
        <f t="shared" si="16"/>
        <v>0</v>
      </c>
      <c r="M82" s="3">
        <f t="shared" si="16"/>
        <v>0</v>
      </c>
      <c r="N82" s="3">
        <f t="shared" si="16"/>
        <v>0</v>
      </c>
      <c r="O82" s="3">
        <f t="shared" si="16"/>
        <v>0</v>
      </c>
      <c r="P82" s="3">
        <f t="shared" si="16"/>
        <v>0</v>
      </c>
      <c r="Q82" s="3">
        <f t="shared" si="16"/>
        <v>0</v>
      </c>
      <c r="R82" s="3">
        <f t="shared" si="16"/>
        <v>0</v>
      </c>
      <c r="S82" s="3">
        <f t="shared" si="16"/>
        <v>0</v>
      </c>
      <c r="T82" s="3">
        <f t="shared" si="16"/>
        <v>0</v>
      </c>
      <c r="U82" s="3">
        <f t="shared" si="16"/>
        <v>0</v>
      </c>
      <c r="V82" s="3">
        <f t="shared" si="16"/>
        <v>0</v>
      </c>
      <c r="W82" s="3">
        <f t="shared" si="16"/>
        <v>0</v>
      </c>
      <c r="X82" s="3">
        <f t="shared" si="16"/>
        <v>0</v>
      </c>
      <c r="Y82" s="3">
        <f t="shared" si="16"/>
        <v>0</v>
      </c>
      <c r="Z82" s="3">
        <f t="shared" si="16"/>
        <v>0</v>
      </c>
      <c r="AA82" s="3">
        <f t="shared" si="16"/>
        <v>0</v>
      </c>
      <c r="AB82" s="3">
        <f t="shared" si="16"/>
        <v>0</v>
      </c>
      <c r="AC82" s="3">
        <f t="shared" si="16"/>
        <v>0</v>
      </c>
      <c r="AD82" s="3">
        <f t="shared" si="16"/>
        <v>0</v>
      </c>
      <c r="AE82" s="3">
        <f t="shared" si="16"/>
        <v>0</v>
      </c>
      <c r="AF82" s="4"/>
      <c r="AG82" s="101">
        <f t="shared" ref="AG82:AS82" si="17">SUM(AG76)</f>
        <v>0</v>
      </c>
      <c r="AH82" s="101">
        <f t="shared" si="17"/>
        <v>0</v>
      </c>
      <c r="AI82" s="101">
        <f t="shared" si="17"/>
        <v>0</v>
      </c>
      <c r="AJ82" s="101">
        <f t="shared" si="17"/>
        <v>0</v>
      </c>
      <c r="AK82" s="101">
        <f t="shared" si="17"/>
        <v>0</v>
      </c>
      <c r="AL82" s="101">
        <f t="shared" si="17"/>
        <v>0</v>
      </c>
      <c r="AM82" s="101">
        <f t="shared" si="17"/>
        <v>0</v>
      </c>
      <c r="AN82" s="101">
        <f t="shared" si="17"/>
        <v>0</v>
      </c>
      <c r="AO82" s="101">
        <f t="shared" si="17"/>
        <v>0</v>
      </c>
      <c r="AP82" s="101">
        <f t="shared" si="17"/>
        <v>0</v>
      </c>
      <c r="AQ82" s="101">
        <f t="shared" si="17"/>
        <v>0</v>
      </c>
      <c r="AR82" s="101">
        <f t="shared" si="17"/>
        <v>0</v>
      </c>
      <c r="AS82" s="101">
        <f t="shared" si="17"/>
        <v>0</v>
      </c>
      <c r="AT82" s="1"/>
    </row>
    <row r="83" spans="1:46" customFormat="1" thickBot="1">
      <c r="D83" s="301"/>
    </row>
    <row r="84" spans="1:46" customFormat="1" ht="15">
      <c r="A84" s="715" t="s">
        <v>292</v>
      </c>
      <c r="B84" s="718" t="s">
        <v>168</v>
      </c>
      <c r="C84" s="721" t="s">
        <v>470</v>
      </c>
      <c r="D84" s="244" t="s">
        <v>293</v>
      </c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29"/>
      <c r="Z84" s="329"/>
      <c r="AA84" s="329"/>
      <c r="AB84" s="329"/>
      <c r="AC84" s="329"/>
      <c r="AD84" s="329"/>
      <c r="AE84" s="329"/>
      <c r="AF84" s="259"/>
      <c r="AG84" s="711"/>
      <c r="AH84" s="711"/>
      <c r="AI84" s="711"/>
      <c r="AJ84" s="711"/>
      <c r="AK84" s="711"/>
      <c r="AL84" s="711"/>
      <c r="AM84" s="711"/>
      <c r="AN84" s="711"/>
      <c r="AO84" s="711"/>
      <c r="AP84" s="711"/>
      <c r="AQ84" s="711"/>
      <c r="AR84" s="711"/>
      <c r="AS84" s="711"/>
    </row>
    <row r="85" spans="1:46" customFormat="1" ht="15">
      <c r="A85" s="716"/>
      <c r="B85" s="738"/>
      <c r="C85" s="737"/>
      <c r="D85" s="330" t="s">
        <v>294</v>
      </c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259"/>
      <c r="AG85" s="712"/>
      <c r="AH85" s="712"/>
      <c r="AI85" s="712"/>
      <c r="AJ85" s="712"/>
      <c r="AK85" s="712"/>
      <c r="AL85" s="712"/>
      <c r="AM85" s="712"/>
      <c r="AN85" s="712"/>
      <c r="AO85" s="712"/>
      <c r="AP85" s="712"/>
      <c r="AQ85" s="712"/>
      <c r="AR85" s="712"/>
      <c r="AS85" s="712"/>
    </row>
    <row r="86" spans="1:46" customFormat="1" ht="30">
      <c r="A86" s="716"/>
      <c r="B86" s="738"/>
      <c r="C86" s="737"/>
      <c r="D86" s="330" t="s">
        <v>465</v>
      </c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259"/>
      <c r="AG86" s="712"/>
      <c r="AH86" s="712"/>
      <c r="AI86" s="712"/>
      <c r="AJ86" s="712"/>
      <c r="AK86" s="712"/>
      <c r="AL86" s="712"/>
      <c r="AM86" s="712"/>
      <c r="AN86" s="712"/>
      <c r="AO86" s="712"/>
      <c r="AP86" s="712"/>
      <c r="AQ86" s="712"/>
      <c r="AR86" s="712"/>
      <c r="AS86" s="712"/>
    </row>
    <row r="87" spans="1:46" customFormat="1" ht="15">
      <c r="A87" s="716"/>
      <c r="B87" s="738"/>
      <c r="C87" s="737"/>
      <c r="D87" s="330" t="s">
        <v>295</v>
      </c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29"/>
      <c r="AD87" s="329"/>
      <c r="AE87" s="329"/>
      <c r="AF87" s="259"/>
      <c r="AG87" s="712"/>
      <c r="AH87" s="712"/>
      <c r="AI87" s="712"/>
      <c r="AJ87" s="712"/>
      <c r="AK87" s="712"/>
      <c r="AL87" s="712"/>
      <c r="AM87" s="712"/>
      <c r="AN87" s="712"/>
      <c r="AO87" s="712"/>
      <c r="AP87" s="712"/>
      <c r="AQ87" s="712"/>
      <c r="AR87" s="712"/>
      <c r="AS87" s="712"/>
    </row>
    <row r="88" spans="1:46" customFormat="1" ht="15">
      <c r="A88" s="716"/>
      <c r="B88" s="738"/>
      <c r="C88" s="737"/>
      <c r="D88" s="330" t="s">
        <v>296</v>
      </c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  <c r="AA88" s="329"/>
      <c r="AB88" s="329"/>
      <c r="AC88" s="329"/>
      <c r="AD88" s="329"/>
      <c r="AE88" s="329"/>
      <c r="AF88" s="259"/>
      <c r="AG88" s="712"/>
      <c r="AH88" s="712"/>
      <c r="AI88" s="712"/>
      <c r="AJ88" s="712"/>
      <c r="AK88" s="712"/>
      <c r="AL88" s="712"/>
      <c r="AM88" s="712"/>
      <c r="AN88" s="712"/>
      <c r="AO88" s="712"/>
      <c r="AP88" s="712"/>
      <c r="AQ88" s="712"/>
      <c r="AR88" s="712"/>
      <c r="AS88" s="712"/>
    </row>
    <row r="89" spans="1:46" customFormat="1" ht="15">
      <c r="A89" s="716"/>
      <c r="B89" s="738"/>
      <c r="C89" s="737"/>
      <c r="D89" s="330" t="s">
        <v>297</v>
      </c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  <c r="AA89" s="329"/>
      <c r="AB89" s="329"/>
      <c r="AC89" s="329"/>
      <c r="AD89" s="329"/>
      <c r="AE89" s="329"/>
      <c r="AF89" s="259"/>
      <c r="AG89" s="712"/>
      <c r="AH89" s="712"/>
      <c r="AI89" s="712"/>
      <c r="AJ89" s="712"/>
      <c r="AK89" s="712"/>
      <c r="AL89" s="712"/>
      <c r="AM89" s="712"/>
      <c r="AN89" s="712"/>
      <c r="AO89" s="712"/>
      <c r="AP89" s="712"/>
      <c r="AQ89" s="712"/>
      <c r="AR89" s="712"/>
      <c r="AS89" s="712"/>
    </row>
    <row r="90" spans="1:46" customFormat="1" ht="19.5" customHeight="1">
      <c r="A90" s="716"/>
      <c r="B90" s="738"/>
      <c r="C90" s="737"/>
      <c r="D90" s="330" t="s">
        <v>298</v>
      </c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259"/>
      <c r="AG90" s="712"/>
      <c r="AH90" s="712"/>
      <c r="AI90" s="712"/>
      <c r="AJ90" s="712"/>
      <c r="AK90" s="712"/>
      <c r="AL90" s="712"/>
      <c r="AM90" s="712"/>
      <c r="AN90" s="712"/>
      <c r="AO90" s="712"/>
      <c r="AP90" s="712"/>
      <c r="AQ90" s="712"/>
      <c r="AR90" s="712"/>
      <c r="AS90" s="712"/>
    </row>
    <row r="91" spans="1:46" customFormat="1" thickBot="1">
      <c r="A91" s="717"/>
      <c r="B91" s="720"/>
      <c r="C91" s="723"/>
      <c r="D91" s="246" t="s">
        <v>299</v>
      </c>
      <c r="E91" s="329"/>
      <c r="F91" s="329"/>
      <c r="G91" s="329"/>
      <c r="H91" s="32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29"/>
      <c r="Z91" s="329"/>
      <c r="AA91" s="329"/>
      <c r="AB91" s="329"/>
      <c r="AC91" s="329"/>
      <c r="AD91" s="329"/>
      <c r="AE91" s="329"/>
      <c r="AF91" s="259"/>
      <c r="AG91" s="713"/>
      <c r="AH91" s="713"/>
      <c r="AI91" s="713"/>
      <c r="AJ91" s="713"/>
      <c r="AK91" s="713"/>
      <c r="AL91" s="713"/>
      <c r="AM91" s="713"/>
      <c r="AN91" s="713"/>
      <c r="AO91" s="713"/>
      <c r="AP91" s="713"/>
      <c r="AQ91" s="713"/>
      <c r="AR91" s="713"/>
      <c r="AS91" s="713"/>
    </row>
    <row r="92" spans="1:46" ht="14.45" customHeight="1">
      <c r="A92" s="714"/>
      <c r="B92" s="714"/>
      <c r="C92" s="714"/>
      <c r="D92" s="714"/>
      <c r="E92" s="3">
        <f t="shared" ref="E92:AE92" si="18">SUM(E84:E91)</f>
        <v>0</v>
      </c>
      <c r="F92" s="3">
        <f t="shared" si="18"/>
        <v>0</v>
      </c>
      <c r="G92" s="3">
        <f t="shared" si="18"/>
        <v>0</v>
      </c>
      <c r="H92" s="3">
        <f t="shared" si="18"/>
        <v>0</v>
      </c>
      <c r="I92" s="3">
        <f t="shared" si="18"/>
        <v>0</v>
      </c>
      <c r="J92" s="3">
        <f t="shared" si="18"/>
        <v>0</v>
      </c>
      <c r="K92" s="3">
        <f t="shared" si="18"/>
        <v>0</v>
      </c>
      <c r="L92" s="3">
        <f t="shared" si="18"/>
        <v>0</v>
      </c>
      <c r="M92" s="3">
        <f t="shared" si="18"/>
        <v>0</v>
      </c>
      <c r="N92" s="3">
        <f t="shared" si="18"/>
        <v>0</v>
      </c>
      <c r="O92" s="3">
        <f t="shared" si="18"/>
        <v>0</v>
      </c>
      <c r="P92" s="3">
        <f t="shared" si="18"/>
        <v>0</v>
      </c>
      <c r="Q92" s="3">
        <f t="shared" si="18"/>
        <v>0</v>
      </c>
      <c r="R92" s="3">
        <f t="shared" si="18"/>
        <v>0</v>
      </c>
      <c r="S92" s="3">
        <f t="shared" si="18"/>
        <v>0</v>
      </c>
      <c r="T92" s="3">
        <f t="shared" si="18"/>
        <v>0</v>
      </c>
      <c r="U92" s="3">
        <f t="shared" si="18"/>
        <v>0</v>
      </c>
      <c r="V92" s="3">
        <f t="shared" si="18"/>
        <v>0</v>
      </c>
      <c r="W92" s="3">
        <f t="shared" si="18"/>
        <v>0</v>
      </c>
      <c r="X92" s="3">
        <f t="shared" si="18"/>
        <v>0</v>
      </c>
      <c r="Y92" s="3">
        <f t="shared" si="18"/>
        <v>0</v>
      </c>
      <c r="Z92" s="3">
        <f t="shared" si="18"/>
        <v>0</v>
      </c>
      <c r="AA92" s="3">
        <f t="shared" si="18"/>
        <v>0</v>
      </c>
      <c r="AB92" s="3">
        <f t="shared" si="18"/>
        <v>0</v>
      </c>
      <c r="AC92" s="3">
        <f t="shared" si="18"/>
        <v>0</v>
      </c>
      <c r="AD92" s="3">
        <f t="shared" si="18"/>
        <v>0</v>
      </c>
      <c r="AE92" s="3">
        <f t="shared" si="18"/>
        <v>0</v>
      </c>
      <c r="AF92" s="4"/>
      <c r="AG92" s="101">
        <f t="shared" ref="AG92:AS92" si="19">SUM(AG84)</f>
        <v>0</v>
      </c>
      <c r="AH92" s="101">
        <f t="shared" si="19"/>
        <v>0</v>
      </c>
      <c r="AI92" s="101">
        <f t="shared" si="19"/>
        <v>0</v>
      </c>
      <c r="AJ92" s="101">
        <f t="shared" si="19"/>
        <v>0</v>
      </c>
      <c r="AK92" s="101">
        <f t="shared" si="19"/>
        <v>0</v>
      </c>
      <c r="AL92" s="101">
        <f t="shared" si="19"/>
        <v>0</v>
      </c>
      <c r="AM92" s="101">
        <f t="shared" si="19"/>
        <v>0</v>
      </c>
      <c r="AN92" s="101">
        <f t="shared" si="19"/>
        <v>0</v>
      </c>
      <c r="AO92" s="101">
        <f t="shared" si="19"/>
        <v>0</v>
      </c>
      <c r="AP92" s="101">
        <f t="shared" si="19"/>
        <v>0</v>
      </c>
      <c r="AQ92" s="101">
        <f t="shared" si="19"/>
        <v>0</v>
      </c>
      <c r="AR92" s="101">
        <f t="shared" si="19"/>
        <v>0</v>
      </c>
      <c r="AS92" s="101">
        <f t="shared" si="19"/>
        <v>0</v>
      </c>
      <c r="AT92" s="1"/>
    </row>
    <row r="93" spans="1:46" customFormat="1" thickBot="1">
      <c r="D93" s="301"/>
    </row>
    <row r="94" spans="1:46" customFormat="1" ht="15">
      <c r="A94" s="715" t="s">
        <v>64</v>
      </c>
      <c r="B94" s="718" t="s">
        <v>169</v>
      </c>
      <c r="C94" s="721" t="s">
        <v>466</v>
      </c>
      <c r="D94" s="244" t="s">
        <v>300</v>
      </c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259"/>
      <c r="AG94" s="711"/>
      <c r="AH94" s="711"/>
      <c r="AI94" s="711"/>
      <c r="AJ94" s="711"/>
      <c r="AK94" s="711"/>
      <c r="AL94" s="711"/>
      <c r="AM94" s="711"/>
      <c r="AN94" s="711"/>
      <c r="AO94" s="711"/>
      <c r="AP94" s="711"/>
      <c r="AQ94" s="711"/>
      <c r="AR94" s="711"/>
      <c r="AS94" s="711"/>
    </row>
    <row r="95" spans="1:46" customFormat="1" ht="15">
      <c r="A95" s="716"/>
      <c r="B95" s="738"/>
      <c r="C95" s="737"/>
      <c r="D95" s="330" t="s">
        <v>301</v>
      </c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259"/>
      <c r="AG95" s="712"/>
      <c r="AH95" s="712"/>
      <c r="AI95" s="712"/>
      <c r="AJ95" s="712"/>
      <c r="AK95" s="712"/>
      <c r="AL95" s="712"/>
      <c r="AM95" s="712"/>
      <c r="AN95" s="712"/>
      <c r="AO95" s="712"/>
      <c r="AP95" s="712"/>
      <c r="AQ95" s="712"/>
      <c r="AR95" s="712"/>
      <c r="AS95" s="712"/>
    </row>
    <row r="96" spans="1:46" customFormat="1" ht="15">
      <c r="A96" s="716"/>
      <c r="B96" s="738"/>
      <c r="C96" s="737"/>
      <c r="D96" s="330" t="s">
        <v>302</v>
      </c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  <c r="AA96" s="329"/>
      <c r="AB96" s="329"/>
      <c r="AC96" s="329"/>
      <c r="AD96" s="329"/>
      <c r="AE96" s="329"/>
      <c r="AF96" s="259"/>
      <c r="AG96" s="712"/>
      <c r="AH96" s="712"/>
      <c r="AI96" s="712"/>
      <c r="AJ96" s="712"/>
      <c r="AK96" s="712"/>
      <c r="AL96" s="712"/>
      <c r="AM96" s="712"/>
      <c r="AN96" s="712"/>
      <c r="AO96" s="712"/>
      <c r="AP96" s="712"/>
      <c r="AQ96" s="712"/>
      <c r="AR96" s="712"/>
      <c r="AS96" s="712"/>
    </row>
    <row r="97" spans="1:46" customFormat="1" ht="15">
      <c r="A97" s="716"/>
      <c r="B97" s="738"/>
      <c r="C97" s="737"/>
      <c r="D97" s="330" t="s">
        <v>467</v>
      </c>
      <c r="E97" s="329"/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259"/>
      <c r="AG97" s="712"/>
      <c r="AH97" s="712"/>
      <c r="AI97" s="712"/>
      <c r="AJ97" s="712"/>
      <c r="AK97" s="712"/>
      <c r="AL97" s="712"/>
      <c r="AM97" s="712"/>
      <c r="AN97" s="712"/>
      <c r="AO97" s="712"/>
      <c r="AP97" s="712"/>
      <c r="AQ97" s="712"/>
      <c r="AR97" s="712"/>
      <c r="AS97" s="712"/>
    </row>
    <row r="98" spans="1:46" customFormat="1" ht="15">
      <c r="A98" s="716"/>
      <c r="B98" s="738"/>
      <c r="C98" s="737"/>
      <c r="D98" s="330" t="s">
        <v>303</v>
      </c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259"/>
      <c r="AG98" s="712"/>
      <c r="AH98" s="712"/>
      <c r="AI98" s="712"/>
      <c r="AJ98" s="712"/>
      <c r="AK98" s="712"/>
      <c r="AL98" s="712"/>
      <c r="AM98" s="712"/>
      <c r="AN98" s="712"/>
      <c r="AO98" s="712"/>
      <c r="AP98" s="712"/>
      <c r="AQ98" s="712"/>
      <c r="AR98" s="712"/>
      <c r="AS98" s="712"/>
    </row>
    <row r="99" spans="1:46" customFormat="1" ht="30">
      <c r="A99" s="716"/>
      <c r="B99" s="738"/>
      <c r="C99" s="737"/>
      <c r="D99" s="330" t="s">
        <v>304</v>
      </c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259"/>
      <c r="AG99" s="712"/>
      <c r="AH99" s="712"/>
      <c r="AI99" s="712"/>
      <c r="AJ99" s="712"/>
      <c r="AK99" s="712"/>
      <c r="AL99" s="712"/>
      <c r="AM99" s="712"/>
      <c r="AN99" s="712"/>
      <c r="AO99" s="712"/>
      <c r="AP99" s="712"/>
      <c r="AQ99" s="712"/>
      <c r="AR99" s="712"/>
      <c r="AS99" s="712"/>
    </row>
    <row r="100" spans="1:46" customFormat="1" ht="19.5" customHeight="1">
      <c r="A100" s="716"/>
      <c r="B100" s="738"/>
      <c r="C100" s="737"/>
      <c r="D100" s="330" t="s">
        <v>305</v>
      </c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259"/>
      <c r="AG100" s="712"/>
      <c r="AH100" s="712"/>
      <c r="AI100" s="712"/>
      <c r="AJ100" s="712"/>
      <c r="AK100" s="712"/>
      <c r="AL100" s="712"/>
      <c r="AM100" s="712"/>
      <c r="AN100" s="712"/>
      <c r="AO100" s="712"/>
      <c r="AP100" s="712"/>
      <c r="AQ100" s="712"/>
      <c r="AR100" s="712"/>
      <c r="AS100" s="712"/>
    </row>
    <row r="101" spans="1:46" customFormat="1" ht="30.75" customHeight="1">
      <c r="A101" s="716"/>
      <c r="B101" s="738"/>
      <c r="C101" s="737"/>
      <c r="D101" s="330" t="s">
        <v>468</v>
      </c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259"/>
      <c r="AG101" s="712"/>
      <c r="AH101" s="712"/>
      <c r="AI101" s="712"/>
      <c r="AJ101" s="712"/>
      <c r="AK101" s="712"/>
      <c r="AL101" s="712"/>
      <c r="AM101" s="712"/>
      <c r="AN101" s="712"/>
      <c r="AO101" s="712"/>
      <c r="AP101" s="712"/>
      <c r="AQ101" s="712"/>
      <c r="AR101" s="712"/>
      <c r="AS101" s="712"/>
    </row>
    <row r="102" spans="1:46" customFormat="1" thickBot="1">
      <c r="A102" s="717"/>
      <c r="B102" s="720"/>
      <c r="C102" s="723"/>
      <c r="D102" s="246" t="s">
        <v>306</v>
      </c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  <c r="AA102" s="329"/>
      <c r="AB102" s="329"/>
      <c r="AC102" s="329"/>
      <c r="AD102" s="329"/>
      <c r="AE102" s="329"/>
      <c r="AF102" s="259"/>
      <c r="AG102" s="713"/>
      <c r="AH102" s="713"/>
      <c r="AI102" s="713"/>
      <c r="AJ102" s="713"/>
      <c r="AK102" s="713"/>
      <c r="AL102" s="713"/>
      <c r="AM102" s="713"/>
      <c r="AN102" s="713"/>
      <c r="AO102" s="713"/>
      <c r="AP102" s="713"/>
      <c r="AQ102" s="713"/>
      <c r="AR102" s="713"/>
      <c r="AS102" s="713"/>
    </row>
    <row r="103" spans="1:46" ht="14.45" customHeight="1">
      <c r="A103" s="714"/>
      <c r="B103" s="714"/>
      <c r="C103" s="714"/>
      <c r="D103" s="714"/>
      <c r="E103" s="3">
        <f t="shared" ref="E103:AE103" si="20">SUM(E94:E102)</f>
        <v>0</v>
      </c>
      <c r="F103" s="3">
        <f t="shared" si="20"/>
        <v>0</v>
      </c>
      <c r="G103" s="3">
        <f t="shared" si="20"/>
        <v>0</v>
      </c>
      <c r="H103" s="3">
        <f t="shared" si="20"/>
        <v>0</v>
      </c>
      <c r="I103" s="3">
        <f t="shared" si="20"/>
        <v>0</v>
      </c>
      <c r="J103" s="3">
        <f t="shared" si="20"/>
        <v>0</v>
      </c>
      <c r="K103" s="3">
        <f t="shared" si="20"/>
        <v>0</v>
      </c>
      <c r="L103" s="3">
        <f t="shared" si="20"/>
        <v>0</v>
      </c>
      <c r="M103" s="3">
        <f t="shared" si="20"/>
        <v>0</v>
      </c>
      <c r="N103" s="3">
        <f t="shared" si="20"/>
        <v>0</v>
      </c>
      <c r="O103" s="3">
        <f t="shared" si="20"/>
        <v>0</v>
      </c>
      <c r="P103" s="3">
        <f t="shared" si="20"/>
        <v>0</v>
      </c>
      <c r="Q103" s="3">
        <f t="shared" si="20"/>
        <v>0</v>
      </c>
      <c r="R103" s="3">
        <f t="shared" si="20"/>
        <v>0</v>
      </c>
      <c r="S103" s="3">
        <f t="shared" si="20"/>
        <v>0</v>
      </c>
      <c r="T103" s="3">
        <f t="shared" si="20"/>
        <v>0</v>
      </c>
      <c r="U103" s="3">
        <f t="shared" si="20"/>
        <v>0</v>
      </c>
      <c r="V103" s="3">
        <f t="shared" si="20"/>
        <v>0</v>
      </c>
      <c r="W103" s="3">
        <f t="shared" si="20"/>
        <v>0</v>
      </c>
      <c r="X103" s="3">
        <f t="shared" si="20"/>
        <v>0</v>
      </c>
      <c r="Y103" s="3">
        <f t="shared" si="20"/>
        <v>0</v>
      </c>
      <c r="Z103" s="3">
        <f t="shared" si="20"/>
        <v>0</v>
      </c>
      <c r="AA103" s="3">
        <f t="shared" si="20"/>
        <v>0</v>
      </c>
      <c r="AB103" s="3">
        <f t="shared" si="20"/>
        <v>0</v>
      </c>
      <c r="AC103" s="3">
        <f t="shared" si="20"/>
        <v>0</v>
      </c>
      <c r="AD103" s="3">
        <f t="shared" si="20"/>
        <v>0</v>
      </c>
      <c r="AE103" s="3">
        <f t="shared" si="20"/>
        <v>0</v>
      </c>
      <c r="AF103" s="4"/>
      <c r="AG103" s="101">
        <f t="shared" ref="AG103:AS103" si="21">SUM(AG94)</f>
        <v>0</v>
      </c>
      <c r="AH103" s="101">
        <f t="shared" si="21"/>
        <v>0</v>
      </c>
      <c r="AI103" s="101">
        <f t="shared" si="21"/>
        <v>0</v>
      </c>
      <c r="AJ103" s="101">
        <f t="shared" si="21"/>
        <v>0</v>
      </c>
      <c r="AK103" s="101">
        <f t="shared" si="21"/>
        <v>0</v>
      </c>
      <c r="AL103" s="101">
        <f t="shared" si="21"/>
        <v>0</v>
      </c>
      <c r="AM103" s="101">
        <f t="shared" si="21"/>
        <v>0</v>
      </c>
      <c r="AN103" s="101">
        <f t="shared" si="21"/>
        <v>0</v>
      </c>
      <c r="AO103" s="101">
        <f t="shared" si="21"/>
        <v>0</v>
      </c>
      <c r="AP103" s="101">
        <f t="shared" si="21"/>
        <v>0</v>
      </c>
      <c r="AQ103" s="101">
        <f t="shared" si="21"/>
        <v>0</v>
      </c>
      <c r="AR103" s="101">
        <f t="shared" si="21"/>
        <v>0</v>
      </c>
      <c r="AS103" s="101">
        <f t="shared" si="21"/>
        <v>0</v>
      </c>
      <c r="AT103" s="1"/>
    </row>
    <row r="104" spans="1:46" customFormat="1" thickBot="1">
      <c r="D104" s="301"/>
    </row>
    <row r="105" spans="1:46" customFormat="1" ht="15">
      <c r="A105" s="715" t="s">
        <v>55</v>
      </c>
      <c r="B105" s="718" t="s">
        <v>223</v>
      </c>
      <c r="C105" s="721" t="s">
        <v>421</v>
      </c>
      <c r="D105" s="244" t="s">
        <v>224</v>
      </c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  <c r="AA105" s="329"/>
      <c r="AB105" s="329"/>
      <c r="AC105" s="329"/>
      <c r="AD105" s="329"/>
      <c r="AE105" s="329"/>
      <c r="AF105" s="259"/>
      <c r="AG105" s="711"/>
      <c r="AH105" s="711"/>
      <c r="AI105" s="711"/>
      <c r="AJ105" s="711"/>
      <c r="AK105" s="711"/>
      <c r="AL105" s="711"/>
      <c r="AM105" s="711"/>
      <c r="AN105" s="711"/>
      <c r="AO105" s="711"/>
      <c r="AP105" s="711"/>
      <c r="AQ105" s="711"/>
      <c r="AR105" s="711"/>
      <c r="AS105" s="711"/>
    </row>
    <row r="106" spans="1:46" customFormat="1" ht="15">
      <c r="A106" s="716"/>
      <c r="B106" s="738"/>
      <c r="C106" s="737"/>
      <c r="D106" s="330" t="s">
        <v>225</v>
      </c>
      <c r="E106" s="329"/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  <c r="AA106" s="329"/>
      <c r="AB106" s="329"/>
      <c r="AC106" s="329"/>
      <c r="AD106" s="329"/>
      <c r="AE106" s="329"/>
      <c r="AF106" s="259"/>
      <c r="AG106" s="712"/>
      <c r="AH106" s="712"/>
      <c r="AI106" s="712"/>
      <c r="AJ106" s="712"/>
      <c r="AK106" s="712"/>
      <c r="AL106" s="712"/>
      <c r="AM106" s="712"/>
      <c r="AN106" s="712"/>
      <c r="AO106" s="712"/>
      <c r="AP106" s="712"/>
      <c r="AQ106" s="712"/>
      <c r="AR106" s="712"/>
      <c r="AS106" s="712"/>
    </row>
    <row r="107" spans="1:46" customFormat="1" ht="15">
      <c r="A107" s="716"/>
      <c r="B107" s="738"/>
      <c r="C107" s="737"/>
      <c r="D107" s="330" t="s">
        <v>226</v>
      </c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259"/>
      <c r="AG107" s="712"/>
      <c r="AH107" s="712"/>
      <c r="AI107" s="712"/>
      <c r="AJ107" s="712"/>
      <c r="AK107" s="712"/>
      <c r="AL107" s="712"/>
      <c r="AM107" s="712"/>
      <c r="AN107" s="712"/>
      <c r="AO107" s="712"/>
      <c r="AP107" s="712"/>
      <c r="AQ107" s="712"/>
      <c r="AR107" s="712"/>
      <c r="AS107" s="712"/>
    </row>
    <row r="108" spans="1:46" customFormat="1" ht="15">
      <c r="A108" s="716"/>
      <c r="B108" s="738"/>
      <c r="C108" s="737"/>
      <c r="D108" s="330" t="s">
        <v>227</v>
      </c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259"/>
      <c r="AG108" s="712"/>
      <c r="AH108" s="712"/>
      <c r="AI108" s="712"/>
      <c r="AJ108" s="712"/>
      <c r="AK108" s="712"/>
      <c r="AL108" s="712"/>
      <c r="AM108" s="712"/>
      <c r="AN108" s="712"/>
      <c r="AO108" s="712"/>
      <c r="AP108" s="712"/>
      <c r="AQ108" s="712"/>
      <c r="AR108" s="712"/>
      <c r="AS108" s="712"/>
    </row>
    <row r="109" spans="1:46" customFormat="1" ht="15">
      <c r="A109" s="716"/>
      <c r="B109" s="738"/>
      <c r="C109" s="737"/>
      <c r="D109" s="330" t="s">
        <v>228</v>
      </c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259"/>
      <c r="AG109" s="712"/>
      <c r="AH109" s="712"/>
      <c r="AI109" s="712"/>
      <c r="AJ109" s="712"/>
      <c r="AK109" s="712"/>
      <c r="AL109" s="712"/>
      <c r="AM109" s="712"/>
      <c r="AN109" s="712"/>
      <c r="AO109" s="712"/>
      <c r="AP109" s="712"/>
      <c r="AQ109" s="712"/>
      <c r="AR109" s="712"/>
      <c r="AS109" s="712"/>
    </row>
    <row r="110" spans="1:46" customFormat="1" ht="15">
      <c r="A110" s="716"/>
      <c r="B110" s="738"/>
      <c r="C110" s="737"/>
      <c r="D110" s="330" t="s">
        <v>229</v>
      </c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259"/>
      <c r="AG110" s="712"/>
      <c r="AH110" s="712"/>
      <c r="AI110" s="712"/>
      <c r="AJ110" s="712"/>
      <c r="AK110" s="712"/>
      <c r="AL110" s="712"/>
      <c r="AM110" s="712"/>
      <c r="AN110" s="712"/>
      <c r="AO110" s="712"/>
      <c r="AP110" s="712"/>
      <c r="AQ110" s="712"/>
      <c r="AR110" s="712"/>
      <c r="AS110" s="712"/>
    </row>
    <row r="111" spans="1:46" customFormat="1" ht="19.5" customHeight="1">
      <c r="A111" s="716"/>
      <c r="B111" s="738"/>
      <c r="C111" s="737"/>
      <c r="D111" s="330" t="s">
        <v>230</v>
      </c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  <c r="AA111" s="329"/>
      <c r="AB111" s="329"/>
      <c r="AC111" s="329"/>
      <c r="AD111" s="329"/>
      <c r="AE111" s="329"/>
      <c r="AF111" s="259"/>
      <c r="AG111" s="712"/>
      <c r="AH111" s="712"/>
      <c r="AI111" s="712"/>
      <c r="AJ111" s="712"/>
      <c r="AK111" s="712"/>
      <c r="AL111" s="712"/>
      <c r="AM111" s="712"/>
      <c r="AN111" s="712"/>
      <c r="AO111" s="712"/>
      <c r="AP111" s="712"/>
      <c r="AQ111" s="712"/>
      <c r="AR111" s="712"/>
      <c r="AS111" s="712"/>
    </row>
    <row r="112" spans="1:46" customFormat="1" ht="18.75" customHeight="1">
      <c r="A112" s="716"/>
      <c r="B112" s="738"/>
      <c r="C112" s="737"/>
      <c r="D112" s="330" t="s">
        <v>231</v>
      </c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  <c r="AA112" s="329"/>
      <c r="AB112" s="329"/>
      <c r="AC112" s="329"/>
      <c r="AD112" s="329"/>
      <c r="AE112" s="329"/>
      <c r="AF112" s="259"/>
      <c r="AG112" s="712"/>
      <c r="AH112" s="712"/>
      <c r="AI112" s="712"/>
      <c r="AJ112" s="712"/>
      <c r="AK112" s="712"/>
      <c r="AL112" s="712"/>
      <c r="AM112" s="712"/>
      <c r="AN112" s="712"/>
      <c r="AO112" s="712"/>
      <c r="AP112" s="712"/>
      <c r="AQ112" s="712"/>
      <c r="AR112" s="712"/>
      <c r="AS112" s="712"/>
    </row>
    <row r="113" spans="1:46" customFormat="1" ht="18.75" customHeight="1">
      <c r="A113" s="716"/>
      <c r="B113" s="738"/>
      <c r="C113" s="737"/>
      <c r="D113" s="330" t="s">
        <v>232</v>
      </c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  <c r="AA113" s="329"/>
      <c r="AB113" s="329"/>
      <c r="AC113" s="329"/>
      <c r="AD113" s="329"/>
      <c r="AE113" s="329"/>
      <c r="AF113" s="259"/>
      <c r="AG113" s="712"/>
      <c r="AH113" s="712"/>
      <c r="AI113" s="712"/>
      <c r="AJ113" s="712"/>
      <c r="AK113" s="712"/>
      <c r="AL113" s="712"/>
      <c r="AM113" s="712"/>
      <c r="AN113" s="712"/>
      <c r="AO113" s="712"/>
      <c r="AP113" s="712"/>
      <c r="AQ113" s="712"/>
      <c r="AR113" s="712"/>
      <c r="AS113" s="712"/>
    </row>
    <row r="114" spans="1:46" customFormat="1" ht="18.75" customHeight="1">
      <c r="A114" s="716"/>
      <c r="B114" s="738"/>
      <c r="C114" s="737"/>
      <c r="D114" s="330" t="s">
        <v>233</v>
      </c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259"/>
      <c r="AG114" s="712"/>
      <c r="AH114" s="712"/>
      <c r="AI114" s="712"/>
      <c r="AJ114" s="712"/>
      <c r="AK114" s="712"/>
      <c r="AL114" s="712"/>
      <c r="AM114" s="712"/>
      <c r="AN114" s="712"/>
      <c r="AO114" s="712"/>
      <c r="AP114" s="712"/>
      <c r="AQ114" s="712"/>
      <c r="AR114" s="712"/>
      <c r="AS114" s="712"/>
    </row>
    <row r="115" spans="1:46" customFormat="1" thickBot="1">
      <c r="A115" s="717"/>
      <c r="B115" s="720"/>
      <c r="C115" s="723"/>
      <c r="D115" s="331" t="s">
        <v>234</v>
      </c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259"/>
      <c r="AG115" s="713"/>
      <c r="AH115" s="713"/>
      <c r="AI115" s="713"/>
      <c r="AJ115" s="713"/>
      <c r="AK115" s="713"/>
      <c r="AL115" s="713"/>
      <c r="AM115" s="713"/>
      <c r="AN115" s="713"/>
      <c r="AO115" s="713"/>
      <c r="AP115" s="713"/>
      <c r="AQ115" s="713"/>
      <c r="AR115" s="713"/>
      <c r="AS115" s="713"/>
    </row>
    <row r="116" spans="1:46" ht="14.45" customHeight="1">
      <c r="A116" s="714"/>
      <c r="B116" s="714"/>
      <c r="C116" s="714"/>
      <c r="D116" s="714"/>
      <c r="E116" s="3">
        <f t="shared" ref="E116:AE116" si="22">SUM(E105:E115)</f>
        <v>0</v>
      </c>
      <c r="F116" s="3">
        <f t="shared" si="22"/>
        <v>0</v>
      </c>
      <c r="G116" s="3">
        <f t="shared" si="22"/>
        <v>0</v>
      </c>
      <c r="H116" s="3">
        <f t="shared" si="22"/>
        <v>0</v>
      </c>
      <c r="I116" s="3">
        <f t="shared" si="22"/>
        <v>0</v>
      </c>
      <c r="J116" s="3">
        <f t="shared" si="22"/>
        <v>0</v>
      </c>
      <c r="K116" s="3">
        <f t="shared" si="22"/>
        <v>0</v>
      </c>
      <c r="L116" s="3">
        <f t="shared" si="22"/>
        <v>0</v>
      </c>
      <c r="M116" s="3">
        <f t="shared" si="22"/>
        <v>0</v>
      </c>
      <c r="N116" s="3">
        <f t="shared" si="22"/>
        <v>0</v>
      </c>
      <c r="O116" s="3">
        <f t="shared" si="22"/>
        <v>0</v>
      </c>
      <c r="P116" s="3">
        <f t="shared" si="22"/>
        <v>0</v>
      </c>
      <c r="Q116" s="3">
        <f t="shared" si="22"/>
        <v>0</v>
      </c>
      <c r="R116" s="3">
        <f t="shared" si="22"/>
        <v>0</v>
      </c>
      <c r="S116" s="3">
        <f t="shared" si="22"/>
        <v>0</v>
      </c>
      <c r="T116" s="3">
        <f t="shared" si="22"/>
        <v>0</v>
      </c>
      <c r="U116" s="3">
        <f t="shared" si="22"/>
        <v>0</v>
      </c>
      <c r="V116" s="3">
        <f t="shared" si="22"/>
        <v>0</v>
      </c>
      <c r="W116" s="3">
        <f t="shared" si="22"/>
        <v>0</v>
      </c>
      <c r="X116" s="3">
        <f t="shared" si="22"/>
        <v>0</v>
      </c>
      <c r="Y116" s="3">
        <f t="shared" si="22"/>
        <v>0</v>
      </c>
      <c r="Z116" s="3">
        <f t="shared" si="22"/>
        <v>0</v>
      </c>
      <c r="AA116" s="3">
        <f t="shared" si="22"/>
        <v>0</v>
      </c>
      <c r="AB116" s="3">
        <f t="shared" si="22"/>
        <v>0</v>
      </c>
      <c r="AC116" s="3">
        <f t="shared" si="22"/>
        <v>0</v>
      </c>
      <c r="AD116" s="3">
        <f t="shared" si="22"/>
        <v>0</v>
      </c>
      <c r="AE116" s="3">
        <f t="shared" si="22"/>
        <v>0</v>
      </c>
      <c r="AF116" s="4"/>
      <c r="AG116" s="101">
        <f t="shared" ref="AG116:AS116" si="23">SUM(AG105)</f>
        <v>0</v>
      </c>
      <c r="AH116" s="101">
        <f t="shared" si="23"/>
        <v>0</v>
      </c>
      <c r="AI116" s="101">
        <f t="shared" si="23"/>
        <v>0</v>
      </c>
      <c r="AJ116" s="101">
        <f t="shared" si="23"/>
        <v>0</v>
      </c>
      <c r="AK116" s="101">
        <f t="shared" si="23"/>
        <v>0</v>
      </c>
      <c r="AL116" s="101">
        <f t="shared" si="23"/>
        <v>0</v>
      </c>
      <c r="AM116" s="101">
        <f t="shared" si="23"/>
        <v>0</v>
      </c>
      <c r="AN116" s="101">
        <f t="shared" si="23"/>
        <v>0</v>
      </c>
      <c r="AO116" s="101">
        <f t="shared" si="23"/>
        <v>0</v>
      </c>
      <c r="AP116" s="101">
        <f t="shared" si="23"/>
        <v>0</v>
      </c>
      <c r="AQ116" s="101">
        <f t="shared" si="23"/>
        <v>0</v>
      </c>
      <c r="AR116" s="101">
        <f t="shared" si="23"/>
        <v>0</v>
      </c>
      <c r="AS116" s="101">
        <f t="shared" si="23"/>
        <v>0</v>
      </c>
      <c r="AT116" s="1"/>
    </row>
    <row r="117" spans="1:46" customFormat="1" thickBot="1">
      <c r="D117" s="301"/>
    </row>
    <row r="118" spans="1:46" customFormat="1" ht="30">
      <c r="A118" s="715" t="s">
        <v>235</v>
      </c>
      <c r="B118" s="718" t="s">
        <v>422</v>
      </c>
      <c r="C118" s="721" t="s">
        <v>423</v>
      </c>
      <c r="D118" s="244" t="s">
        <v>424</v>
      </c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259"/>
      <c r="AG118" s="711"/>
      <c r="AH118" s="711"/>
      <c r="AI118" s="711"/>
      <c r="AJ118" s="711"/>
      <c r="AK118" s="711"/>
      <c r="AL118" s="711"/>
      <c r="AM118" s="711"/>
      <c r="AN118" s="711"/>
      <c r="AO118" s="711"/>
      <c r="AP118" s="711"/>
      <c r="AQ118" s="711"/>
      <c r="AR118" s="711"/>
      <c r="AS118" s="711"/>
    </row>
    <row r="119" spans="1:46" customFormat="1" ht="15">
      <c r="A119" s="716"/>
      <c r="B119" s="738"/>
      <c r="C119" s="737"/>
      <c r="D119" s="330" t="s">
        <v>425</v>
      </c>
      <c r="E119" s="329"/>
      <c r="F119" s="329"/>
      <c r="G119" s="329"/>
      <c r="H119" s="329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259"/>
      <c r="AG119" s="712"/>
      <c r="AH119" s="712"/>
      <c r="AI119" s="712"/>
      <c r="AJ119" s="712"/>
      <c r="AK119" s="712"/>
      <c r="AL119" s="712"/>
      <c r="AM119" s="712"/>
      <c r="AN119" s="712"/>
      <c r="AO119" s="712"/>
      <c r="AP119" s="712"/>
      <c r="AQ119" s="712"/>
      <c r="AR119" s="712"/>
      <c r="AS119" s="712"/>
    </row>
    <row r="120" spans="1:46" customFormat="1" ht="15">
      <c r="A120" s="716"/>
      <c r="B120" s="738"/>
      <c r="C120" s="737"/>
      <c r="D120" s="330" t="s">
        <v>426</v>
      </c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259"/>
      <c r="AG120" s="712"/>
      <c r="AH120" s="712"/>
      <c r="AI120" s="712"/>
      <c r="AJ120" s="712"/>
      <c r="AK120" s="712"/>
      <c r="AL120" s="712"/>
      <c r="AM120" s="712"/>
      <c r="AN120" s="712"/>
      <c r="AO120" s="712"/>
      <c r="AP120" s="712"/>
      <c r="AQ120" s="712"/>
      <c r="AR120" s="712"/>
      <c r="AS120" s="712"/>
    </row>
    <row r="121" spans="1:46" customFormat="1" ht="15">
      <c r="A121" s="716"/>
      <c r="B121" s="738"/>
      <c r="C121" s="737"/>
      <c r="D121" s="330" t="s">
        <v>427</v>
      </c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259"/>
      <c r="AG121" s="712"/>
      <c r="AH121" s="712"/>
      <c r="AI121" s="712"/>
      <c r="AJ121" s="712"/>
      <c r="AK121" s="712"/>
      <c r="AL121" s="712"/>
      <c r="AM121" s="712"/>
      <c r="AN121" s="712"/>
      <c r="AO121" s="712"/>
      <c r="AP121" s="712"/>
      <c r="AQ121" s="712"/>
      <c r="AR121" s="712"/>
      <c r="AS121" s="712"/>
    </row>
    <row r="122" spans="1:46" customFormat="1" thickBot="1">
      <c r="A122" s="717"/>
      <c r="B122" s="720"/>
      <c r="C122" s="723"/>
      <c r="D122" s="246" t="s">
        <v>428</v>
      </c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259"/>
      <c r="AG122" s="713"/>
      <c r="AH122" s="713"/>
      <c r="AI122" s="713"/>
      <c r="AJ122" s="713"/>
      <c r="AK122" s="713"/>
      <c r="AL122" s="713"/>
      <c r="AM122" s="713"/>
      <c r="AN122" s="713"/>
      <c r="AO122" s="713"/>
      <c r="AP122" s="713"/>
      <c r="AQ122" s="713"/>
      <c r="AR122" s="713"/>
      <c r="AS122" s="713"/>
    </row>
    <row r="123" spans="1:46" ht="14.45" customHeight="1">
      <c r="A123" s="714"/>
      <c r="B123" s="714"/>
      <c r="C123" s="714"/>
      <c r="D123" s="714"/>
      <c r="E123" s="3">
        <f t="shared" ref="E123:AE123" si="24">SUM(E118:E122)</f>
        <v>0</v>
      </c>
      <c r="F123" s="3">
        <f t="shared" si="24"/>
        <v>0</v>
      </c>
      <c r="G123" s="3">
        <f t="shared" si="24"/>
        <v>0</v>
      </c>
      <c r="H123" s="3">
        <f t="shared" si="24"/>
        <v>0</v>
      </c>
      <c r="I123" s="3">
        <f t="shared" si="24"/>
        <v>0</v>
      </c>
      <c r="J123" s="3">
        <f t="shared" si="24"/>
        <v>0</v>
      </c>
      <c r="K123" s="3">
        <f t="shared" si="24"/>
        <v>0</v>
      </c>
      <c r="L123" s="3">
        <f t="shared" si="24"/>
        <v>0</v>
      </c>
      <c r="M123" s="3">
        <f t="shared" si="24"/>
        <v>0</v>
      </c>
      <c r="N123" s="3">
        <f t="shared" si="24"/>
        <v>0</v>
      </c>
      <c r="O123" s="3">
        <f t="shared" si="24"/>
        <v>0</v>
      </c>
      <c r="P123" s="3">
        <f t="shared" si="24"/>
        <v>0</v>
      </c>
      <c r="Q123" s="3">
        <f t="shared" si="24"/>
        <v>0</v>
      </c>
      <c r="R123" s="3">
        <f t="shared" si="24"/>
        <v>0</v>
      </c>
      <c r="S123" s="3">
        <f t="shared" si="24"/>
        <v>0</v>
      </c>
      <c r="T123" s="3">
        <f t="shared" si="24"/>
        <v>0</v>
      </c>
      <c r="U123" s="3">
        <f t="shared" si="24"/>
        <v>0</v>
      </c>
      <c r="V123" s="3">
        <f t="shared" si="24"/>
        <v>0</v>
      </c>
      <c r="W123" s="3">
        <f t="shared" si="24"/>
        <v>0</v>
      </c>
      <c r="X123" s="3">
        <f t="shared" si="24"/>
        <v>0</v>
      </c>
      <c r="Y123" s="3">
        <f t="shared" si="24"/>
        <v>0</v>
      </c>
      <c r="Z123" s="3">
        <f t="shared" si="24"/>
        <v>0</v>
      </c>
      <c r="AA123" s="3">
        <f t="shared" si="24"/>
        <v>0</v>
      </c>
      <c r="AB123" s="3">
        <f t="shared" si="24"/>
        <v>0</v>
      </c>
      <c r="AC123" s="3">
        <f t="shared" si="24"/>
        <v>0</v>
      </c>
      <c r="AD123" s="3">
        <f t="shared" si="24"/>
        <v>0</v>
      </c>
      <c r="AE123" s="3">
        <f t="shared" si="24"/>
        <v>0</v>
      </c>
      <c r="AF123" s="4"/>
      <c r="AG123" s="101">
        <f t="shared" ref="AG123:AS123" si="25">SUM(AG118)</f>
        <v>0</v>
      </c>
      <c r="AH123" s="101">
        <f t="shared" si="25"/>
        <v>0</v>
      </c>
      <c r="AI123" s="101">
        <f t="shared" si="25"/>
        <v>0</v>
      </c>
      <c r="AJ123" s="101">
        <f t="shared" si="25"/>
        <v>0</v>
      </c>
      <c r="AK123" s="101">
        <f t="shared" si="25"/>
        <v>0</v>
      </c>
      <c r="AL123" s="101">
        <f t="shared" si="25"/>
        <v>0</v>
      </c>
      <c r="AM123" s="101">
        <f t="shared" si="25"/>
        <v>0</v>
      </c>
      <c r="AN123" s="101">
        <f t="shared" si="25"/>
        <v>0</v>
      </c>
      <c r="AO123" s="101">
        <f t="shared" si="25"/>
        <v>0</v>
      </c>
      <c r="AP123" s="101">
        <f t="shared" si="25"/>
        <v>0</v>
      </c>
      <c r="AQ123" s="101">
        <f t="shared" si="25"/>
        <v>0</v>
      </c>
      <c r="AR123" s="101">
        <f t="shared" si="25"/>
        <v>0</v>
      </c>
      <c r="AS123" s="101">
        <f t="shared" si="25"/>
        <v>0</v>
      </c>
      <c r="AT123" s="1"/>
    </row>
    <row r="124" spans="1:46" customFormat="1" thickBot="1">
      <c r="D124" s="301"/>
    </row>
    <row r="125" spans="1:46" customFormat="1" ht="15">
      <c r="A125" s="724" t="s">
        <v>51</v>
      </c>
      <c r="B125" s="727" t="s">
        <v>166</v>
      </c>
      <c r="C125" s="730"/>
      <c r="D125" s="336" t="s">
        <v>52</v>
      </c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259"/>
      <c r="AG125" s="711"/>
      <c r="AH125" s="711"/>
      <c r="AI125" s="711"/>
      <c r="AJ125" s="711"/>
      <c r="AK125" s="711"/>
      <c r="AL125" s="711"/>
      <c r="AM125" s="711"/>
      <c r="AN125" s="711"/>
      <c r="AO125" s="711"/>
      <c r="AP125" s="711"/>
      <c r="AQ125" s="711"/>
      <c r="AR125" s="711"/>
      <c r="AS125" s="711"/>
    </row>
    <row r="126" spans="1:46" customFormat="1" ht="15">
      <c r="A126" s="725"/>
      <c r="B126" s="734"/>
      <c r="C126" s="733"/>
      <c r="D126" s="332" t="s">
        <v>255</v>
      </c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259"/>
      <c r="AG126" s="712"/>
      <c r="AH126" s="712"/>
      <c r="AI126" s="712"/>
      <c r="AJ126" s="712"/>
      <c r="AK126" s="712"/>
      <c r="AL126" s="712"/>
      <c r="AM126" s="712"/>
      <c r="AN126" s="712"/>
      <c r="AO126" s="712"/>
      <c r="AP126" s="712"/>
      <c r="AQ126" s="712"/>
      <c r="AR126" s="712"/>
      <c r="AS126" s="712"/>
    </row>
    <row r="127" spans="1:46" customFormat="1" thickBot="1">
      <c r="A127" s="726"/>
      <c r="B127" s="729"/>
      <c r="C127" s="732"/>
      <c r="D127" s="337" t="s">
        <v>446</v>
      </c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259"/>
      <c r="AG127" s="713"/>
      <c r="AH127" s="713"/>
      <c r="AI127" s="713"/>
      <c r="AJ127" s="713"/>
      <c r="AK127" s="713"/>
      <c r="AL127" s="713"/>
      <c r="AM127" s="713"/>
      <c r="AN127" s="713"/>
      <c r="AO127" s="713"/>
      <c r="AP127" s="713"/>
      <c r="AQ127" s="713"/>
      <c r="AR127" s="713"/>
      <c r="AS127" s="713"/>
    </row>
    <row r="128" spans="1:46" ht="14.45" customHeight="1">
      <c r="A128" s="714"/>
      <c r="B128" s="714"/>
      <c r="C128" s="714"/>
      <c r="D128" s="714"/>
      <c r="E128" s="3">
        <f t="shared" ref="E128:AE128" si="26">SUM(E125:E127)</f>
        <v>0</v>
      </c>
      <c r="F128" s="3">
        <f t="shared" si="26"/>
        <v>0</v>
      </c>
      <c r="G128" s="3">
        <f t="shared" si="26"/>
        <v>0</v>
      </c>
      <c r="H128" s="3">
        <f t="shared" si="26"/>
        <v>0</v>
      </c>
      <c r="I128" s="3">
        <f t="shared" si="26"/>
        <v>0</v>
      </c>
      <c r="J128" s="3">
        <f t="shared" si="26"/>
        <v>0</v>
      </c>
      <c r="K128" s="3">
        <f t="shared" si="26"/>
        <v>0</v>
      </c>
      <c r="L128" s="3">
        <f t="shared" si="26"/>
        <v>0</v>
      </c>
      <c r="M128" s="3">
        <f t="shared" si="26"/>
        <v>0</v>
      </c>
      <c r="N128" s="3">
        <f t="shared" si="26"/>
        <v>0</v>
      </c>
      <c r="O128" s="3">
        <f t="shared" si="26"/>
        <v>0</v>
      </c>
      <c r="P128" s="3">
        <f t="shared" si="26"/>
        <v>0</v>
      </c>
      <c r="Q128" s="3">
        <f t="shared" si="26"/>
        <v>0</v>
      </c>
      <c r="R128" s="3">
        <f t="shared" si="26"/>
        <v>0</v>
      </c>
      <c r="S128" s="3">
        <f t="shared" si="26"/>
        <v>0</v>
      </c>
      <c r="T128" s="3">
        <f t="shared" si="26"/>
        <v>0</v>
      </c>
      <c r="U128" s="3">
        <f t="shared" si="26"/>
        <v>0</v>
      </c>
      <c r="V128" s="3">
        <f t="shared" si="26"/>
        <v>0</v>
      </c>
      <c r="W128" s="3">
        <f t="shared" si="26"/>
        <v>0</v>
      </c>
      <c r="X128" s="3">
        <f t="shared" si="26"/>
        <v>0</v>
      </c>
      <c r="Y128" s="3">
        <f t="shared" si="26"/>
        <v>0</v>
      </c>
      <c r="Z128" s="3">
        <f t="shared" si="26"/>
        <v>0</v>
      </c>
      <c r="AA128" s="3">
        <f t="shared" si="26"/>
        <v>0</v>
      </c>
      <c r="AB128" s="3">
        <f t="shared" si="26"/>
        <v>0</v>
      </c>
      <c r="AC128" s="3">
        <f t="shared" si="26"/>
        <v>0</v>
      </c>
      <c r="AD128" s="3">
        <f t="shared" si="26"/>
        <v>0</v>
      </c>
      <c r="AE128" s="3">
        <f t="shared" si="26"/>
        <v>0</v>
      </c>
      <c r="AF128" s="4"/>
      <c r="AG128" s="101">
        <f t="shared" ref="AG128:AS128" si="27">SUM(AG125)</f>
        <v>0</v>
      </c>
      <c r="AH128" s="101">
        <f t="shared" si="27"/>
        <v>0</v>
      </c>
      <c r="AI128" s="101">
        <f t="shared" si="27"/>
        <v>0</v>
      </c>
      <c r="AJ128" s="101">
        <f t="shared" si="27"/>
        <v>0</v>
      </c>
      <c r="AK128" s="101">
        <f t="shared" si="27"/>
        <v>0</v>
      </c>
      <c r="AL128" s="101">
        <f t="shared" si="27"/>
        <v>0</v>
      </c>
      <c r="AM128" s="101">
        <f t="shared" si="27"/>
        <v>0</v>
      </c>
      <c r="AN128" s="101">
        <f t="shared" si="27"/>
        <v>0</v>
      </c>
      <c r="AO128" s="101">
        <f t="shared" si="27"/>
        <v>0</v>
      </c>
      <c r="AP128" s="101">
        <f t="shared" si="27"/>
        <v>0</v>
      </c>
      <c r="AQ128" s="101">
        <f t="shared" si="27"/>
        <v>0</v>
      </c>
      <c r="AR128" s="101">
        <f t="shared" si="27"/>
        <v>0</v>
      </c>
      <c r="AS128" s="101">
        <f t="shared" si="27"/>
        <v>0</v>
      </c>
      <c r="AT128" s="1"/>
    </row>
    <row r="129" spans="1:46" customFormat="1" thickBot="1">
      <c r="D129" s="301"/>
    </row>
    <row r="130" spans="1:46" customFormat="1" ht="15">
      <c r="A130" s="715" t="s">
        <v>51</v>
      </c>
      <c r="B130" s="718" t="s">
        <v>219</v>
      </c>
      <c r="C130" s="721" t="s">
        <v>429</v>
      </c>
      <c r="D130" s="244" t="s">
        <v>220</v>
      </c>
      <c r="E130" s="329"/>
      <c r="F130" s="329"/>
      <c r="G130" s="329"/>
      <c r="H130" s="329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259"/>
      <c r="AG130" s="711"/>
      <c r="AH130" s="711"/>
      <c r="AI130" s="711"/>
      <c r="AJ130" s="711"/>
      <c r="AK130" s="711"/>
      <c r="AL130" s="711"/>
      <c r="AM130" s="711"/>
      <c r="AN130" s="711"/>
      <c r="AO130" s="711"/>
      <c r="AP130" s="711"/>
      <c r="AQ130" s="711"/>
      <c r="AR130" s="711"/>
      <c r="AS130" s="711"/>
    </row>
    <row r="131" spans="1:46" customFormat="1" ht="15">
      <c r="A131" s="716"/>
      <c r="B131" s="738"/>
      <c r="C131" s="737"/>
      <c r="D131" s="330" t="s">
        <v>221</v>
      </c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259"/>
      <c r="AG131" s="712"/>
      <c r="AH131" s="712"/>
      <c r="AI131" s="712"/>
      <c r="AJ131" s="712"/>
      <c r="AK131" s="712"/>
      <c r="AL131" s="712"/>
      <c r="AM131" s="712"/>
      <c r="AN131" s="712"/>
      <c r="AO131" s="712"/>
      <c r="AP131" s="712"/>
      <c r="AQ131" s="712"/>
      <c r="AR131" s="712"/>
      <c r="AS131" s="712"/>
    </row>
    <row r="132" spans="1:46" customFormat="1" ht="15">
      <c r="A132" s="716"/>
      <c r="B132" s="738"/>
      <c r="C132" s="737"/>
      <c r="D132" s="330" t="s">
        <v>222</v>
      </c>
      <c r="E132" s="329"/>
      <c r="F132" s="329"/>
      <c r="G132" s="329"/>
      <c r="H132" s="329"/>
      <c r="I132" s="329"/>
      <c r="J132" s="329"/>
      <c r="K132" s="329"/>
      <c r="L132" s="329"/>
      <c r="M132" s="329"/>
      <c r="N132" s="329"/>
      <c r="O132" s="329"/>
      <c r="P132" s="329"/>
      <c r="Q132" s="329"/>
      <c r="R132" s="329"/>
      <c r="S132" s="329"/>
      <c r="T132" s="329"/>
      <c r="U132" s="329"/>
      <c r="V132" s="329"/>
      <c r="W132" s="329"/>
      <c r="X132" s="329"/>
      <c r="Y132" s="329"/>
      <c r="Z132" s="329"/>
      <c r="AA132" s="329"/>
      <c r="AB132" s="329"/>
      <c r="AC132" s="329"/>
      <c r="AD132" s="329"/>
      <c r="AE132" s="329"/>
      <c r="AF132" s="259"/>
      <c r="AG132" s="712"/>
      <c r="AH132" s="712"/>
      <c r="AI132" s="712"/>
      <c r="AJ132" s="712"/>
      <c r="AK132" s="712"/>
      <c r="AL132" s="712"/>
      <c r="AM132" s="712"/>
      <c r="AN132" s="712"/>
      <c r="AO132" s="712"/>
      <c r="AP132" s="712"/>
      <c r="AQ132" s="712"/>
      <c r="AR132" s="712"/>
      <c r="AS132" s="712"/>
    </row>
    <row r="133" spans="1:46" customFormat="1" ht="15">
      <c r="A133" s="716"/>
      <c r="B133" s="738"/>
      <c r="C133" s="737"/>
      <c r="D133" s="330" t="s">
        <v>236</v>
      </c>
      <c r="E133" s="329"/>
      <c r="F133" s="329"/>
      <c r="G133" s="329"/>
      <c r="H133" s="329"/>
      <c r="I133" s="329"/>
      <c r="J133" s="329"/>
      <c r="K133" s="329"/>
      <c r="L133" s="329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  <c r="AA133" s="329"/>
      <c r="AB133" s="329"/>
      <c r="AC133" s="329"/>
      <c r="AD133" s="329"/>
      <c r="AE133" s="329"/>
      <c r="AF133" s="259"/>
      <c r="AG133" s="712"/>
      <c r="AH133" s="712"/>
      <c r="AI133" s="712"/>
      <c r="AJ133" s="712"/>
      <c r="AK133" s="712"/>
      <c r="AL133" s="712"/>
      <c r="AM133" s="712"/>
      <c r="AN133" s="712"/>
      <c r="AO133" s="712"/>
      <c r="AP133" s="712"/>
      <c r="AQ133" s="712"/>
      <c r="AR133" s="712"/>
      <c r="AS133" s="712"/>
    </row>
    <row r="134" spans="1:46" customFormat="1" thickBot="1">
      <c r="A134" s="717"/>
      <c r="B134" s="720"/>
      <c r="C134" s="723"/>
      <c r="D134" s="246" t="s">
        <v>237</v>
      </c>
      <c r="E134" s="329"/>
      <c r="F134" s="329"/>
      <c r="G134" s="329"/>
      <c r="H134" s="329"/>
      <c r="I134" s="329"/>
      <c r="J134" s="329"/>
      <c r="K134" s="329"/>
      <c r="L134" s="329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  <c r="AA134" s="329"/>
      <c r="AB134" s="329"/>
      <c r="AC134" s="329"/>
      <c r="AD134" s="329"/>
      <c r="AE134" s="329"/>
      <c r="AF134" s="259"/>
      <c r="AG134" s="713"/>
      <c r="AH134" s="713"/>
      <c r="AI134" s="713"/>
      <c r="AJ134" s="713"/>
      <c r="AK134" s="713"/>
      <c r="AL134" s="713"/>
      <c r="AM134" s="713"/>
      <c r="AN134" s="713"/>
      <c r="AO134" s="713"/>
      <c r="AP134" s="713"/>
      <c r="AQ134" s="713"/>
      <c r="AR134" s="713"/>
      <c r="AS134" s="713"/>
    </row>
    <row r="135" spans="1:46" ht="14.45" customHeight="1">
      <c r="A135" s="714"/>
      <c r="B135" s="714"/>
      <c r="C135" s="714"/>
      <c r="D135" s="714"/>
      <c r="E135" s="3">
        <f t="shared" ref="E135:AE135" si="28">SUM(E130:E134)</f>
        <v>0</v>
      </c>
      <c r="F135" s="3">
        <f t="shared" si="28"/>
        <v>0</v>
      </c>
      <c r="G135" s="3">
        <f t="shared" si="28"/>
        <v>0</v>
      </c>
      <c r="H135" s="3">
        <f t="shared" si="28"/>
        <v>0</v>
      </c>
      <c r="I135" s="3">
        <f t="shared" si="28"/>
        <v>0</v>
      </c>
      <c r="J135" s="3">
        <f t="shared" si="28"/>
        <v>0</v>
      </c>
      <c r="K135" s="3">
        <f t="shared" si="28"/>
        <v>0</v>
      </c>
      <c r="L135" s="3">
        <f t="shared" si="28"/>
        <v>0</v>
      </c>
      <c r="M135" s="3">
        <f t="shared" si="28"/>
        <v>0</v>
      </c>
      <c r="N135" s="3">
        <f t="shared" si="28"/>
        <v>0</v>
      </c>
      <c r="O135" s="3">
        <f t="shared" si="28"/>
        <v>0</v>
      </c>
      <c r="P135" s="3">
        <f t="shared" si="28"/>
        <v>0</v>
      </c>
      <c r="Q135" s="3">
        <f t="shared" si="28"/>
        <v>0</v>
      </c>
      <c r="R135" s="3">
        <f t="shared" si="28"/>
        <v>0</v>
      </c>
      <c r="S135" s="3">
        <f t="shared" si="28"/>
        <v>0</v>
      </c>
      <c r="T135" s="3">
        <f t="shared" si="28"/>
        <v>0</v>
      </c>
      <c r="U135" s="3">
        <f t="shared" si="28"/>
        <v>0</v>
      </c>
      <c r="V135" s="3">
        <f t="shared" si="28"/>
        <v>0</v>
      </c>
      <c r="W135" s="3">
        <f t="shared" si="28"/>
        <v>0</v>
      </c>
      <c r="X135" s="3">
        <f t="shared" si="28"/>
        <v>0</v>
      </c>
      <c r="Y135" s="3">
        <f t="shared" si="28"/>
        <v>0</v>
      </c>
      <c r="Z135" s="3">
        <f t="shared" si="28"/>
        <v>0</v>
      </c>
      <c r="AA135" s="3">
        <f t="shared" si="28"/>
        <v>0</v>
      </c>
      <c r="AB135" s="3">
        <f t="shared" si="28"/>
        <v>0</v>
      </c>
      <c r="AC135" s="3">
        <f t="shared" si="28"/>
        <v>0</v>
      </c>
      <c r="AD135" s="3">
        <f t="shared" si="28"/>
        <v>0</v>
      </c>
      <c r="AE135" s="3">
        <f t="shared" si="28"/>
        <v>0</v>
      </c>
      <c r="AF135" s="4"/>
      <c r="AG135" s="101">
        <f t="shared" ref="AG135:AS135" si="29">SUM(AG130)</f>
        <v>0</v>
      </c>
      <c r="AH135" s="101">
        <f t="shared" si="29"/>
        <v>0</v>
      </c>
      <c r="AI135" s="101">
        <f t="shared" si="29"/>
        <v>0</v>
      </c>
      <c r="AJ135" s="101">
        <f t="shared" si="29"/>
        <v>0</v>
      </c>
      <c r="AK135" s="101">
        <f t="shared" si="29"/>
        <v>0</v>
      </c>
      <c r="AL135" s="101">
        <f t="shared" si="29"/>
        <v>0</v>
      </c>
      <c r="AM135" s="101">
        <f t="shared" si="29"/>
        <v>0</v>
      </c>
      <c r="AN135" s="101">
        <f t="shared" si="29"/>
        <v>0</v>
      </c>
      <c r="AO135" s="101">
        <f t="shared" si="29"/>
        <v>0</v>
      </c>
      <c r="AP135" s="101">
        <f t="shared" si="29"/>
        <v>0</v>
      </c>
      <c r="AQ135" s="101">
        <f t="shared" si="29"/>
        <v>0</v>
      </c>
      <c r="AR135" s="101">
        <f t="shared" si="29"/>
        <v>0</v>
      </c>
      <c r="AS135" s="101">
        <f t="shared" si="29"/>
        <v>0</v>
      </c>
      <c r="AT135" s="1"/>
    </row>
    <row r="136" spans="1:46" customFormat="1" thickBot="1">
      <c r="D136" s="301"/>
    </row>
    <row r="137" spans="1:46" customFormat="1" ht="15">
      <c r="A137" s="715" t="s">
        <v>51</v>
      </c>
      <c r="B137" s="718" t="s">
        <v>256</v>
      </c>
      <c r="C137" s="721" t="s">
        <v>451</v>
      </c>
      <c r="D137" s="244" t="s">
        <v>257</v>
      </c>
      <c r="E137" s="329"/>
      <c r="F137" s="329"/>
      <c r="G137" s="329"/>
      <c r="H137" s="329"/>
      <c r="I137" s="329"/>
      <c r="J137" s="329"/>
      <c r="K137" s="329"/>
      <c r="L137" s="329"/>
      <c r="M137" s="329"/>
      <c r="N137" s="329"/>
      <c r="O137" s="329"/>
      <c r="P137" s="329"/>
      <c r="Q137" s="329"/>
      <c r="R137" s="329"/>
      <c r="S137" s="329"/>
      <c r="T137" s="329"/>
      <c r="U137" s="329"/>
      <c r="V137" s="329"/>
      <c r="W137" s="329"/>
      <c r="X137" s="329"/>
      <c r="Y137" s="329"/>
      <c r="Z137" s="329"/>
      <c r="AA137" s="329"/>
      <c r="AB137" s="329"/>
      <c r="AC137" s="329"/>
      <c r="AD137" s="329"/>
      <c r="AE137" s="329"/>
      <c r="AF137" s="259"/>
      <c r="AG137" s="711"/>
      <c r="AH137" s="711"/>
      <c r="AI137" s="711"/>
      <c r="AJ137" s="711"/>
      <c r="AK137" s="711"/>
      <c r="AL137" s="711"/>
      <c r="AM137" s="711"/>
      <c r="AN137" s="711"/>
      <c r="AO137" s="711"/>
      <c r="AP137" s="711"/>
      <c r="AQ137" s="711"/>
      <c r="AR137" s="711"/>
      <c r="AS137" s="711"/>
    </row>
    <row r="138" spans="1:46" customFormat="1" ht="15">
      <c r="A138" s="716"/>
      <c r="B138" s="738"/>
      <c r="C138" s="737"/>
      <c r="D138" s="330" t="s">
        <v>258</v>
      </c>
      <c r="E138" s="329"/>
      <c r="F138" s="329"/>
      <c r="G138" s="329"/>
      <c r="H138" s="329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29"/>
      <c r="AD138" s="329"/>
      <c r="AE138" s="329"/>
      <c r="AF138" s="259"/>
      <c r="AG138" s="712"/>
      <c r="AH138" s="712"/>
      <c r="AI138" s="712"/>
      <c r="AJ138" s="712"/>
      <c r="AK138" s="712"/>
      <c r="AL138" s="712"/>
      <c r="AM138" s="712"/>
      <c r="AN138" s="712"/>
      <c r="AO138" s="712"/>
      <c r="AP138" s="712"/>
      <c r="AQ138" s="712"/>
      <c r="AR138" s="712"/>
      <c r="AS138" s="712"/>
    </row>
    <row r="139" spans="1:46" customFormat="1" thickBot="1">
      <c r="A139" s="717"/>
      <c r="B139" s="720"/>
      <c r="C139" s="723"/>
      <c r="D139" s="246" t="s">
        <v>259</v>
      </c>
      <c r="E139" s="329"/>
      <c r="F139" s="329"/>
      <c r="G139" s="329"/>
      <c r="H139" s="329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29"/>
      <c r="AD139" s="329"/>
      <c r="AE139" s="329"/>
      <c r="AF139" s="259"/>
      <c r="AG139" s="713"/>
      <c r="AH139" s="713"/>
      <c r="AI139" s="713"/>
      <c r="AJ139" s="713"/>
      <c r="AK139" s="713"/>
      <c r="AL139" s="713"/>
      <c r="AM139" s="713"/>
      <c r="AN139" s="713"/>
      <c r="AO139" s="713"/>
      <c r="AP139" s="713"/>
      <c r="AQ139" s="713"/>
      <c r="AR139" s="713"/>
      <c r="AS139" s="713"/>
    </row>
    <row r="140" spans="1:46" ht="14.45" customHeight="1">
      <c r="A140" s="714"/>
      <c r="B140" s="714"/>
      <c r="C140" s="714"/>
      <c r="D140" s="714"/>
      <c r="E140" s="3">
        <f t="shared" ref="E140:AE140" si="30">SUM(E137:E139)</f>
        <v>0</v>
      </c>
      <c r="F140" s="3">
        <f t="shared" si="30"/>
        <v>0</v>
      </c>
      <c r="G140" s="3">
        <f t="shared" si="30"/>
        <v>0</v>
      </c>
      <c r="H140" s="3">
        <f t="shared" si="30"/>
        <v>0</v>
      </c>
      <c r="I140" s="3">
        <f t="shared" si="30"/>
        <v>0</v>
      </c>
      <c r="J140" s="3">
        <f t="shared" si="30"/>
        <v>0</v>
      </c>
      <c r="K140" s="3">
        <f t="shared" si="30"/>
        <v>0</v>
      </c>
      <c r="L140" s="3">
        <f t="shared" si="30"/>
        <v>0</v>
      </c>
      <c r="M140" s="3">
        <f t="shared" si="30"/>
        <v>0</v>
      </c>
      <c r="N140" s="3">
        <f t="shared" si="30"/>
        <v>0</v>
      </c>
      <c r="O140" s="3">
        <f t="shared" si="30"/>
        <v>0</v>
      </c>
      <c r="P140" s="3">
        <f t="shared" si="30"/>
        <v>0</v>
      </c>
      <c r="Q140" s="3">
        <f t="shared" si="30"/>
        <v>0</v>
      </c>
      <c r="R140" s="3">
        <f t="shared" si="30"/>
        <v>0</v>
      </c>
      <c r="S140" s="3">
        <f t="shared" si="30"/>
        <v>0</v>
      </c>
      <c r="T140" s="3">
        <f t="shared" si="30"/>
        <v>0</v>
      </c>
      <c r="U140" s="3">
        <f t="shared" si="30"/>
        <v>0</v>
      </c>
      <c r="V140" s="3">
        <f t="shared" si="30"/>
        <v>0</v>
      </c>
      <c r="W140" s="3">
        <f t="shared" si="30"/>
        <v>0</v>
      </c>
      <c r="X140" s="3">
        <f t="shared" si="30"/>
        <v>0</v>
      </c>
      <c r="Y140" s="3">
        <f t="shared" si="30"/>
        <v>0</v>
      </c>
      <c r="Z140" s="3">
        <f t="shared" si="30"/>
        <v>0</v>
      </c>
      <c r="AA140" s="3">
        <f t="shared" si="30"/>
        <v>0</v>
      </c>
      <c r="AB140" s="3">
        <f t="shared" si="30"/>
        <v>0</v>
      </c>
      <c r="AC140" s="3">
        <f t="shared" si="30"/>
        <v>0</v>
      </c>
      <c r="AD140" s="3">
        <f t="shared" si="30"/>
        <v>0</v>
      </c>
      <c r="AE140" s="3">
        <f t="shared" si="30"/>
        <v>0</v>
      </c>
      <c r="AF140" s="4"/>
      <c r="AG140" s="101">
        <f t="shared" ref="AG140:AS140" si="31">SUM(AG137)</f>
        <v>0</v>
      </c>
      <c r="AH140" s="101">
        <f t="shared" si="31"/>
        <v>0</v>
      </c>
      <c r="AI140" s="101">
        <f t="shared" si="31"/>
        <v>0</v>
      </c>
      <c r="AJ140" s="101">
        <f t="shared" si="31"/>
        <v>0</v>
      </c>
      <c r="AK140" s="101">
        <f t="shared" si="31"/>
        <v>0</v>
      </c>
      <c r="AL140" s="101">
        <f t="shared" si="31"/>
        <v>0</v>
      </c>
      <c r="AM140" s="101">
        <f t="shared" si="31"/>
        <v>0</v>
      </c>
      <c r="AN140" s="101">
        <f t="shared" si="31"/>
        <v>0</v>
      </c>
      <c r="AO140" s="101">
        <f t="shared" si="31"/>
        <v>0</v>
      </c>
      <c r="AP140" s="101">
        <f t="shared" si="31"/>
        <v>0</v>
      </c>
      <c r="AQ140" s="101">
        <f t="shared" si="31"/>
        <v>0</v>
      </c>
      <c r="AR140" s="101">
        <f t="shared" si="31"/>
        <v>0</v>
      </c>
      <c r="AS140" s="101">
        <f t="shared" si="31"/>
        <v>0</v>
      </c>
      <c r="AT140" s="1"/>
    </row>
    <row r="141" spans="1:46" customFormat="1" thickBot="1">
      <c r="D141" s="301"/>
    </row>
    <row r="142" spans="1:46" customFormat="1" ht="15">
      <c r="A142" s="715" t="s">
        <v>260</v>
      </c>
      <c r="B142" s="718" t="s">
        <v>263</v>
      </c>
      <c r="C142" s="721" t="s">
        <v>452</v>
      </c>
      <c r="D142" s="244" t="s">
        <v>264</v>
      </c>
      <c r="E142" s="329"/>
      <c r="F142" s="329"/>
      <c r="G142" s="329"/>
      <c r="H142" s="329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259"/>
      <c r="AG142" s="711"/>
      <c r="AH142" s="711"/>
      <c r="AI142" s="711"/>
      <c r="AJ142" s="711"/>
      <c r="AK142" s="711"/>
      <c r="AL142" s="711"/>
      <c r="AM142" s="711"/>
      <c r="AN142" s="711"/>
      <c r="AO142" s="711"/>
      <c r="AP142" s="711"/>
      <c r="AQ142" s="711"/>
      <c r="AR142" s="711"/>
      <c r="AS142" s="711"/>
    </row>
    <row r="143" spans="1:46" customFormat="1" ht="15">
      <c r="A143" s="716"/>
      <c r="B143" s="738"/>
      <c r="C143" s="737"/>
      <c r="D143" s="330" t="s">
        <v>265</v>
      </c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259"/>
      <c r="AG143" s="712"/>
      <c r="AH143" s="712"/>
      <c r="AI143" s="712"/>
      <c r="AJ143" s="712"/>
      <c r="AK143" s="712"/>
      <c r="AL143" s="712"/>
      <c r="AM143" s="712"/>
      <c r="AN143" s="712"/>
      <c r="AO143" s="712"/>
      <c r="AP143" s="712"/>
      <c r="AQ143" s="712"/>
      <c r="AR143" s="712"/>
      <c r="AS143" s="712"/>
    </row>
    <row r="144" spans="1:46" customFormat="1" ht="15">
      <c r="A144" s="716"/>
      <c r="B144" s="738"/>
      <c r="C144" s="737"/>
      <c r="D144" s="330" t="s">
        <v>186</v>
      </c>
      <c r="E144" s="329"/>
      <c r="F144" s="329"/>
      <c r="G144" s="329"/>
      <c r="H144" s="329"/>
      <c r="I144" s="329"/>
      <c r="J144" s="329"/>
      <c r="K144" s="329"/>
      <c r="L144" s="329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  <c r="Y144" s="329"/>
      <c r="Z144" s="329"/>
      <c r="AA144" s="329"/>
      <c r="AB144" s="329"/>
      <c r="AC144" s="329"/>
      <c r="AD144" s="329"/>
      <c r="AE144" s="329"/>
      <c r="AF144" s="259"/>
      <c r="AG144" s="712"/>
      <c r="AH144" s="712"/>
      <c r="AI144" s="712"/>
      <c r="AJ144" s="712"/>
      <c r="AK144" s="712"/>
      <c r="AL144" s="712"/>
      <c r="AM144" s="712"/>
      <c r="AN144" s="712"/>
      <c r="AO144" s="712"/>
      <c r="AP144" s="712"/>
      <c r="AQ144" s="712"/>
      <c r="AR144" s="712"/>
      <c r="AS144" s="712"/>
    </row>
    <row r="145" spans="1:46" customFormat="1" ht="30">
      <c r="A145" s="716"/>
      <c r="B145" s="738"/>
      <c r="C145" s="737"/>
      <c r="D145" s="330" t="s">
        <v>266</v>
      </c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259"/>
      <c r="AG145" s="712"/>
      <c r="AH145" s="712"/>
      <c r="AI145" s="712"/>
      <c r="AJ145" s="712"/>
      <c r="AK145" s="712"/>
      <c r="AL145" s="712"/>
      <c r="AM145" s="712"/>
      <c r="AN145" s="712"/>
      <c r="AO145" s="712"/>
      <c r="AP145" s="712"/>
      <c r="AQ145" s="712"/>
      <c r="AR145" s="712"/>
      <c r="AS145" s="712"/>
    </row>
    <row r="146" spans="1:46" customFormat="1" ht="15">
      <c r="A146" s="716"/>
      <c r="B146" s="738"/>
      <c r="C146" s="737"/>
      <c r="D146" s="330" t="s">
        <v>143</v>
      </c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259"/>
      <c r="AG146" s="712"/>
      <c r="AH146" s="712"/>
      <c r="AI146" s="712"/>
      <c r="AJ146" s="712"/>
      <c r="AK146" s="712"/>
      <c r="AL146" s="712"/>
      <c r="AM146" s="712"/>
      <c r="AN146" s="712"/>
      <c r="AO146" s="712"/>
      <c r="AP146" s="712"/>
      <c r="AQ146" s="712"/>
      <c r="AR146" s="712"/>
      <c r="AS146" s="712"/>
    </row>
    <row r="147" spans="1:46" customFormat="1" ht="15">
      <c r="A147" s="716"/>
      <c r="B147" s="738"/>
      <c r="C147" s="737"/>
      <c r="D147" s="330" t="s">
        <v>267</v>
      </c>
      <c r="E147" s="329"/>
      <c r="F147" s="329"/>
      <c r="G147" s="329"/>
      <c r="H147" s="329"/>
      <c r="I147" s="329"/>
      <c r="J147" s="329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29"/>
      <c r="Z147" s="329"/>
      <c r="AA147" s="329"/>
      <c r="AB147" s="329"/>
      <c r="AC147" s="329"/>
      <c r="AD147" s="329"/>
      <c r="AE147" s="329"/>
      <c r="AF147" s="259"/>
      <c r="AG147" s="712"/>
      <c r="AH147" s="712"/>
      <c r="AI147" s="712"/>
      <c r="AJ147" s="712"/>
      <c r="AK147" s="712"/>
      <c r="AL147" s="712"/>
      <c r="AM147" s="712"/>
      <c r="AN147" s="712"/>
      <c r="AO147" s="712"/>
      <c r="AP147" s="712"/>
      <c r="AQ147" s="712"/>
      <c r="AR147" s="712"/>
      <c r="AS147" s="712"/>
    </row>
    <row r="148" spans="1:46" customFormat="1" ht="19.5" customHeight="1">
      <c r="A148" s="716"/>
      <c r="B148" s="738"/>
      <c r="C148" s="737"/>
      <c r="D148" s="330" t="s">
        <v>268</v>
      </c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  <c r="AA148" s="329"/>
      <c r="AB148" s="329"/>
      <c r="AC148" s="329"/>
      <c r="AD148" s="329"/>
      <c r="AE148" s="329"/>
      <c r="AF148" s="259"/>
      <c r="AG148" s="712"/>
      <c r="AH148" s="712"/>
      <c r="AI148" s="712"/>
      <c r="AJ148" s="712"/>
      <c r="AK148" s="712"/>
      <c r="AL148" s="712"/>
      <c r="AM148" s="712"/>
      <c r="AN148" s="712"/>
      <c r="AO148" s="712"/>
      <c r="AP148" s="712"/>
      <c r="AQ148" s="712"/>
      <c r="AR148" s="712"/>
      <c r="AS148" s="712"/>
    </row>
    <row r="149" spans="1:46" customFormat="1" ht="18.75" customHeight="1">
      <c r="A149" s="716"/>
      <c r="B149" s="738"/>
      <c r="C149" s="737"/>
      <c r="D149" s="330" t="s">
        <v>269</v>
      </c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259"/>
      <c r="AG149" s="712"/>
      <c r="AH149" s="712"/>
      <c r="AI149" s="712"/>
      <c r="AJ149" s="712"/>
      <c r="AK149" s="712"/>
      <c r="AL149" s="712"/>
      <c r="AM149" s="712"/>
      <c r="AN149" s="712"/>
      <c r="AO149" s="712"/>
      <c r="AP149" s="712"/>
      <c r="AQ149" s="712"/>
      <c r="AR149" s="712"/>
      <c r="AS149" s="712"/>
    </row>
    <row r="150" spans="1:46" customFormat="1" ht="15">
      <c r="A150" s="716"/>
      <c r="B150" s="738"/>
      <c r="C150" s="737"/>
      <c r="D150" s="331" t="s">
        <v>270</v>
      </c>
      <c r="E150" s="329"/>
      <c r="F150" s="329"/>
      <c r="G150" s="329"/>
      <c r="H150" s="329"/>
      <c r="I150" s="329"/>
      <c r="J150" s="329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29"/>
      <c r="Z150" s="329"/>
      <c r="AA150" s="329"/>
      <c r="AB150" s="329"/>
      <c r="AC150" s="329"/>
      <c r="AD150" s="329"/>
      <c r="AE150" s="329"/>
      <c r="AF150" s="259"/>
      <c r="AG150" s="712"/>
      <c r="AH150" s="712"/>
      <c r="AI150" s="712"/>
      <c r="AJ150" s="712"/>
      <c r="AK150" s="712"/>
      <c r="AL150" s="712"/>
      <c r="AM150" s="712"/>
      <c r="AN150" s="712"/>
      <c r="AO150" s="712"/>
      <c r="AP150" s="712"/>
      <c r="AQ150" s="712"/>
      <c r="AR150" s="712"/>
      <c r="AS150" s="712"/>
    </row>
    <row r="151" spans="1:46" customFormat="1" thickBot="1">
      <c r="A151" s="717"/>
      <c r="B151" s="720"/>
      <c r="C151" s="723"/>
      <c r="D151" s="246" t="s">
        <v>271</v>
      </c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259"/>
      <c r="AG151" s="713"/>
      <c r="AH151" s="713"/>
      <c r="AI151" s="713"/>
      <c r="AJ151" s="713"/>
      <c r="AK151" s="713"/>
      <c r="AL151" s="713"/>
      <c r="AM151" s="713"/>
      <c r="AN151" s="713"/>
      <c r="AO151" s="713"/>
      <c r="AP151" s="713"/>
      <c r="AQ151" s="713"/>
      <c r="AR151" s="713"/>
      <c r="AS151" s="713"/>
    </row>
    <row r="152" spans="1:46" ht="14.45" customHeight="1">
      <c r="A152" s="714"/>
      <c r="B152" s="714"/>
      <c r="C152" s="714"/>
      <c r="D152" s="714"/>
      <c r="E152" s="3">
        <f t="shared" ref="E152:AE152" si="32">SUM(E142:E151)</f>
        <v>0</v>
      </c>
      <c r="F152" s="3">
        <f t="shared" si="32"/>
        <v>0</v>
      </c>
      <c r="G152" s="3">
        <f t="shared" si="32"/>
        <v>0</v>
      </c>
      <c r="H152" s="3">
        <f t="shared" si="32"/>
        <v>0</v>
      </c>
      <c r="I152" s="3">
        <f t="shared" si="32"/>
        <v>0</v>
      </c>
      <c r="J152" s="3">
        <f t="shared" si="32"/>
        <v>0</v>
      </c>
      <c r="K152" s="3">
        <f t="shared" si="32"/>
        <v>0</v>
      </c>
      <c r="L152" s="3">
        <f t="shared" si="32"/>
        <v>0</v>
      </c>
      <c r="M152" s="3">
        <f t="shared" si="32"/>
        <v>0</v>
      </c>
      <c r="N152" s="3">
        <f t="shared" si="32"/>
        <v>0</v>
      </c>
      <c r="O152" s="3">
        <f t="shared" si="32"/>
        <v>0</v>
      </c>
      <c r="P152" s="3">
        <f t="shared" si="32"/>
        <v>0</v>
      </c>
      <c r="Q152" s="3">
        <f t="shared" si="32"/>
        <v>0</v>
      </c>
      <c r="R152" s="3">
        <f t="shared" si="32"/>
        <v>0</v>
      </c>
      <c r="S152" s="3">
        <f t="shared" si="32"/>
        <v>0</v>
      </c>
      <c r="T152" s="3">
        <f t="shared" si="32"/>
        <v>0</v>
      </c>
      <c r="U152" s="3">
        <f t="shared" si="32"/>
        <v>0</v>
      </c>
      <c r="V152" s="3">
        <f t="shared" si="32"/>
        <v>0</v>
      </c>
      <c r="W152" s="3">
        <f t="shared" si="32"/>
        <v>0</v>
      </c>
      <c r="X152" s="3">
        <f t="shared" si="32"/>
        <v>0</v>
      </c>
      <c r="Y152" s="3">
        <f t="shared" si="32"/>
        <v>0</v>
      </c>
      <c r="Z152" s="3">
        <f t="shared" si="32"/>
        <v>0</v>
      </c>
      <c r="AA152" s="3">
        <f t="shared" si="32"/>
        <v>0</v>
      </c>
      <c r="AB152" s="3">
        <f t="shared" si="32"/>
        <v>0</v>
      </c>
      <c r="AC152" s="3">
        <f t="shared" si="32"/>
        <v>0</v>
      </c>
      <c r="AD152" s="3">
        <f t="shared" si="32"/>
        <v>0</v>
      </c>
      <c r="AE152" s="3">
        <f t="shared" si="32"/>
        <v>0</v>
      </c>
      <c r="AF152" s="4"/>
      <c r="AG152" s="101">
        <f t="shared" ref="AG152:AS152" si="33">SUM(AG142)</f>
        <v>0</v>
      </c>
      <c r="AH152" s="101">
        <f t="shared" si="33"/>
        <v>0</v>
      </c>
      <c r="AI152" s="101">
        <f t="shared" si="33"/>
        <v>0</v>
      </c>
      <c r="AJ152" s="101">
        <f t="shared" si="33"/>
        <v>0</v>
      </c>
      <c r="AK152" s="101">
        <f t="shared" si="33"/>
        <v>0</v>
      </c>
      <c r="AL152" s="101">
        <f t="shared" si="33"/>
        <v>0</v>
      </c>
      <c r="AM152" s="101">
        <f t="shared" si="33"/>
        <v>0</v>
      </c>
      <c r="AN152" s="101">
        <f t="shared" si="33"/>
        <v>0</v>
      </c>
      <c r="AO152" s="101">
        <f t="shared" si="33"/>
        <v>0</v>
      </c>
      <c r="AP152" s="101">
        <f t="shared" si="33"/>
        <v>0</v>
      </c>
      <c r="AQ152" s="101">
        <f t="shared" si="33"/>
        <v>0</v>
      </c>
      <c r="AR152" s="101">
        <f t="shared" si="33"/>
        <v>0</v>
      </c>
      <c r="AS152" s="101">
        <f t="shared" si="33"/>
        <v>0</v>
      </c>
      <c r="AT152" s="1"/>
    </row>
    <row r="153" spans="1:46" customFormat="1" thickBot="1">
      <c r="D153" s="301"/>
    </row>
    <row r="154" spans="1:46" customFormat="1" ht="15">
      <c r="A154" s="715" t="s">
        <v>260</v>
      </c>
      <c r="B154" s="718" t="s">
        <v>261</v>
      </c>
      <c r="C154" s="721" t="s">
        <v>453</v>
      </c>
      <c r="D154" s="244" t="s">
        <v>262</v>
      </c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29"/>
      <c r="Z154" s="329"/>
      <c r="AA154" s="329"/>
      <c r="AB154" s="329"/>
      <c r="AC154" s="329"/>
      <c r="AD154" s="329"/>
      <c r="AE154" s="329"/>
      <c r="AF154" s="259"/>
      <c r="AG154" s="711"/>
      <c r="AH154" s="711"/>
      <c r="AI154" s="711"/>
      <c r="AJ154" s="711"/>
      <c r="AK154" s="711"/>
      <c r="AL154" s="711"/>
      <c r="AM154" s="711"/>
      <c r="AN154" s="711"/>
      <c r="AO154" s="711"/>
      <c r="AP154" s="711"/>
      <c r="AQ154" s="711"/>
      <c r="AR154" s="711"/>
      <c r="AS154" s="711"/>
    </row>
    <row r="155" spans="1:46" customFormat="1" ht="15">
      <c r="A155" s="716"/>
      <c r="B155" s="738"/>
      <c r="C155" s="737"/>
      <c r="D155" s="330" t="s">
        <v>162</v>
      </c>
      <c r="E155" s="329"/>
      <c r="F155" s="329"/>
      <c r="G155" s="329"/>
      <c r="H155" s="329"/>
      <c r="I155" s="329"/>
      <c r="J155" s="329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29"/>
      <c r="Z155" s="329"/>
      <c r="AA155" s="329"/>
      <c r="AB155" s="329"/>
      <c r="AC155" s="329"/>
      <c r="AD155" s="329"/>
      <c r="AE155" s="329"/>
      <c r="AF155" s="259"/>
      <c r="AG155" s="712"/>
      <c r="AH155" s="712"/>
      <c r="AI155" s="712"/>
      <c r="AJ155" s="712"/>
      <c r="AK155" s="712"/>
      <c r="AL155" s="712"/>
      <c r="AM155" s="712"/>
      <c r="AN155" s="712"/>
      <c r="AO155" s="712"/>
      <c r="AP155" s="712"/>
      <c r="AQ155" s="712"/>
      <c r="AR155" s="712"/>
      <c r="AS155" s="712"/>
    </row>
    <row r="156" spans="1:46" customFormat="1" ht="15">
      <c r="A156" s="716"/>
      <c r="B156" s="738"/>
      <c r="C156" s="737"/>
      <c r="D156" s="330" t="s">
        <v>142</v>
      </c>
      <c r="E156" s="329"/>
      <c r="F156" s="329"/>
      <c r="G156" s="329"/>
      <c r="H156" s="329"/>
      <c r="I156" s="329"/>
      <c r="J156" s="329"/>
      <c r="K156" s="329"/>
      <c r="L156" s="329"/>
      <c r="M156" s="329"/>
      <c r="N156" s="329"/>
      <c r="O156" s="329"/>
      <c r="P156" s="329"/>
      <c r="Q156" s="329"/>
      <c r="R156" s="329"/>
      <c r="S156" s="329"/>
      <c r="T156" s="329"/>
      <c r="U156" s="329"/>
      <c r="V156" s="329"/>
      <c r="W156" s="329"/>
      <c r="X156" s="329"/>
      <c r="Y156" s="329"/>
      <c r="Z156" s="329"/>
      <c r="AA156" s="329"/>
      <c r="AB156" s="329"/>
      <c r="AC156" s="329"/>
      <c r="AD156" s="329"/>
      <c r="AE156" s="329"/>
      <c r="AF156" s="259"/>
      <c r="AG156" s="712"/>
      <c r="AH156" s="712"/>
      <c r="AI156" s="712"/>
      <c r="AJ156" s="712"/>
      <c r="AK156" s="712"/>
      <c r="AL156" s="712"/>
      <c r="AM156" s="712"/>
      <c r="AN156" s="712"/>
      <c r="AO156" s="712"/>
      <c r="AP156" s="712"/>
      <c r="AQ156" s="712"/>
      <c r="AR156" s="712"/>
      <c r="AS156" s="712"/>
    </row>
    <row r="157" spans="1:46" customFormat="1" thickBot="1">
      <c r="A157" s="717"/>
      <c r="B157" s="720"/>
      <c r="C157" s="723"/>
      <c r="D157" s="246" t="s">
        <v>163</v>
      </c>
      <c r="E157" s="329"/>
      <c r="F157" s="329"/>
      <c r="G157" s="329"/>
      <c r="H157" s="329"/>
      <c r="I157" s="329"/>
      <c r="J157" s="329"/>
      <c r="K157" s="329"/>
      <c r="L157" s="329"/>
      <c r="M157" s="329"/>
      <c r="N157" s="329"/>
      <c r="O157" s="329"/>
      <c r="P157" s="329"/>
      <c r="Q157" s="329"/>
      <c r="R157" s="329"/>
      <c r="S157" s="329"/>
      <c r="T157" s="329"/>
      <c r="U157" s="329"/>
      <c r="V157" s="329"/>
      <c r="W157" s="329"/>
      <c r="X157" s="329"/>
      <c r="Y157" s="329"/>
      <c r="Z157" s="329"/>
      <c r="AA157" s="329"/>
      <c r="AB157" s="329"/>
      <c r="AC157" s="329"/>
      <c r="AD157" s="329"/>
      <c r="AE157" s="329"/>
      <c r="AF157" s="259"/>
      <c r="AG157" s="713"/>
      <c r="AH157" s="713"/>
      <c r="AI157" s="713"/>
      <c r="AJ157" s="713"/>
      <c r="AK157" s="713"/>
      <c r="AL157" s="713"/>
      <c r="AM157" s="713"/>
      <c r="AN157" s="713"/>
      <c r="AO157" s="713"/>
      <c r="AP157" s="713"/>
      <c r="AQ157" s="713"/>
      <c r="AR157" s="713"/>
      <c r="AS157" s="713"/>
    </row>
    <row r="158" spans="1:46" ht="14.45" customHeight="1">
      <c r="A158" s="714"/>
      <c r="B158" s="714"/>
      <c r="C158" s="714"/>
      <c r="D158" s="714"/>
      <c r="E158" s="3">
        <f t="shared" ref="E158:AE158" si="34">SUM(E154:E157)</f>
        <v>0</v>
      </c>
      <c r="F158" s="3">
        <f t="shared" si="34"/>
        <v>0</v>
      </c>
      <c r="G158" s="3">
        <f t="shared" si="34"/>
        <v>0</v>
      </c>
      <c r="H158" s="3">
        <f t="shared" si="34"/>
        <v>0</v>
      </c>
      <c r="I158" s="3">
        <f t="shared" si="34"/>
        <v>0</v>
      </c>
      <c r="J158" s="3">
        <f t="shared" si="34"/>
        <v>0</v>
      </c>
      <c r="K158" s="3">
        <f t="shared" si="34"/>
        <v>0</v>
      </c>
      <c r="L158" s="3">
        <f t="shared" si="34"/>
        <v>0</v>
      </c>
      <c r="M158" s="3">
        <f t="shared" si="34"/>
        <v>0</v>
      </c>
      <c r="N158" s="3">
        <f t="shared" si="34"/>
        <v>0</v>
      </c>
      <c r="O158" s="3">
        <f t="shared" si="34"/>
        <v>0</v>
      </c>
      <c r="P158" s="3">
        <f t="shared" si="34"/>
        <v>0</v>
      </c>
      <c r="Q158" s="3">
        <f t="shared" si="34"/>
        <v>0</v>
      </c>
      <c r="R158" s="3">
        <f t="shared" si="34"/>
        <v>0</v>
      </c>
      <c r="S158" s="3">
        <f t="shared" si="34"/>
        <v>0</v>
      </c>
      <c r="T158" s="3">
        <f t="shared" si="34"/>
        <v>0</v>
      </c>
      <c r="U158" s="3">
        <f t="shared" si="34"/>
        <v>0</v>
      </c>
      <c r="V158" s="3">
        <f t="shared" si="34"/>
        <v>0</v>
      </c>
      <c r="W158" s="3">
        <f t="shared" si="34"/>
        <v>0</v>
      </c>
      <c r="X158" s="3">
        <f t="shared" si="34"/>
        <v>0</v>
      </c>
      <c r="Y158" s="3">
        <f t="shared" si="34"/>
        <v>0</v>
      </c>
      <c r="Z158" s="3">
        <f t="shared" si="34"/>
        <v>0</v>
      </c>
      <c r="AA158" s="3">
        <f t="shared" si="34"/>
        <v>0</v>
      </c>
      <c r="AB158" s="3">
        <f t="shared" si="34"/>
        <v>0</v>
      </c>
      <c r="AC158" s="3">
        <f t="shared" si="34"/>
        <v>0</v>
      </c>
      <c r="AD158" s="3">
        <f t="shared" si="34"/>
        <v>0</v>
      </c>
      <c r="AE158" s="3">
        <f t="shared" si="34"/>
        <v>0</v>
      </c>
      <c r="AF158" s="4"/>
      <c r="AG158" s="101">
        <f t="shared" ref="AG158:AS158" si="35">SUM(AG154)</f>
        <v>0</v>
      </c>
      <c r="AH158" s="101">
        <f t="shared" si="35"/>
        <v>0</v>
      </c>
      <c r="AI158" s="101">
        <f t="shared" si="35"/>
        <v>0</v>
      </c>
      <c r="AJ158" s="101">
        <f t="shared" si="35"/>
        <v>0</v>
      </c>
      <c r="AK158" s="101">
        <f t="shared" si="35"/>
        <v>0</v>
      </c>
      <c r="AL158" s="101">
        <f t="shared" si="35"/>
        <v>0</v>
      </c>
      <c r="AM158" s="101">
        <f t="shared" si="35"/>
        <v>0</v>
      </c>
      <c r="AN158" s="101">
        <f t="shared" si="35"/>
        <v>0</v>
      </c>
      <c r="AO158" s="101">
        <f t="shared" si="35"/>
        <v>0</v>
      </c>
      <c r="AP158" s="101">
        <f t="shared" si="35"/>
        <v>0</v>
      </c>
      <c r="AQ158" s="101">
        <f t="shared" si="35"/>
        <v>0</v>
      </c>
      <c r="AR158" s="101">
        <f t="shared" si="35"/>
        <v>0</v>
      </c>
      <c r="AS158" s="101">
        <f t="shared" si="35"/>
        <v>0</v>
      </c>
      <c r="AT158" s="1"/>
    </row>
    <row r="159" spans="1:46" customFormat="1" thickBot="1">
      <c r="D159" s="301"/>
    </row>
    <row r="160" spans="1:46" customFormat="1" ht="15">
      <c r="A160" s="715" t="s">
        <v>57</v>
      </c>
      <c r="B160" s="718" t="s">
        <v>120</v>
      </c>
      <c r="C160" s="721" t="s">
        <v>454</v>
      </c>
      <c r="D160" s="244" t="s">
        <v>276</v>
      </c>
      <c r="E160" s="329"/>
      <c r="F160" s="329"/>
      <c r="G160" s="329"/>
      <c r="H160" s="329"/>
      <c r="I160" s="329"/>
      <c r="J160" s="329"/>
      <c r="K160" s="329"/>
      <c r="L160" s="329"/>
      <c r="M160" s="329"/>
      <c r="N160" s="329"/>
      <c r="O160" s="329"/>
      <c r="P160" s="329"/>
      <c r="Q160" s="329"/>
      <c r="R160" s="329"/>
      <c r="S160" s="329"/>
      <c r="T160" s="329"/>
      <c r="U160" s="329"/>
      <c r="V160" s="329"/>
      <c r="W160" s="329"/>
      <c r="X160" s="329"/>
      <c r="Y160" s="329"/>
      <c r="Z160" s="329"/>
      <c r="AA160" s="329"/>
      <c r="AB160" s="329"/>
      <c r="AC160" s="329"/>
      <c r="AD160" s="329"/>
      <c r="AE160" s="329"/>
      <c r="AF160" s="259"/>
      <c r="AG160" s="711"/>
      <c r="AH160" s="711"/>
      <c r="AI160" s="711"/>
      <c r="AJ160" s="711"/>
      <c r="AK160" s="711"/>
      <c r="AL160" s="711"/>
      <c r="AM160" s="711"/>
      <c r="AN160" s="711"/>
      <c r="AO160" s="711"/>
      <c r="AP160" s="711"/>
      <c r="AQ160" s="711"/>
      <c r="AR160" s="711"/>
      <c r="AS160" s="711"/>
    </row>
    <row r="161" spans="1:46" customFormat="1" ht="15">
      <c r="A161" s="716"/>
      <c r="B161" s="738"/>
      <c r="C161" s="737"/>
      <c r="D161" s="330" t="s">
        <v>277</v>
      </c>
      <c r="E161" s="329"/>
      <c r="F161" s="329"/>
      <c r="G161" s="329"/>
      <c r="H161" s="329"/>
      <c r="I161" s="329"/>
      <c r="J161" s="329"/>
      <c r="K161" s="329"/>
      <c r="L161" s="329"/>
      <c r="M161" s="329"/>
      <c r="N161" s="329"/>
      <c r="O161" s="329"/>
      <c r="P161" s="329"/>
      <c r="Q161" s="329"/>
      <c r="R161" s="329"/>
      <c r="S161" s="329"/>
      <c r="T161" s="329"/>
      <c r="U161" s="329"/>
      <c r="V161" s="329"/>
      <c r="W161" s="329"/>
      <c r="X161" s="329"/>
      <c r="Y161" s="329"/>
      <c r="Z161" s="329"/>
      <c r="AA161" s="329"/>
      <c r="AB161" s="329"/>
      <c r="AC161" s="329"/>
      <c r="AD161" s="329"/>
      <c r="AE161" s="329"/>
      <c r="AF161" s="259"/>
      <c r="AG161" s="712"/>
      <c r="AH161" s="712"/>
      <c r="AI161" s="712"/>
      <c r="AJ161" s="712"/>
      <c r="AK161" s="712"/>
      <c r="AL161" s="712"/>
      <c r="AM161" s="712"/>
      <c r="AN161" s="712"/>
      <c r="AO161" s="712"/>
      <c r="AP161" s="712"/>
      <c r="AQ161" s="712"/>
      <c r="AR161" s="712"/>
      <c r="AS161" s="712"/>
    </row>
    <row r="162" spans="1:46" customFormat="1" ht="15">
      <c r="A162" s="716"/>
      <c r="B162" s="738"/>
      <c r="C162" s="737"/>
      <c r="D162" s="330" t="s">
        <v>278</v>
      </c>
      <c r="E162" s="329"/>
      <c r="F162" s="329"/>
      <c r="G162" s="329"/>
      <c r="H162" s="329"/>
      <c r="I162" s="329"/>
      <c r="J162" s="329"/>
      <c r="K162" s="329"/>
      <c r="L162" s="329"/>
      <c r="M162" s="329"/>
      <c r="N162" s="329"/>
      <c r="O162" s="329"/>
      <c r="P162" s="329"/>
      <c r="Q162" s="329"/>
      <c r="R162" s="329"/>
      <c r="S162" s="329"/>
      <c r="T162" s="329"/>
      <c r="U162" s="329"/>
      <c r="V162" s="329"/>
      <c r="W162" s="329"/>
      <c r="X162" s="329"/>
      <c r="Y162" s="329"/>
      <c r="Z162" s="329"/>
      <c r="AA162" s="329"/>
      <c r="AB162" s="329"/>
      <c r="AC162" s="329"/>
      <c r="AD162" s="329"/>
      <c r="AE162" s="329"/>
      <c r="AF162" s="259"/>
      <c r="AG162" s="712"/>
      <c r="AH162" s="712"/>
      <c r="AI162" s="712"/>
      <c r="AJ162" s="712"/>
      <c r="AK162" s="712"/>
      <c r="AL162" s="712"/>
      <c r="AM162" s="712"/>
      <c r="AN162" s="712"/>
      <c r="AO162" s="712"/>
      <c r="AP162" s="712"/>
      <c r="AQ162" s="712"/>
      <c r="AR162" s="712"/>
      <c r="AS162" s="712"/>
    </row>
    <row r="163" spans="1:46" customFormat="1" ht="15">
      <c r="A163" s="716"/>
      <c r="B163" s="738"/>
      <c r="C163" s="737"/>
      <c r="D163" s="330" t="s">
        <v>279</v>
      </c>
      <c r="E163" s="329"/>
      <c r="F163" s="329"/>
      <c r="G163" s="329"/>
      <c r="H163" s="329"/>
      <c r="I163" s="329"/>
      <c r="J163" s="329"/>
      <c r="K163" s="329"/>
      <c r="L163" s="329"/>
      <c r="M163" s="329"/>
      <c r="N163" s="329"/>
      <c r="O163" s="329"/>
      <c r="P163" s="329"/>
      <c r="Q163" s="329"/>
      <c r="R163" s="329"/>
      <c r="S163" s="329"/>
      <c r="T163" s="329"/>
      <c r="U163" s="329"/>
      <c r="V163" s="329"/>
      <c r="W163" s="329"/>
      <c r="X163" s="329"/>
      <c r="Y163" s="329"/>
      <c r="Z163" s="329"/>
      <c r="AA163" s="329"/>
      <c r="AB163" s="329"/>
      <c r="AC163" s="329"/>
      <c r="AD163" s="329"/>
      <c r="AE163" s="329"/>
      <c r="AF163" s="259"/>
      <c r="AG163" s="712"/>
      <c r="AH163" s="712"/>
      <c r="AI163" s="712"/>
      <c r="AJ163" s="712"/>
      <c r="AK163" s="712"/>
      <c r="AL163" s="712"/>
      <c r="AM163" s="712"/>
      <c r="AN163" s="712"/>
      <c r="AO163" s="712"/>
      <c r="AP163" s="712"/>
      <c r="AQ163" s="712"/>
      <c r="AR163" s="712"/>
      <c r="AS163" s="712"/>
    </row>
    <row r="164" spans="1:46" customFormat="1" ht="15">
      <c r="A164" s="716"/>
      <c r="B164" s="738"/>
      <c r="C164" s="737"/>
      <c r="D164" s="330" t="s">
        <v>121</v>
      </c>
      <c r="E164" s="329"/>
      <c r="F164" s="329"/>
      <c r="G164" s="329"/>
      <c r="H164" s="329"/>
      <c r="I164" s="329"/>
      <c r="J164" s="329"/>
      <c r="K164" s="329"/>
      <c r="L164" s="329"/>
      <c r="M164" s="329"/>
      <c r="N164" s="329"/>
      <c r="O164" s="329"/>
      <c r="P164" s="329"/>
      <c r="Q164" s="329"/>
      <c r="R164" s="329"/>
      <c r="S164" s="329"/>
      <c r="T164" s="329"/>
      <c r="U164" s="329"/>
      <c r="V164" s="329"/>
      <c r="W164" s="329"/>
      <c r="X164" s="329"/>
      <c r="Y164" s="329"/>
      <c r="Z164" s="329"/>
      <c r="AA164" s="329"/>
      <c r="AB164" s="329"/>
      <c r="AC164" s="329"/>
      <c r="AD164" s="329"/>
      <c r="AE164" s="329"/>
      <c r="AF164" s="259"/>
      <c r="AG164" s="712"/>
      <c r="AH164" s="712"/>
      <c r="AI164" s="712"/>
      <c r="AJ164" s="712"/>
      <c r="AK164" s="712"/>
      <c r="AL164" s="712"/>
      <c r="AM164" s="712"/>
      <c r="AN164" s="712"/>
      <c r="AO164" s="712"/>
      <c r="AP164" s="712"/>
      <c r="AQ164" s="712"/>
      <c r="AR164" s="712"/>
      <c r="AS164" s="712"/>
    </row>
    <row r="165" spans="1:46" customFormat="1" ht="15">
      <c r="A165" s="716"/>
      <c r="B165" s="738"/>
      <c r="C165" s="737"/>
      <c r="D165" s="330" t="s">
        <v>122</v>
      </c>
      <c r="E165" s="329"/>
      <c r="F165" s="329"/>
      <c r="G165" s="329"/>
      <c r="H165" s="329"/>
      <c r="I165" s="329"/>
      <c r="J165" s="329"/>
      <c r="K165" s="329"/>
      <c r="L165" s="329"/>
      <c r="M165" s="329"/>
      <c r="N165" s="329"/>
      <c r="O165" s="329"/>
      <c r="P165" s="329"/>
      <c r="Q165" s="329"/>
      <c r="R165" s="329"/>
      <c r="S165" s="329"/>
      <c r="T165" s="329"/>
      <c r="U165" s="329"/>
      <c r="V165" s="329"/>
      <c r="W165" s="329"/>
      <c r="X165" s="329"/>
      <c r="Y165" s="329"/>
      <c r="Z165" s="329"/>
      <c r="AA165" s="329"/>
      <c r="AB165" s="329"/>
      <c r="AC165" s="329"/>
      <c r="AD165" s="329"/>
      <c r="AE165" s="329"/>
      <c r="AF165" s="259"/>
      <c r="AG165" s="712"/>
      <c r="AH165" s="712"/>
      <c r="AI165" s="712"/>
      <c r="AJ165" s="712"/>
      <c r="AK165" s="712"/>
      <c r="AL165" s="712"/>
      <c r="AM165" s="712"/>
      <c r="AN165" s="712"/>
      <c r="AO165" s="712"/>
      <c r="AP165" s="712"/>
      <c r="AQ165" s="712"/>
      <c r="AR165" s="712"/>
      <c r="AS165" s="712"/>
    </row>
    <row r="166" spans="1:46" customFormat="1" ht="19.5" customHeight="1">
      <c r="A166" s="716"/>
      <c r="B166" s="738"/>
      <c r="C166" s="737"/>
      <c r="D166" s="330" t="s">
        <v>123</v>
      </c>
      <c r="E166" s="329"/>
      <c r="F166" s="329"/>
      <c r="G166" s="329"/>
      <c r="H166" s="329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29"/>
      <c r="Z166" s="329"/>
      <c r="AA166" s="329"/>
      <c r="AB166" s="329"/>
      <c r="AC166" s="329"/>
      <c r="AD166" s="329"/>
      <c r="AE166" s="329"/>
      <c r="AF166" s="259"/>
      <c r="AG166" s="712"/>
      <c r="AH166" s="712"/>
      <c r="AI166" s="712"/>
      <c r="AJ166" s="712"/>
      <c r="AK166" s="712"/>
      <c r="AL166" s="712"/>
      <c r="AM166" s="712"/>
      <c r="AN166" s="712"/>
      <c r="AO166" s="712"/>
      <c r="AP166" s="712"/>
      <c r="AQ166" s="712"/>
      <c r="AR166" s="712"/>
      <c r="AS166" s="712"/>
    </row>
    <row r="167" spans="1:46" customFormat="1" ht="18.75" customHeight="1">
      <c r="A167" s="716"/>
      <c r="B167" s="738"/>
      <c r="C167" s="737"/>
      <c r="D167" s="330" t="s">
        <v>124</v>
      </c>
      <c r="E167" s="329"/>
      <c r="F167" s="329"/>
      <c r="G167" s="329"/>
      <c r="H167" s="329"/>
      <c r="I167" s="329"/>
      <c r="J167" s="329"/>
      <c r="K167" s="329"/>
      <c r="L167" s="329"/>
      <c r="M167" s="329"/>
      <c r="N167" s="329"/>
      <c r="O167" s="329"/>
      <c r="P167" s="329"/>
      <c r="Q167" s="329"/>
      <c r="R167" s="329"/>
      <c r="S167" s="329"/>
      <c r="T167" s="329"/>
      <c r="U167" s="329"/>
      <c r="V167" s="329"/>
      <c r="W167" s="329"/>
      <c r="X167" s="329"/>
      <c r="Y167" s="329"/>
      <c r="Z167" s="329"/>
      <c r="AA167" s="329"/>
      <c r="AB167" s="329"/>
      <c r="AC167" s="329"/>
      <c r="AD167" s="329"/>
      <c r="AE167" s="329"/>
      <c r="AF167" s="259"/>
      <c r="AG167" s="712"/>
      <c r="AH167" s="712"/>
      <c r="AI167" s="712"/>
      <c r="AJ167" s="712"/>
      <c r="AK167" s="712"/>
      <c r="AL167" s="712"/>
      <c r="AM167" s="712"/>
      <c r="AN167" s="712"/>
      <c r="AO167" s="712"/>
      <c r="AP167" s="712"/>
      <c r="AQ167" s="712"/>
      <c r="AR167" s="712"/>
      <c r="AS167" s="712"/>
    </row>
    <row r="168" spans="1:46" customFormat="1" ht="15">
      <c r="A168" s="716"/>
      <c r="B168" s="738"/>
      <c r="C168" s="737"/>
      <c r="D168" s="331" t="s">
        <v>125</v>
      </c>
      <c r="E168" s="329"/>
      <c r="F168" s="329"/>
      <c r="G168" s="329"/>
      <c r="H168" s="329"/>
      <c r="I168" s="329"/>
      <c r="J168" s="329"/>
      <c r="K168" s="329"/>
      <c r="L168" s="329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259"/>
      <c r="AG168" s="712"/>
      <c r="AH168" s="712"/>
      <c r="AI168" s="712"/>
      <c r="AJ168" s="712"/>
      <c r="AK168" s="712"/>
      <c r="AL168" s="712"/>
      <c r="AM168" s="712"/>
      <c r="AN168" s="712"/>
      <c r="AO168" s="712"/>
      <c r="AP168" s="712"/>
      <c r="AQ168" s="712"/>
      <c r="AR168" s="712"/>
      <c r="AS168" s="712"/>
    </row>
    <row r="169" spans="1:46" customFormat="1" ht="15">
      <c r="A169" s="716"/>
      <c r="B169" s="738"/>
      <c r="C169" s="737"/>
      <c r="D169" s="331" t="s">
        <v>126</v>
      </c>
      <c r="E169" s="329"/>
      <c r="F169" s="329"/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29"/>
      <c r="Z169" s="329"/>
      <c r="AA169" s="329"/>
      <c r="AB169" s="329"/>
      <c r="AC169" s="329"/>
      <c r="AD169" s="329"/>
      <c r="AE169" s="329"/>
      <c r="AF169" s="259"/>
      <c r="AG169" s="712"/>
      <c r="AH169" s="712"/>
      <c r="AI169" s="712"/>
      <c r="AJ169" s="712"/>
      <c r="AK169" s="712"/>
      <c r="AL169" s="712"/>
      <c r="AM169" s="712"/>
      <c r="AN169" s="712"/>
      <c r="AO169" s="712"/>
      <c r="AP169" s="712"/>
      <c r="AQ169" s="712"/>
      <c r="AR169" s="712"/>
      <c r="AS169" s="712"/>
    </row>
    <row r="170" spans="1:46" customFormat="1" ht="15">
      <c r="A170" s="716"/>
      <c r="B170" s="738"/>
      <c r="C170" s="737"/>
      <c r="D170" s="331" t="s">
        <v>127</v>
      </c>
      <c r="E170" s="329"/>
      <c r="F170" s="329"/>
      <c r="G170" s="329"/>
      <c r="H170" s="329"/>
      <c r="I170" s="329"/>
      <c r="J170" s="329"/>
      <c r="K170" s="329"/>
      <c r="L170" s="329"/>
      <c r="M170" s="329"/>
      <c r="N170" s="329"/>
      <c r="O170" s="329"/>
      <c r="P170" s="329"/>
      <c r="Q170" s="329"/>
      <c r="R170" s="329"/>
      <c r="S170" s="329"/>
      <c r="T170" s="329"/>
      <c r="U170" s="329"/>
      <c r="V170" s="329"/>
      <c r="W170" s="329"/>
      <c r="X170" s="329"/>
      <c r="Y170" s="329"/>
      <c r="Z170" s="329"/>
      <c r="AA170" s="329"/>
      <c r="AB170" s="329"/>
      <c r="AC170" s="329"/>
      <c r="AD170" s="329"/>
      <c r="AE170" s="329"/>
      <c r="AF170" s="259"/>
      <c r="AG170" s="712"/>
      <c r="AH170" s="712"/>
      <c r="AI170" s="712"/>
      <c r="AJ170" s="712"/>
      <c r="AK170" s="712"/>
      <c r="AL170" s="712"/>
      <c r="AM170" s="712"/>
      <c r="AN170" s="712"/>
      <c r="AO170" s="712"/>
      <c r="AP170" s="712"/>
      <c r="AQ170" s="712"/>
      <c r="AR170" s="712"/>
      <c r="AS170" s="712"/>
    </row>
    <row r="171" spans="1:46" customFormat="1" thickBot="1">
      <c r="A171" s="717"/>
      <c r="B171" s="720"/>
      <c r="C171" s="723"/>
      <c r="D171" s="246" t="s">
        <v>156</v>
      </c>
      <c r="E171" s="329"/>
      <c r="F171" s="329"/>
      <c r="G171" s="329"/>
      <c r="H171" s="329"/>
      <c r="I171" s="329"/>
      <c r="J171" s="329"/>
      <c r="K171" s="329"/>
      <c r="L171" s="329"/>
      <c r="M171" s="329"/>
      <c r="N171" s="329"/>
      <c r="O171" s="329"/>
      <c r="P171" s="329"/>
      <c r="Q171" s="329"/>
      <c r="R171" s="329"/>
      <c r="S171" s="329"/>
      <c r="T171" s="329"/>
      <c r="U171" s="329"/>
      <c r="V171" s="329"/>
      <c r="W171" s="329"/>
      <c r="X171" s="329"/>
      <c r="Y171" s="329"/>
      <c r="Z171" s="329"/>
      <c r="AA171" s="329"/>
      <c r="AB171" s="329"/>
      <c r="AC171" s="329"/>
      <c r="AD171" s="329"/>
      <c r="AE171" s="329"/>
      <c r="AF171" s="259"/>
      <c r="AG171" s="713"/>
      <c r="AH171" s="713"/>
      <c r="AI171" s="713"/>
      <c r="AJ171" s="713"/>
      <c r="AK171" s="713"/>
      <c r="AL171" s="713"/>
      <c r="AM171" s="713"/>
      <c r="AN171" s="713"/>
      <c r="AO171" s="713"/>
      <c r="AP171" s="713"/>
      <c r="AQ171" s="713"/>
      <c r="AR171" s="713"/>
      <c r="AS171" s="713"/>
    </row>
    <row r="172" spans="1:46" ht="14.45" customHeight="1">
      <c r="A172" s="714"/>
      <c r="B172" s="714"/>
      <c r="C172" s="714"/>
      <c r="D172" s="714"/>
      <c r="E172" s="3">
        <f t="shared" ref="E172:AE172" si="36">SUM(E160:E171)</f>
        <v>0</v>
      </c>
      <c r="F172" s="3">
        <f t="shared" si="36"/>
        <v>0</v>
      </c>
      <c r="G172" s="3">
        <f t="shared" si="36"/>
        <v>0</v>
      </c>
      <c r="H172" s="3">
        <f t="shared" si="36"/>
        <v>0</v>
      </c>
      <c r="I172" s="3">
        <f t="shared" si="36"/>
        <v>0</v>
      </c>
      <c r="J172" s="3">
        <f t="shared" si="36"/>
        <v>0</v>
      </c>
      <c r="K172" s="3">
        <f t="shared" si="36"/>
        <v>0</v>
      </c>
      <c r="L172" s="3">
        <f t="shared" si="36"/>
        <v>0</v>
      </c>
      <c r="M172" s="3">
        <f t="shared" si="36"/>
        <v>0</v>
      </c>
      <c r="N172" s="3">
        <f t="shared" si="36"/>
        <v>0</v>
      </c>
      <c r="O172" s="3">
        <f t="shared" si="36"/>
        <v>0</v>
      </c>
      <c r="P172" s="3">
        <f t="shared" si="36"/>
        <v>0</v>
      </c>
      <c r="Q172" s="3">
        <f t="shared" si="36"/>
        <v>0</v>
      </c>
      <c r="R172" s="3">
        <f t="shared" si="36"/>
        <v>0</v>
      </c>
      <c r="S172" s="3">
        <f t="shared" si="36"/>
        <v>0</v>
      </c>
      <c r="T172" s="3">
        <f t="shared" si="36"/>
        <v>0</v>
      </c>
      <c r="U172" s="3">
        <f t="shared" si="36"/>
        <v>0</v>
      </c>
      <c r="V172" s="3">
        <f t="shared" si="36"/>
        <v>0</v>
      </c>
      <c r="W172" s="3">
        <f t="shared" si="36"/>
        <v>0</v>
      </c>
      <c r="X172" s="3">
        <f t="shared" si="36"/>
        <v>0</v>
      </c>
      <c r="Y172" s="3">
        <f t="shared" si="36"/>
        <v>0</v>
      </c>
      <c r="Z172" s="3">
        <f t="shared" si="36"/>
        <v>0</v>
      </c>
      <c r="AA172" s="3">
        <f t="shared" si="36"/>
        <v>0</v>
      </c>
      <c r="AB172" s="3">
        <f t="shared" si="36"/>
        <v>0</v>
      </c>
      <c r="AC172" s="3">
        <f t="shared" si="36"/>
        <v>0</v>
      </c>
      <c r="AD172" s="3">
        <f t="shared" si="36"/>
        <v>0</v>
      </c>
      <c r="AE172" s="3">
        <f t="shared" si="36"/>
        <v>0</v>
      </c>
      <c r="AF172" s="4"/>
      <c r="AG172" s="101">
        <f t="shared" ref="AG172:AS172" si="37">SUM(AG160)</f>
        <v>0</v>
      </c>
      <c r="AH172" s="101">
        <f t="shared" si="37"/>
        <v>0</v>
      </c>
      <c r="AI172" s="101">
        <f t="shared" si="37"/>
        <v>0</v>
      </c>
      <c r="AJ172" s="101">
        <f t="shared" si="37"/>
        <v>0</v>
      </c>
      <c r="AK172" s="101">
        <f t="shared" si="37"/>
        <v>0</v>
      </c>
      <c r="AL172" s="101">
        <f t="shared" si="37"/>
        <v>0</v>
      </c>
      <c r="AM172" s="101">
        <f t="shared" si="37"/>
        <v>0</v>
      </c>
      <c r="AN172" s="101">
        <f t="shared" si="37"/>
        <v>0</v>
      </c>
      <c r="AO172" s="101">
        <f t="shared" si="37"/>
        <v>0</v>
      </c>
      <c r="AP172" s="101">
        <f t="shared" si="37"/>
        <v>0</v>
      </c>
      <c r="AQ172" s="101">
        <f t="shared" si="37"/>
        <v>0</v>
      </c>
      <c r="AR172" s="101">
        <f t="shared" si="37"/>
        <v>0</v>
      </c>
      <c r="AS172" s="101">
        <f t="shared" si="37"/>
        <v>0</v>
      </c>
      <c r="AT172" s="1"/>
    </row>
    <row r="173" spans="1:46" customFormat="1" thickBot="1">
      <c r="D173" s="301"/>
    </row>
    <row r="174" spans="1:46" customFormat="1" ht="15">
      <c r="A174" s="715" t="s">
        <v>57</v>
      </c>
      <c r="B174" s="718" t="s">
        <v>128</v>
      </c>
      <c r="C174" s="721" t="s">
        <v>447</v>
      </c>
      <c r="D174" s="338" t="s">
        <v>272</v>
      </c>
      <c r="E174" s="329"/>
      <c r="F174" s="329"/>
      <c r="G174" s="329"/>
      <c r="H174" s="329"/>
      <c r="I174" s="329"/>
      <c r="J174" s="329"/>
      <c r="K174" s="329"/>
      <c r="L174" s="329"/>
      <c r="M174" s="329"/>
      <c r="N174" s="329"/>
      <c r="O174" s="329"/>
      <c r="P174" s="329"/>
      <c r="Q174" s="329"/>
      <c r="R174" s="329"/>
      <c r="S174" s="329"/>
      <c r="T174" s="329"/>
      <c r="U174" s="329"/>
      <c r="V174" s="329"/>
      <c r="W174" s="329"/>
      <c r="X174" s="329"/>
      <c r="Y174" s="329"/>
      <c r="Z174" s="329"/>
      <c r="AA174" s="329"/>
      <c r="AB174" s="329"/>
      <c r="AC174" s="329"/>
      <c r="AD174" s="329"/>
      <c r="AE174" s="329"/>
      <c r="AF174" s="259"/>
      <c r="AG174" s="711"/>
      <c r="AH174" s="711"/>
      <c r="AI174" s="711"/>
      <c r="AJ174" s="711"/>
      <c r="AK174" s="711"/>
      <c r="AL174" s="711"/>
      <c r="AM174" s="711"/>
      <c r="AN174" s="711"/>
      <c r="AO174" s="711"/>
      <c r="AP174" s="711"/>
      <c r="AQ174" s="711"/>
      <c r="AR174" s="711"/>
      <c r="AS174" s="711"/>
    </row>
    <row r="175" spans="1:46" customFormat="1" ht="30">
      <c r="A175" s="716"/>
      <c r="B175" s="738"/>
      <c r="C175" s="737"/>
      <c r="D175" s="331" t="s">
        <v>273</v>
      </c>
      <c r="E175" s="329"/>
      <c r="F175" s="329"/>
      <c r="G175" s="329"/>
      <c r="H175" s="329"/>
      <c r="I175" s="329"/>
      <c r="J175" s="329"/>
      <c r="K175" s="329"/>
      <c r="L175" s="329"/>
      <c r="M175" s="329"/>
      <c r="N175" s="329"/>
      <c r="O175" s="329"/>
      <c r="P175" s="329"/>
      <c r="Q175" s="329"/>
      <c r="R175" s="329"/>
      <c r="S175" s="329"/>
      <c r="T175" s="329"/>
      <c r="U175" s="329"/>
      <c r="V175" s="329"/>
      <c r="W175" s="329"/>
      <c r="X175" s="329"/>
      <c r="Y175" s="329"/>
      <c r="Z175" s="329"/>
      <c r="AA175" s="329"/>
      <c r="AB175" s="329"/>
      <c r="AC175" s="329"/>
      <c r="AD175" s="329"/>
      <c r="AE175" s="329"/>
      <c r="AF175" s="259"/>
      <c r="AG175" s="712"/>
      <c r="AH175" s="712"/>
      <c r="AI175" s="712"/>
      <c r="AJ175" s="712"/>
      <c r="AK175" s="712"/>
      <c r="AL175" s="712"/>
      <c r="AM175" s="712"/>
      <c r="AN175" s="712"/>
      <c r="AO175" s="712"/>
      <c r="AP175" s="712"/>
      <c r="AQ175" s="712"/>
      <c r="AR175" s="712"/>
      <c r="AS175" s="712"/>
    </row>
    <row r="176" spans="1:46" customFormat="1" ht="15">
      <c r="A176" s="716"/>
      <c r="B176" s="738"/>
      <c r="C176" s="737"/>
      <c r="D176" s="331" t="s">
        <v>275</v>
      </c>
      <c r="E176" s="329"/>
      <c r="F176" s="329"/>
      <c r="G176" s="329"/>
      <c r="H176" s="329"/>
      <c r="I176" s="329"/>
      <c r="J176" s="329"/>
      <c r="K176" s="329"/>
      <c r="L176" s="329"/>
      <c r="M176" s="329"/>
      <c r="N176" s="329"/>
      <c r="O176" s="329"/>
      <c r="P176" s="329"/>
      <c r="Q176" s="329"/>
      <c r="R176" s="329"/>
      <c r="S176" s="329"/>
      <c r="T176" s="329"/>
      <c r="U176" s="329"/>
      <c r="V176" s="329"/>
      <c r="W176" s="329"/>
      <c r="X176" s="329"/>
      <c r="Y176" s="329"/>
      <c r="Z176" s="329"/>
      <c r="AA176" s="329"/>
      <c r="AB176" s="329"/>
      <c r="AC176" s="329"/>
      <c r="AD176" s="329"/>
      <c r="AE176" s="329"/>
      <c r="AF176" s="259"/>
      <c r="AG176" s="712"/>
      <c r="AH176" s="712"/>
      <c r="AI176" s="712"/>
      <c r="AJ176" s="712"/>
      <c r="AK176" s="712"/>
      <c r="AL176" s="712"/>
      <c r="AM176" s="712"/>
      <c r="AN176" s="712"/>
      <c r="AO176" s="712"/>
      <c r="AP176" s="712"/>
      <c r="AQ176" s="712"/>
      <c r="AR176" s="712"/>
      <c r="AS176" s="712"/>
    </row>
    <row r="177" spans="1:46" customFormat="1" ht="30">
      <c r="A177" s="716"/>
      <c r="B177" s="738"/>
      <c r="C177" s="737"/>
      <c r="D177" s="331" t="s">
        <v>448</v>
      </c>
      <c r="E177" s="329"/>
      <c r="F177" s="329"/>
      <c r="G177" s="329"/>
      <c r="H177" s="329"/>
      <c r="I177" s="329"/>
      <c r="J177" s="329"/>
      <c r="K177" s="329"/>
      <c r="L177" s="329"/>
      <c r="M177" s="329"/>
      <c r="N177" s="329"/>
      <c r="O177" s="329"/>
      <c r="P177" s="329"/>
      <c r="Q177" s="329"/>
      <c r="R177" s="329"/>
      <c r="S177" s="329"/>
      <c r="T177" s="329"/>
      <c r="U177" s="329"/>
      <c r="V177" s="329"/>
      <c r="W177" s="329"/>
      <c r="X177" s="329"/>
      <c r="Y177" s="329"/>
      <c r="Z177" s="329"/>
      <c r="AA177" s="329"/>
      <c r="AB177" s="329"/>
      <c r="AC177" s="329"/>
      <c r="AD177" s="329"/>
      <c r="AE177" s="329"/>
      <c r="AF177" s="259"/>
      <c r="AG177" s="712"/>
      <c r="AH177" s="712"/>
      <c r="AI177" s="712"/>
      <c r="AJ177" s="712"/>
      <c r="AK177" s="712"/>
      <c r="AL177" s="712"/>
      <c r="AM177" s="712"/>
      <c r="AN177" s="712"/>
      <c r="AO177" s="712"/>
      <c r="AP177" s="712"/>
      <c r="AQ177" s="712"/>
      <c r="AR177" s="712"/>
      <c r="AS177" s="712"/>
    </row>
    <row r="178" spans="1:46" customFormat="1" ht="15">
      <c r="A178" s="716"/>
      <c r="B178" s="738"/>
      <c r="C178" s="737"/>
      <c r="D178" s="331" t="s">
        <v>274</v>
      </c>
      <c r="E178" s="329"/>
      <c r="F178" s="329"/>
      <c r="G178" s="329"/>
      <c r="H178" s="329"/>
      <c r="I178" s="329"/>
      <c r="J178" s="329"/>
      <c r="K178" s="329"/>
      <c r="L178" s="329"/>
      <c r="M178" s="329"/>
      <c r="N178" s="329"/>
      <c r="O178" s="329"/>
      <c r="P178" s="329"/>
      <c r="Q178" s="329"/>
      <c r="R178" s="329"/>
      <c r="S178" s="329"/>
      <c r="T178" s="329"/>
      <c r="U178" s="329"/>
      <c r="V178" s="329"/>
      <c r="W178" s="329"/>
      <c r="X178" s="329"/>
      <c r="Y178" s="329"/>
      <c r="Z178" s="329"/>
      <c r="AA178" s="329"/>
      <c r="AB178" s="329"/>
      <c r="AC178" s="329"/>
      <c r="AD178" s="329"/>
      <c r="AE178" s="329"/>
      <c r="AF178" s="259"/>
      <c r="AG178" s="712"/>
      <c r="AH178" s="712"/>
      <c r="AI178" s="712"/>
      <c r="AJ178" s="712"/>
      <c r="AK178" s="712"/>
      <c r="AL178" s="712"/>
      <c r="AM178" s="712"/>
      <c r="AN178" s="712"/>
      <c r="AO178" s="712"/>
      <c r="AP178" s="712"/>
      <c r="AQ178" s="712"/>
      <c r="AR178" s="712"/>
      <c r="AS178" s="712"/>
    </row>
    <row r="179" spans="1:46" customFormat="1" ht="15">
      <c r="A179" s="716"/>
      <c r="B179" s="738"/>
      <c r="C179" s="737"/>
      <c r="D179" s="331" t="s">
        <v>129</v>
      </c>
      <c r="E179" s="329"/>
      <c r="F179" s="329"/>
      <c r="G179" s="329"/>
      <c r="H179" s="329"/>
      <c r="I179" s="329"/>
      <c r="J179" s="329"/>
      <c r="K179" s="329"/>
      <c r="L179" s="329"/>
      <c r="M179" s="329"/>
      <c r="N179" s="329"/>
      <c r="O179" s="329"/>
      <c r="P179" s="329"/>
      <c r="Q179" s="329"/>
      <c r="R179" s="329"/>
      <c r="S179" s="329"/>
      <c r="T179" s="329"/>
      <c r="U179" s="329"/>
      <c r="V179" s="329"/>
      <c r="W179" s="329"/>
      <c r="X179" s="329"/>
      <c r="Y179" s="329"/>
      <c r="Z179" s="329"/>
      <c r="AA179" s="329"/>
      <c r="AB179" s="329"/>
      <c r="AC179" s="329"/>
      <c r="AD179" s="329"/>
      <c r="AE179" s="329"/>
      <c r="AF179" s="259"/>
      <c r="AG179" s="712"/>
      <c r="AH179" s="712"/>
      <c r="AI179" s="712"/>
      <c r="AJ179" s="712"/>
      <c r="AK179" s="712"/>
      <c r="AL179" s="712"/>
      <c r="AM179" s="712"/>
      <c r="AN179" s="712"/>
      <c r="AO179" s="712"/>
      <c r="AP179" s="712"/>
      <c r="AQ179" s="712"/>
      <c r="AR179" s="712"/>
      <c r="AS179" s="712"/>
    </row>
    <row r="180" spans="1:46" customFormat="1" ht="19.5" customHeight="1">
      <c r="A180" s="716"/>
      <c r="B180" s="738"/>
      <c r="C180" s="737"/>
      <c r="D180" s="331" t="s">
        <v>130</v>
      </c>
      <c r="E180" s="329"/>
      <c r="F180" s="329"/>
      <c r="G180" s="329"/>
      <c r="H180" s="329"/>
      <c r="I180" s="329"/>
      <c r="J180" s="329"/>
      <c r="K180" s="329"/>
      <c r="L180" s="329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29"/>
      <c r="Z180" s="329"/>
      <c r="AA180" s="329"/>
      <c r="AB180" s="329"/>
      <c r="AC180" s="329"/>
      <c r="AD180" s="329"/>
      <c r="AE180" s="329"/>
      <c r="AF180" s="259"/>
      <c r="AG180" s="712"/>
      <c r="AH180" s="712"/>
      <c r="AI180" s="712"/>
      <c r="AJ180" s="712"/>
      <c r="AK180" s="712"/>
      <c r="AL180" s="712"/>
      <c r="AM180" s="712"/>
      <c r="AN180" s="712"/>
      <c r="AO180" s="712"/>
      <c r="AP180" s="712"/>
      <c r="AQ180" s="712"/>
      <c r="AR180" s="712"/>
      <c r="AS180" s="712"/>
    </row>
    <row r="181" spans="1:46" customFormat="1" ht="18.75" customHeight="1">
      <c r="A181" s="716"/>
      <c r="B181" s="738"/>
      <c r="C181" s="737"/>
      <c r="D181" s="331" t="s">
        <v>131</v>
      </c>
      <c r="E181" s="329"/>
      <c r="F181" s="329"/>
      <c r="G181" s="329"/>
      <c r="H181" s="329"/>
      <c r="I181" s="329"/>
      <c r="J181" s="329"/>
      <c r="K181" s="329"/>
      <c r="L181" s="329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29"/>
      <c r="Z181" s="329"/>
      <c r="AA181" s="329"/>
      <c r="AB181" s="329"/>
      <c r="AC181" s="329"/>
      <c r="AD181" s="329"/>
      <c r="AE181" s="329"/>
      <c r="AF181" s="259"/>
      <c r="AG181" s="712"/>
      <c r="AH181" s="712"/>
      <c r="AI181" s="712"/>
      <c r="AJ181" s="712"/>
      <c r="AK181" s="712"/>
      <c r="AL181" s="712"/>
      <c r="AM181" s="712"/>
      <c r="AN181" s="712"/>
      <c r="AO181" s="712"/>
      <c r="AP181" s="712"/>
      <c r="AQ181" s="712"/>
      <c r="AR181" s="712"/>
      <c r="AS181" s="712"/>
    </row>
    <row r="182" spans="1:46" customFormat="1" ht="15">
      <c r="A182" s="716"/>
      <c r="B182" s="738"/>
      <c r="C182" s="737"/>
      <c r="D182" s="331" t="s">
        <v>132</v>
      </c>
      <c r="E182" s="329"/>
      <c r="F182" s="329"/>
      <c r="G182" s="329"/>
      <c r="H182" s="329"/>
      <c r="I182" s="329"/>
      <c r="J182" s="329"/>
      <c r="K182" s="329"/>
      <c r="L182" s="329"/>
      <c r="M182" s="329"/>
      <c r="N182" s="329"/>
      <c r="O182" s="329"/>
      <c r="P182" s="329"/>
      <c r="Q182" s="329"/>
      <c r="R182" s="329"/>
      <c r="S182" s="329"/>
      <c r="T182" s="329"/>
      <c r="U182" s="329"/>
      <c r="V182" s="329"/>
      <c r="W182" s="329"/>
      <c r="X182" s="329"/>
      <c r="Y182" s="329"/>
      <c r="Z182" s="329"/>
      <c r="AA182" s="329"/>
      <c r="AB182" s="329"/>
      <c r="AC182" s="329"/>
      <c r="AD182" s="329"/>
      <c r="AE182" s="329"/>
      <c r="AF182" s="259"/>
      <c r="AG182" s="712"/>
      <c r="AH182" s="712"/>
      <c r="AI182" s="712"/>
      <c r="AJ182" s="712"/>
      <c r="AK182" s="712"/>
      <c r="AL182" s="712"/>
      <c r="AM182" s="712"/>
      <c r="AN182" s="712"/>
      <c r="AO182" s="712"/>
      <c r="AP182" s="712"/>
      <c r="AQ182" s="712"/>
      <c r="AR182" s="712"/>
      <c r="AS182" s="712"/>
    </row>
    <row r="183" spans="1:46" customFormat="1" ht="15">
      <c r="A183" s="716"/>
      <c r="B183" s="738"/>
      <c r="C183" s="737"/>
      <c r="D183" s="331" t="s">
        <v>133</v>
      </c>
      <c r="E183" s="329"/>
      <c r="F183" s="329"/>
      <c r="G183" s="329"/>
      <c r="H183" s="329"/>
      <c r="I183" s="329"/>
      <c r="J183" s="329"/>
      <c r="K183" s="329"/>
      <c r="L183" s="329"/>
      <c r="M183" s="329"/>
      <c r="N183" s="329"/>
      <c r="O183" s="329"/>
      <c r="P183" s="329"/>
      <c r="Q183" s="329"/>
      <c r="R183" s="329"/>
      <c r="S183" s="329"/>
      <c r="T183" s="329"/>
      <c r="U183" s="329"/>
      <c r="V183" s="329"/>
      <c r="W183" s="329"/>
      <c r="X183" s="329"/>
      <c r="Y183" s="329"/>
      <c r="Z183" s="329"/>
      <c r="AA183" s="329"/>
      <c r="AB183" s="329"/>
      <c r="AC183" s="329"/>
      <c r="AD183" s="329"/>
      <c r="AE183" s="329"/>
      <c r="AF183" s="259"/>
      <c r="AG183" s="712"/>
      <c r="AH183" s="712"/>
      <c r="AI183" s="712"/>
      <c r="AJ183" s="712"/>
      <c r="AK183" s="712"/>
      <c r="AL183" s="712"/>
      <c r="AM183" s="712"/>
      <c r="AN183" s="712"/>
      <c r="AO183" s="712"/>
      <c r="AP183" s="712"/>
      <c r="AQ183" s="712"/>
      <c r="AR183" s="712"/>
      <c r="AS183" s="712"/>
    </row>
    <row r="184" spans="1:46" customFormat="1" ht="15">
      <c r="A184" s="716"/>
      <c r="B184" s="738"/>
      <c r="C184" s="737"/>
      <c r="D184" s="331" t="s">
        <v>134</v>
      </c>
      <c r="E184" s="329"/>
      <c r="F184" s="329"/>
      <c r="G184" s="329"/>
      <c r="H184" s="329"/>
      <c r="I184" s="329"/>
      <c r="J184" s="329"/>
      <c r="K184" s="329"/>
      <c r="L184" s="329"/>
      <c r="M184" s="329"/>
      <c r="N184" s="329"/>
      <c r="O184" s="329"/>
      <c r="P184" s="329"/>
      <c r="Q184" s="329"/>
      <c r="R184" s="329"/>
      <c r="S184" s="329"/>
      <c r="T184" s="329"/>
      <c r="U184" s="329"/>
      <c r="V184" s="329"/>
      <c r="W184" s="329"/>
      <c r="X184" s="329"/>
      <c r="Y184" s="329"/>
      <c r="Z184" s="329"/>
      <c r="AA184" s="329"/>
      <c r="AB184" s="329"/>
      <c r="AC184" s="329"/>
      <c r="AD184" s="329"/>
      <c r="AE184" s="329"/>
      <c r="AF184" s="259"/>
      <c r="AG184" s="712"/>
      <c r="AH184" s="712"/>
      <c r="AI184" s="712"/>
      <c r="AJ184" s="712"/>
      <c r="AK184" s="712"/>
      <c r="AL184" s="712"/>
      <c r="AM184" s="712"/>
      <c r="AN184" s="712"/>
      <c r="AO184" s="712"/>
      <c r="AP184" s="712"/>
      <c r="AQ184" s="712"/>
      <c r="AR184" s="712"/>
      <c r="AS184" s="712"/>
    </row>
    <row r="185" spans="1:46" customFormat="1" thickBot="1">
      <c r="A185" s="716"/>
      <c r="B185" s="738"/>
      <c r="C185" s="737"/>
      <c r="D185" s="339" t="s">
        <v>135</v>
      </c>
      <c r="E185" s="329"/>
      <c r="F185" s="329"/>
      <c r="G185" s="329"/>
      <c r="H185" s="329"/>
      <c r="I185" s="329"/>
      <c r="J185" s="329"/>
      <c r="K185" s="329"/>
      <c r="L185" s="329"/>
      <c r="M185" s="329"/>
      <c r="N185" s="329"/>
      <c r="O185" s="329"/>
      <c r="P185" s="329"/>
      <c r="Q185" s="329"/>
      <c r="R185" s="329"/>
      <c r="S185" s="329"/>
      <c r="T185" s="329"/>
      <c r="U185" s="329"/>
      <c r="V185" s="329"/>
      <c r="W185" s="329"/>
      <c r="X185" s="329"/>
      <c r="Y185" s="329"/>
      <c r="Z185" s="329"/>
      <c r="AA185" s="329"/>
      <c r="AB185" s="329"/>
      <c r="AC185" s="329"/>
      <c r="AD185" s="329"/>
      <c r="AE185" s="329"/>
      <c r="AF185" s="259"/>
      <c r="AG185" s="712"/>
      <c r="AH185" s="712"/>
      <c r="AI185" s="712"/>
      <c r="AJ185" s="712"/>
      <c r="AK185" s="712"/>
      <c r="AL185" s="712"/>
      <c r="AM185" s="712"/>
      <c r="AN185" s="712"/>
      <c r="AO185" s="712"/>
      <c r="AP185" s="712"/>
      <c r="AQ185" s="712"/>
      <c r="AR185" s="712"/>
      <c r="AS185" s="712"/>
    </row>
    <row r="186" spans="1:46" customFormat="1" ht="15">
      <c r="A186" s="716"/>
      <c r="B186" s="738"/>
      <c r="C186" s="737"/>
      <c r="D186" s="340" t="s">
        <v>136</v>
      </c>
      <c r="E186" s="329"/>
      <c r="F186" s="329"/>
      <c r="G186" s="329"/>
      <c r="H186" s="329"/>
      <c r="I186" s="329"/>
      <c r="J186" s="329"/>
      <c r="K186" s="329"/>
      <c r="L186" s="329"/>
      <c r="M186" s="329"/>
      <c r="N186" s="329"/>
      <c r="O186" s="329"/>
      <c r="P186" s="329"/>
      <c r="Q186" s="329"/>
      <c r="R186" s="329"/>
      <c r="S186" s="329"/>
      <c r="T186" s="329"/>
      <c r="U186" s="329"/>
      <c r="V186" s="329"/>
      <c r="W186" s="329"/>
      <c r="X186" s="329"/>
      <c r="Y186" s="329"/>
      <c r="Z186" s="329"/>
      <c r="AA186" s="329"/>
      <c r="AB186" s="329"/>
      <c r="AC186" s="329"/>
      <c r="AD186" s="329"/>
      <c r="AE186" s="329"/>
      <c r="AF186" s="259"/>
      <c r="AG186" s="712"/>
      <c r="AH186" s="712"/>
      <c r="AI186" s="712"/>
      <c r="AJ186" s="712"/>
      <c r="AK186" s="712"/>
      <c r="AL186" s="712"/>
      <c r="AM186" s="712"/>
      <c r="AN186" s="712"/>
      <c r="AO186" s="712"/>
      <c r="AP186" s="712"/>
      <c r="AQ186" s="712"/>
      <c r="AR186" s="712"/>
      <c r="AS186" s="712"/>
    </row>
    <row r="187" spans="1:46" customFormat="1" ht="30.75" thickBot="1">
      <c r="A187" s="717"/>
      <c r="B187" s="720"/>
      <c r="C187" s="723"/>
      <c r="D187" s="339" t="s">
        <v>137</v>
      </c>
      <c r="E187" s="329"/>
      <c r="F187" s="329"/>
      <c r="G187" s="329"/>
      <c r="H187" s="329"/>
      <c r="I187" s="329"/>
      <c r="J187" s="329"/>
      <c r="K187" s="329"/>
      <c r="L187" s="329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  <c r="Y187" s="329"/>
      <c r="Z187" s="329"/>
      <c r="AA187" s="329"/>
      <c r="AB187" s="329"/>
      <c r="AC187" s="329"/>
      <c r="AD187" s="329"/>
      <c r="AE187" s="329"/>
      <c r="AF187" s="259"/>
      <c r="AG187" s="713"/>
      <c r="AH187" s="713"/>
      <c r="AI187" s="713"/>
      <c r="AJ187" s="713"/>
      <c r="AK187" s="713"/>
      <c r="AL187" s="713"/>
      <c r="AM187" s="713"/>
      <c r="AN187" s="713"/>
      <c r="AO187" s="713"/>
      <c r="AP187" s="713"/>
      <c r="AQ187" s="713"/>
      <c r="AR187" s="713"/>
      <c r="AS187" s="713"/>
    </row>
    <row r="188" spans="1:46" ht="14.45" customHeight="1">
      <c r="A188" s="714"/>
      <c r="B188" s="714"/>
      <c r="C188" s="714"/>
      <c r="D188" s="714"/>
      <c r="E188" s="3">
        <f t="shared" ref="E188:AE188" si="38">SUM(E174:E187)</f>
        <v>0</v>
      </c>
      <c r="F188" s="3">
        <f t="shared" si="38"/>
        <v>0</v>
      </c>
      <c r="G188" s="3">
        <f t="shared" si="38"/>
        <v>0</v>
      </c>
      <c r="H188" s="3">
        <f t="shared" si="38"/>
        <v>0</v>
      </c>
      <c r="I188" s="3">
        <f t="shared" si="38"/>
        <v>0</v>
      </c>
      <c r="J188" s="3">
        <f t="shared" si="38"/>
        <v>0</v>
      </c>
      <c r="K188" s="3">
        <f t="shared" si="38"/>
        <v>0</v>
      </c>
      <c r="L188" s="3">
        <f t="shared" si="38"/>
        <v>0</v>
      </c>
      <c r="M188" s="3">
        <f t="shared" si="38"/>
        <v>0</v>
      </c>
      <c r="N188" s="3">
        <f t="shared" si="38"/>
        <v>0</v>
      </c>
      <c r="O188" s="3">
        <f t="shared" si="38"/>
        <v>0</v>
      </c>
      <c r="P188" s="3">
        <f t="shared" si="38"/>
        <v>0</v>
      </c>
      <c r="Q188" s="3">
        <f t="shared" si="38"/>
        <v>0</v>
      </c>
      <c r="R188" s="3">
        <f t="shared" si="38"/>
        <v>0</v>
      </c>
      <c r="S188" s="3">
        <f t="shared" si="38"/>
        <v>0</v>
      </c>
      <c r="T188" s="3">
        <f t="shared" si="38"/>
        <v>0</v>
      </c>
      <c r="U188" s="3">
        <f t="shared" si="38"/>
        <v>0</v>
      </c>
      <c r="V188" s="3">
        <f t="shared" si="38"/>
        <v>0</v>
      </c>
      <c r="W188" s="3">
        <f t="shared" si="38"/>
        <v>0</v>
      </c>
      <c r="X188" s="3">
        <f t="shared" si="38"/>
        <v>0</v>
      </c>
      <c r="Y188" s="3">
        <f t="shared" si="38"/>
        <v>0</v>
      </c>
      <c r="Z188" s="3">
        <f t="shared" si="38"/>
        <v>0</v>
      </c>
      <c r="AA188" s="3">
        <f t="shared" si="38"/>
        <v>0</v>
      </c>
      <c r="AB188" s="3">
        <f t="shared" si="38"/>
        <v>0</v>
      </c>
      <c r="AC188" s="3">
        <f t="shared" si="38"/>
        <v>0</v>
      </c>
      <c r="AD188" s="3">
        <f t="shared" si="38"/>
        <v>0</v>
      </c>
      <c r="AE188" s="3">
        <f t="shared" si="38"/>
        <v>0</v>
      </c>
      <c r="AF188" s="4"/>
      <c r="AG188" s="101">
        <f t="shared" ref="AG188:AS188" si="39">SUM(AG174)</f>
        <v>0</v>
      </c>
      <c r="AH188" s="101">
        <f t="shared" si="39"/>
        <v>0</v>
      </c>
      <c r="AI188" s="101">
        <f t="shared" si="39"/>
        <v>0</v>
      </c>
      <c r="AJ188" s="101">
        <f t="shared" si="39"/>
        <v>0</v>
      </c>
      <c r="AK188" s="101">
        <f t="shared" si="39"/>
        <v>0</v>
      </c>
      <c r="AL188" s="101">
        <f t="shared" si="39"/>
        <v>0</v>
      </c>
      <c r="AM188" s="101">
        <f t="shared" si="39"/>
        <v>0</v>
      </c>
      <c r="AN188" s="101">
        <f t="shared" si="39"/>
        <v>0</v>
      </c>
      <c r="AO188" s="101">
        <f t="shared" si="39"/>
        <v>0</v>
      </c>
      <c r="AP188" s="101">
        <f t="shared" si="39"/>
        <v>0</v>
      </c>
      <c r="AQ188" s="101">
        <f t="shared" si="39"/>
        <v>0</v>
      </c>
      <c r="AR188" s="101">
        <f t="shared" si="39"/>
        <v>0</v>
      </c>
      <c r="AS188" s="101">
        <f t="shared" si="39"/>
        <v>0</v>
      </c>
      <c r="AT188" s="1"/>
    </row>
    <row r="189" spans="1:46" customFormat="1" thickBot="1">
      <c r="D189" s="301"/>
    </row>
    <row r="190" spans="1:46" customFormat="1" ht="15">
      <c r="A190" s="715" t="s">
        <v>57</v>
      </c>
      <c r="B190" s="718" t="s">
        <v>416</v>
      </c>
      <c r="C190" s="721" t="s">
        <v>449</v>
      </c>
      <c r="D190" s="244" t="s">
        <v>272</v>
      </c>
      <c r="E190" s="329"/>
      <c r="F190" s="329"/>
      <c r="G190" s="329"/>
      <c r="H190" s="329"/>
      <c r="I190" s="329"/>
      <c r="J190" s="329"/>
      <c r="K190" s="329"/>
      <c r="L190" s="329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  <c r="Y190" s="329"/>
      <c r="Z190" s="329"/>
      <c r="AA190" s="329"/>
      <c r="AB190" s="329"/>
      <c r="AC190" s="329"/>
      <c r="AD190" s="329"/>
      <c r="AE190" s="329"/>
      <c r="AF190" s="259"/>
      <c r="AG190" s="711"/>
      <c r="AH190" s="711"/>
      <c r="AI190" s="711"/>
      <c r="AJ190" s="711"/>
      <c r="AK190" s="711"/>
      <c r="AL190" s="711"/>
      <c r="AM190" s="711"/>
      <c r="AN190" s="711"/>
      <c r="AO190" s="711"/>
      <c r="AP190" s="711"/>
      <c r="AQ190" s="711"/>
      <c r="AR190" s="711"/>
      <c r="AS190" s="711"/>
    </row>
    <row r="191" spans="1:46" customFormat="1" ht="30">
      <c r="A191" s="716"/>
      <c r="B191" s="738"/>
      <c r="C191" s="737"/>
      <c r="D191" s="330" t="s">
        <v>273</v>
      </c>
      <c r="E191" s="329"/>
      <c r="F191" s="329"/>
      <c r="G191" s="329"/>
      <c r="H191" s="329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  <c r="AA191" s="329"/>
      <c r="AB191" s="329"/>
      <c r="AC191" s="329"/>
      <c r="AD191" s="329"/>
      <c r="AE191" s="329"/>
      <c r="AF191" s="259"/>
      <c r="AG191" s="712"/>
      <c r="AH191" s="712"/>
      <c r="AI191" s="712"/>
      <c r="AJ191" s="712"/>
      <c r="AK191" s="712"/>
      <c r="AL191" s="712"/>
      <c r="AM191" s="712"/>
      <c r="AN191" s="712"/>
      <c r="AO191" s="712"/>
      <c r="AP191" s="712"/>
      <c r="AQ191" s="712"/>
      <c r="AR191" s="712"/>
      <c r="AS191" s="712"/>
    </row>
    <row r="192" spans="1:46" customFormat="1" ht="15">
      <c r="A192" s="716"/>
      <c r="B192" s="738"/>
      <c r="C192" s="737"/>
      <c r="D192" s="330" t="s">
        <v>275</v>
      </c>
      <c r="E192" s="329"/>
      <c r="F192" s="329"/>
      <c r="G192" s="329"/>
      <c r="H192" s="329"/>
      <c r="I192" s="329"/>
      <c r="J192" s="329"/>
      <c r="K192" s="329"/>
      <c r="L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29"/>
      <c r="Z192" s="329"/>
      <c r="AA192" s="329"/>
      <c r="AB192" s="329"/>
      <c r="AC192" s="329"/>
      <c r="AD192" s="329"/>
      <c r="AE192" s="329"/>
      <c r="AF192" s="259"/>
      <c r="AG192" s="712"/>
      <c r="AH192" s="712"/>
      <c r="AI192" s="712"/>
      <c r="AJ192" s="712"/>
      <c r="AK192" s="712"/>
      <c r="AL192" s="712"/>
      <c r="AM192" s="712"/>
      <c r="AN192" s="712"/>
      <c r="AO192" s="712"/>
      <c r="AP192" s="712"/>
      <c r="AQ192" s="712"/>
      <c r="AR192" s="712"/>
      <c r="AS192" s="712"/>
    </row>
    <row r="193" spans="1:46" customFormat="1" ht="30">
      <c r="A193" s="716"/>
      <c r="B193" s="738"/>
      <c r="C193" s="737"/>
      <c r="D193" s="330" t="s">
        <v>448</v>
      </c>
      <c r="E193" s="329"/>
      <c r="F193" s="329"/>
      <c r="G193" s="329"/>
      <c r="H193" s="329"/>
      <c r="I193" s="329"/>
      <c r="J193" s="329"/>
      <c r="K193" s="329"/>
      <c r="L193" s="329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  <c r="Y193" s="329"/>
      <c r="Z193" s="329"/>
      <c r="AA193" s="329"/>
      <c r="AB193" s="329"/>
      <c r="AC193" s="329"/>
      <c r="AD193" s="329"/>
      <c r="AE193" s="329"/>
      <c r="AF193" s="259"/>
      <c r="AG193" s="712"/>
      <c r="AH193" s="712"/>
      <c r="AI193" s="712"/>
      <c r="AJ193" s="712"/>
      <c r="AK193" s="712"/>
      <c r="AL193" s="712"/>
      <c r="AM193" s="712"/>
      <c r="AN193" s="712"/>
      <c r="AO193" s="712"/>
      <c r="AP193" s="712"/>
      <c r="AQ193" s="712"/>
      <c r="AR193" s="712"/>
      <c r="AS193" s="712"/>
    </row>
    <row r="194" spans="1:46" customFormat="1" ht="15">
      <c r="A194" s="716"/>
      <c r="B194" s="738"/>
      <c r="C194" s="737"/>
      <c r="D194" s="330" t="s">
        <v>274</v>
      </c>
      <c r="E194" s="329"/>
      <c r="F194" s="329"/>
      <c r="G194" s="329"/>
      <c r="H194" s="329"/>
      <c r="I194" s="329"/>
      <c r="J194" s="329"/>
      <c r="K194" s="329"/>
      <c r="L194" s="329"/>
      <c r="M194" s="329"/>
      <c r="N194" s="329"/>
      <c r="O194" s="329"/>
      <c r="P194" s="329"/>
      <c r="Q194" s="329"/>
      <c r="R194" s="329"/>
      <c r="S194" s="329"/>
      <c r="T194" s="329"/>
      <c r="U194" s="329"/>
      <c r="V194" s="329"/>
      <c r="W194" s="329"/>
      <c r="X194" s="329"/>
      <c r="Y194" s="329"/>
      <c r="Z194" s="329"/>
      <c r="AA194" s="329"/>
      <c r="AB194" s="329"/>
      <c r="AC194" s="329"/>
      <c r="AD194" s="329"/>
      <c r="AE194" s="329"/>
      <c r="AF194" s="259"/>
      <c r="AG194" s="712"/>
      <c r="AH194" s="712"/>
      <c r="AI194" s="712"/>
      <c r="AJ194" s="712"/>
      <c r="AK194" s="712"/>
      <c r="AL194" s="712"/>
      <c r="AM194" s="712"/>
      <c r="AN194" s="712"/>
      <c r="AO194" s="712"/>
      <c r="AP194" s="712"/>
      <c r="AQ194" s="712"/>
      <c r="AR194" s="712"/>
      <c r="AS194" s="712"/>
    </row>
    <row r="195" spans="1:46" customFormat="1" thickBot="1">
      <c r="A195" s="717"/>
      <c r="B195" s="720"/>
      <c r="C195" s="723"/>
      <c r="D195" s="246" t="s">
        <v>138</v>
      </c>
      <c r="E195" s="329"/>
      <c r="F195" s="329"/>
      <c r="G195" s="329"/>
      <c r="H195" s="329"/>
      <c r="I195" s="329"/>
      <c r="J195" s="329"/>
      <c r="K195" s="329"/>
      <c r="L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  <c r="AA195" s="329"/>
      <c r="AB195" s="329"/>
      <c r="AC195" s="329"/>
      <c r="AD195" s="329"/>
      <c r="AE195" s="329"/>
      <c r="AF195" s="259"/>
      <c r="AG195" s="713"/>
      <c r="AH195" s="713"/>
      <c r="AI195" s="713"/>
      <c r="AJ195" s="713"/>
      <c r="AK195" s="713"/>
      <c r="AL195" s="713"/>
      <c r="AM195" s="713"/>
      <c r="AN195" s="713"/>
      <c r="AO195" s="713"/>
      <c r="AP195" s="713"/>
      <c r="AQ195" s="713"/>
      <c r="AR195" s="713"/>
      <c r="AS195" s="713"/>
    </row>
    <row r="196" spans="1:46" ht="14.45" customHeight="1">
      <c r="A196" s="714"/>
      <c r="B196" s="714"/>
      <c r="C196" s="714"/>
      <c r="D196" s="714"/>
      <c r="E196" s="3">
        <f t="shared" ref="E196:AE196" si="40">SUM(E190:E195)</f>
        <v>0</v>
      </c>
      <c r="F196" s="3">
        <f t="shared" si="40"/>
        <v>0</v>
      </c>
      <c r="G196" s="3">
        <f t="shared" si="40"/>
        <v>0</v>
      </c>
      <c r="H196" s="3">
        <f t="shared" si="40"/>
        <v>0</v>
      </c>
      <c r="I196" s="3">
        <f t="shared" si="40"/>
        <v>0</v>
      </c>
      <c r="J196" s="3">
        <f t="shared" si="40"/>
        <v>0</v>
      </c>
      <c r="K196" s="3">
        <f t="shared" si="40"/>
        <v>0</v>
      </c>
      <c r="L196" s="3">
        <f t="shared" si="40"/>
        <v>0</v>
      </c>
      <c r="M196" s="3">
        <f t="shared" si="40"/>
        <v>0</v>
      </c>
      <c r="N196" s="3">
        <f t="shared" si="40"/>
        <v>0</v>
      </c>
      <c r="O196" s="3">
        <f t="shared" si="40"/>
        <v>0</v>
      </c>
      <c r="P196" s="3">
        <f t="shared" si="40"/>
        <v>0</v>
      </c>
      <c r="Q196" s="3">
        <f t="shared" si="40"/>
        <v>0</v>
      </c>
      <c r="R196" s="3">
        <f t="shared" si="40"/>
        <v>0</v>
      </c>
      <c r="S196" s="3">
        <f t="shared" si="40"/>
        <v>0</v>
      </c>
      <c r="T196" s="3">
        <f t="shared" si="40"/>
        <v>0</v>
      </c>
      <c r="U196" s="3">
        <f t="shared" si="40"/>
        <v>0</v>
      </c>
      <c r="V196" s="3">
        <f t="shared" si="40"/>
        <v>0</v>
      </c>
      <c r="W196" s="3">
        <f t="shared" si="40"/>
        <v>0</v>
      </c>
      <c r="X196" s="3">
        <f t="shared" si="40"/>
        <v>0</v>
      </c>
      <c r="Y196" s="3">
        <f t="shared" si="40"/>
        <v>0</v>
      </c>
      <c r="Z196" s="3">
        <f t="shared" si="40"/>
        <v>0</v>
      </c>
      <c r="AA196" s="3">
        <f t="shared" si="40"/>
        <v>0</v>
      </c>
      <c r="AB196" s="3">
        <f t="shared" si="40"/>
        <v>0</v>
      </c>
      <c r="AC196" s="3">
        <f t="shared" si="40"/>
        <v>0</v>
      </c>
      <c r="AD196" s="3">
        <f t="shared" si="40"/>
        <v>0</v>
      </c>
      <c r="AE196" s="3">
        <f t="shared" si="40"/>
        <v>0</v>
      </c>
      <c r="AF196" s="4"/>
      <c r="AG196" s="101">
        <f t="shared" ref="AG196:AS196" si="41">SUM(AG190)</f>
        <v>0</v>
      </c>
      <c r="AH196" s="101">
        <f t="shared" si="41"/>
        <v>0</v>
      </c>
      <c r="AI196" s="101">
        <f t="shared" si="41"/>
        <v>0</v>
      </c>
      <c r="AJ196" s="101">
        <f t="shared" si="41"/>
        <v>0</v>
      </c>
      <c r="AK196" s="101">
        <f t="shared" si="41"/>
        <v>0</v>
      </c>
      <c r="AL196" s="101">
        <f t="shared" si="41"/>
        <v>0</v>
      </c>
      <c r="AM196" s="101">
        <f t="shared" si="41"/>
        <v>0</v>
      </c>
      <c r="AN196" s="101">
        <f t="shared" si="41"/>
        <v>0</v>
      </c>
      <c r="AO196" s="101">
        <f t="shared" si="41"/>
        <v>0</v>
      </c>
      <c r="AP196" s="101">
        <f t="shared" si="41"/>
        <v>0</v>
      </c>
      <c r="AQ196" s="101">
        <f t="shared" si="41"/>
        <v>0</v>
      </c>
      <c r="AR196" s="101">
        <f t="shared" si="41"/>
        <v>0</v>
      </c>
      <c r="AS196" s="101">
        <f t="shared" si="41"/>
        <v>0</v>
      </c>
      <c r="AT196" s="1"/>
    </row>
    <row r="197" spans="1:46" customFormat="1" ht="15">
      <c r="D197" s="301"/>
    </row>
    <row r="198" spans="1:46" ht="19.5" customHeight="1">
      <c r="A198" s="341"/>
      <c r="B198" s="1" t="s">
        <v>473</v>
      </c>
      <c r="D198" s="186" t="s">
        <v>73</v>
      </c>
      <c r="E198" s="189">
        <f>SUM(E14+E39+E55+E58+E25+E62+E68+E74+E82+E92+E103+E116+E123+E128+E135+E140+E152+E172+E188+E196+E158)</f>
        <v>0</v>
      </c>
      <c r="F198" s="189">
        <f t="shared" ref="F198:AS198" si="42">SUM(F14+F39+F55+F58+F25+F62+F68+F74+F82+F92+F103+F116+F123+F128+F135+F140+F152+F172+F188+F196+F158)</f>
        <v>0</v>
      </c>
      <c r="G198" s="189">
        <f t="shared" si="42"/>
        <v>0</v>
      </c>
      <c r="H198" s="189">
        <f t="shared" si="42"/>
        <v>0</v>
      </c>
      <c r="I198" s="189">
        <f t="shared" si="42"/>
        <v>0</v>
      </c>
      <c r="J198" s="189">
        <f t="shared" si="42"/>
        <v>0</v>
      </c>
      <c r="K198" s="189">
        <f t="shared" si="42"/>
        <v>0</v>
      </c>
      <c r="L198" s="189">
        <f t="shared" si="42"/>
        <v>0</v>
      </c>
      <c r="M198" s="189">
        <f t="shared" si="42"/>
        <v>0</v>
      </c>
      <c r="N198" s="189">
        <f t="shared" si="42"/>
        <v>0</v>
      </c>
      <c r="O198" s="189">
        <f t="shared" si="42"/>
        <v>0</v>
      </c>
      <c r="P198" s="189">
        <f t="shared" si="42"/>
        <v>0</v>
      </c>
      <c r="Q198" s="189">
        <f t="shared" si="42"/>
        <v>0</v>
      </c>
      <c r="R198" s="189">
        <f t="shared" si="42"/>
        <v>0</v>
      </c>
      <c r="S198" s="189">
        <f t="shared" si="42"/>
        <v>0</v>
      </c>
      <c r="T198" s="189">
        <f t="shared" si="42"/>
        <v>0</v>
      </c>
      <c r="U198" s="189">
        <f t="shared" si="42"/>
        <v>0</v>
      </c>
      <c r="V198" s="189">
        <f t="shared" si="42"/>
        <v>0</v>
      </c>
      <c r="W198" s="189">
        <f t="shared" si="42"/>
        <v>0</v>
      </c>
      <c r="X198" s="189">
        <f t="shared" si="42"/>
        <v>0</v>
      </c>
      <c r="Y198" s="189">
        <f t="shared" si="42"/>
        <v>0</v>
      </c>
      <c r="Z198" s="189">
        <f t="shared" si="42"/>
        <v>0</v>
      </c>
      <c r="AA198" s="189">
        <f t="shared" si="42"/>
        <v>0</v>
      </c>
      <c r="AB198" s="189">
        <f t="shared" si="42"/>
        <v>0</v>
      </c>
      <c r="AC198" s="189">
        <f t="shared" si="42"/>
        <v>0</v>
      </c>
      <c r="AD198" s="189">
        <f t="shared" si="42"/>
        <v>0</v>
      </c>
      <c r="AE198" s="189">
        <f t="shared" si="42"/>
        <v>0</v>
      </c>
      <c r="AF198" s="188"/>
      <c r="AG198" s="193">
        <f t="shared" si="42"/>
        <v>0</v>
      </c>
      <c r="AH198" s="193">
        <f t="shared" si="42"/>
        <v>0</v>
      </c>
      <c r="AI198" s="193">
        <f t="shared" si="42"/>
        <v>0</v>
      </c>
      <c r="AJ198" s="193">
        <f t="shared" si="42"/>
        <v>0</v>
      </c>
      <c r="AK198" s="193">
        <f t="shared" si="42"/>
        <v>0</v>
      </c>
      <c r="AL198" s="193">
        <f t="shared" si="42"/>
        <v>0</v>
      </c>
      <c r="AM198" s="193">
        <f t="shared" si="42"/>
        <v>0</v>
      </c>
      <c r="AN198" s="193">
        <f t="shared" si="42"/>
        <v>0</v>
      </c>
      <c r="AO198" s="193">
        <f t="shared" si="42"/>
        <v>0</v>
      </c>
      <c r="AP198" s="193">
        <f t="shared" si="42"/>
        <v>0</v>
      </c>
      <c r="AQ198" s="193">
        <f t="shared" si="42"/>
        <v>0</v>
      </c>
      <c r="AR198" s="193">
        <f t="shared" si="42"/>
        <v>0</v>
      </c>
      <c r="AS198" s="193">
        <f t="shared" si="42"/>
        <v>0</v>
      </c>
    </row>
    <row r="199" spans="1:46" ht="16.5" thickBot="1">
      <c r="AJ199" s="188"/>
    </row>
    <row r="200" spans="1:46" ht="21.75" customHeight="1" thickBot="1">
      <c r="A200" s="675"/>
      <c r="B200" s="688" t="s">
        <v>45</v>
      </c>
      <c r="C200" s="676" t="s">
        <v>66</v>
      </c>
      <c r="D200" s="676" t="s">
        <v>67</v>
      </c>
      <c r="E200" s="679" t="s">
        <v>94</v>
      </c>
      <c r="F200" s="680"/>
      <c r="G200" s="680"/>
      <c r="H200" s="680"/>
      <c r="I200" s="680"/>
      <c r="J200" s="680"/>
      <c r="K200" s="680"/>
      <c r="L200" s="680"/>
      <c r="M200" s="680"/>
      <c r="N200" s="680"/>
      <c r="O200" s="680"/>
      <c r="P200" s="680"/>
      <c r="Q200" s="681"/>
      <c r="R200" s="681"/>
      <c r="S200" s="681"/>
      <c r="T200" s="681"/>
      <c r="U200" s="682"/>
      <c r="V200" s="682"/>
      <c r="W200" s="683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4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ht="21.75" customHeight="1" thickBot="1">
      <c r="A201" s="675"/>
      <c r="B201" s="689"/>
      <c r="C201" s="690"/>
      <c r="D201" s="677"/>
      <c r="E201" s="684" t="s">
        <v>0</v>
      </c>
      <c r="F201" s="684"/>
      <c r="G201" s="684"/>
      <c r="H201" s="684"/>
      <c r="I201" s="684"/>
      <c r="J201" s="684" t="s">
        <v>1</v>
      </c>
      <c r="K201" s="684"/>
      <c r="L201" s="684"/>
      <c r="M201" s="684"/>
      <c r="N201" s="684"/>
      <c r="O201" s="685" t="s">
        <v>43</v>
      </c>
      <c r="P201" s="686"/>
      <c r="Q201" s="687" t="s">
        <v>193</v>
      </c>
      <c r="R201" s="681"/>
      <c r="S201" s="681"/>
      <c r="T201" s="681"/>
      <c r="U201" s="682"/>
      <c r="V201" s="682"/>
      <c r="W201" s="683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4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ht="30" customHeight="1" thickBot="1">
      <c r="A202" s="675"/>
      <c r="B202" s="689"/>
      <c r="C202" s="691"/>
      <c r="D202" s="678"/>
      <c r="E202" s="260" t="s">
        <v>98</v>
      </c>
      <c r="F202" s="260" t="s">
        <v>72</v>
      </c>
      <c r="G202" s="261" t="s">
        <v>99</v>
      </c>
      <c r="H202" s="261" t="s">
        <v>70</v>
      </c>
      <c r="I202" s="261" t="s">
        <v>71</v>
      </c>
      <c r="J202" s="261" t="s">
        <v>98</v>
      </c>
      <c r="K202" s="260" t="s">
        <v>72</v>
      </c>
      <c r="L202" s="261" t="s">
        <v>99</v>
      </c>
      <c r="M202" s="261" t="s">
        <v>70</v>
      </c>
      <c r="N202" s="261" t="s">
        <v>71</v>
      </c>
      <c r="O202" s="261" t="s">
        <v>100</v>
      </c>
      <c r="P202" s="261" t="s">
        <v>101</v>
      </c>
      <c r="Q202" s="262" t="s">
        <v>196</v>
      </c>
      <c r="R202" s="262" t="s">
        <v>197</v>
      </c>
      <c r="S202" s="262" t="s">
        <v>198</v>
      </c>
      <c r="T202" s="262" t="s">
        <v>199</v>
      </c>
      <c r="U202" s="262" t="s">
        <v>200</v>
      </c>
      <c r="V202" s="263" t="s">
        <v>201</v>
      </c>
      <c r="W202" s="262" t="s">
        <v>202</v>
      </c>
      <c r="X202" s="4"/>
      <c r="Y202" s="4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4"/>
      <c r="AO202" s="1"/>
      <c r="AP202" s="1"/>
      <c r="AQ202" s="1"/>
      <c r="AR202" s="1"/>
      <c r="AS202" s="1"/>
      <c r="AT202" s="1"/>
    </row>
    <row r="203" spans="1:46" ht="15" customHeight="1">
      <c r="A203" s="309"/>
      <c r="B203" s="310" t="s">
        <v>494</v>
      </c>
      <c r="C203" s="311" t="s">
        <v>550</v>
      </c>
      <c r="D203" s="312">
        <v>321</v>
      </c>
      <c r="E203" s="277"/>
      <c r="F203" s="275"/>
      <c r="G203" s="275"/>
      <c r="H203" s="275"/>
      <c r="I203" s="313"/>
      <c r="J203" s="277">
        <v>15</v>
      </c>
      <c r="K203" s="275">
        <v>133</v>
      </c>
      <c r="L203" s="275">
        <v>133</v>
      </c>
      <c r="M203" s="275">
        <v>0</v>
      </c>
      <c r="N203" s="313">
        <v>0</v>
      </c>
      <c r="O203" s="277">
        <v>56</v>
      </c>
      <c r="P203" s="313">
        <v>77</v>
      </c>
      <c r="Q203" s="247">
        <v>11</v>
      </c>
      <c r="R203" s="248">
        <v>50</v>
      </c>
      <c r="S203" s="314">
        <v>23</v>
      </c>
      <c r="T203" s="248">
        <v>18</v>
      </c>
      <c r="U203" s="248">
        <v>17</v>
      </c>
      <c r="V203" s="315">
        <v>8</v>
      </c>
      <c r="W203" s="249">
        <v>6</v>
      </c>
      <c r="X203" s="205">
        <f>SUM(F203,K203)</f>
        <v>133</v>
      </c>
      <c r="Y203" s="205">
        <f>SUM(O203:P203)</f>
        <v>133</v>
      </c>
      <c r="Z203" s="205">
        <f>SUM(Q203:W203)</f>
        <v>133</v>
      </c>
      <c r="AA203" s="4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4"/>
    </row>
    <row r="204" spans="1:46" ht="47.25" customHeight="1">
      <c r="A204" s="309"/>
      <c r="B204" s="316" t="s">
        <v>551</v>
      </c>
      <c r="C204" s="317" t="s">
        <v>552</v>
      </c>
      <c r="D204" s="318">
        <v>253</v>
      </c>
      <c r="E204" s="278"/>
      <c r="F204" s="276"/>
      <c r="G204" s="276"/>
      <c r="H204" s="276"/>
      <c r="I204" s="319"/>
      <c r="J204" s="278">
        <v>11</v>
      </c>
      <c r="K204" s="756">
        <v>126</v>
      </c>
      <c r="L204" s="756">
        <v>125</v>
      </c>
      <c r="M204" s="756">
        <v>0</v>
      </c>
      <c r="N204" s="757">
        <v>1</v>
      </c>
      <c r="O204" s="758">
        <v>16</v>
      </c>
      <c r="P204" s="757">
        <v>110</v>
      </c>
      <c r="Q204" s="758">
        <v>0</v>
      </c>
      <c r="R204" s="756">
        <v>14</v>
      </c>
      <c r="S204" s="759">
        <v>28</v>
      </c>
      <c r="T204" s="756">
        <v>37</v>
      </c>
      <c r="U204" s="756">
        <v>25</v>
      </c>
      <c r="V204" s="760">
        <v>18</v>
      </c>
      <c r="W204" s="757">
        <v>4</v>
      </c>
      <c r="X204" s="755">
        <f t="shared" ref="X204:X236" si="43">SUM(F204,K204)</f>
        <v>126</v>
      </c>
      <c r="Y204" s="755">
        <f t="shared" ref="Y204:Y236" si="44">SUM(O204:P204)</f>
        <v>126</v>
      </c>
      <c r="Z204" s="755">
        <f t="shared" ref="Z204:Z236" si="45">SUM(Q204:W204)</f>
        <v>126</v>
      </c>
      <c r="AA204" s="4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4"/>
    </row>
    <row r="205" spans="1:46" ht="43.5" customHeight="1">
      <c r="A205" s="309"/>
      <c r="B205" s="316" t="s">
        <v>513</v>
      </c>
      <c r="C205" s="317" t="s">
        <v>553</v>
      </c>
      <c r="D205" s="318">
        <v>180</v>
      </c>
      <c r="E205" s="278"/>
      <c r="F205" s="276"/>
      <c r="G205" s="276"/>
      <c r="H205" s="276"/>
      <c r="I205" s="319"/>
      <c r="J205" s="278">
        <v>10</v>
      </c>
      <c r="K205" s="756">
        <v>101</v>
      </c>
      <c r="L205" s="756">
        <v>101</v>
      </c>
      <c r="M205" s="756">
        <v>0</v>
      </c>
      <c r="N205" s="757">
        <v>0</v>
      </c>
      <c r="O205" s="758">
        <v>35</v>
      </c>
      <c r="P205" s="757">
        <v>66</v>
      </c>
      <c r="Q205" s="758">
        <v>0</v>
      </c>
      <c r="R205" s="756">
        <v>12</v>
      </c>
      <c r="S205" s="759">
        <v>19</v>
      </c>
      <c r="T205" s="756">
        <v>29</v>
      </c>
      <c r="U205" s="756">
        <v>26</v>
      </c>
      <c r="V205" s="760">
        <v>12</v>
      </c>
      <c r="W205" s="757">
        <v>3</v>
      </c>
      <c r="X205" s="755">
        <f t="shared" si="43"/>
        <v>101</v>
      </c>
      <c r="Y205" s="755">
        <f t="shared" si="44"/>
        <v>101</v>
      </c>
      <c r="Z205" s="755">
        <f t="shared" si="45"/>
        <v>101</v>
      </c>
      <c r="AA205" s="205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4"/>
    </row>
    <row r="206" spans="1:46" ht="15" customHeight="1">
      <c r="A206" s="309"/>
      <c r="B206" s="316" t="s">
        <v>513</v>
      </c>
      <c r="C206" s="317" t="s">
        <v>554</v>
      </c>
      <c r="D206" s="318">
        <v>282</v>
      </c>
      <c r="E206" s="278"/>
      <c r="F206" s="276"/>
      <c r="G206" s="276"/>
      <c r="H206" s="276"/>
      <c r="I206" s="319"/>
      <c r="J206" s="278">
        <v>13</v>
      </c>
      <c r="K206" s="756">
        <v>133</v>
      </c>
      <c r="L206" s="756">
        <v>133</v>
      </c>
      <c r="M206" s="756">
        <v>0</v>
      </c>
      <c r="N206" s="757">
        <v>0</v>
      </c>
      <c r="O206" s="758">
        <v>9</v>
      </c>
      <c r="P206" s="757">
        <v>124</v>
      </c>
      <c r="Q206" s="758">
        <v>10</v>
      </c>
      <c r="R206" s="756">
        <v>20</v>
      </c>
      <c r="S206" s="759">
        <v>36</v>
      </c>
      <c r="T206" s="756">
        <v>45</v>
      </c>
      <c r="U206" s="756">
        <v>16</v>
      </c>
      <c r="V206" s="760">
        <v>5</v>
      </c>
      <c r="W206" s="757">
        <v>1</v>
      </c>
      <c r="X206" s="755">
        <f t="shared" si="43"/>
        <v>133</v>
      </c>
      <c r="Y206" s="755">
        <f t="shared" si="44"/>
        <v>133</v>
      </c>
      <c r="Z206" s="755">
        <f t="shared" si="45"/>
        <v>133</v>
      </c>
      <c r="AA206" s="205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4"/>
    </row>
    <row r="207" spans="1:46" ht="37.5" customHeight="1">
      <c r="A207" s="309"/>
      <c r="B207" s="316" t="s">
        <v>513</v>
      </c>
      <c r="C207" s="317" t="s">
        <v>555</v>
      </c>
      <c r="D207" s="318">
        <v>473</v>
      </c>
      <c r="E207" s="278"/>
      <c r="F207" s="276"/>
      <c r="G207" s="276"/>
      <c r="H207" s="276"/>
      <c r="I207" s="319"/>
      <c r="J207" s="278">
        <v>21</v>
      </c>
      <c r="K207" s="756">
        <v>206</v>
      </c>
      <c r="L207" s="756">
        <v>206</v>
      </c>
      <c r="M207" s="756">
        <v>0</v>
      </c>
      <c r="N207" s="757">
        <v>0</v>
      </c>
      <c r="O207" s="758">
        <v>8</v>
      </c>
      <c r="P207" s="757">
        <v>198</v>
      </c>
      <c r="Q207" s="758">
        <v>14</v>
      </c>
      <c r="R207" s="756">
        <v>36</v>
      </c>
      <c r="S207" s="759">
        <v>63</v>
      </c>
      <c r="T207" s="756">
        <v>59</v>
      </c>
      <c r="U207" s="756">
        <v>25</v>
      </c>
      <c r="V207" s="760">
        <v>5</v>
      </c>
      <c r="W207" s="757">
        <v>4</v>
      </c>
      <c r="X207" s="755">
        <f t="shared" si="43"/>
        <v>206</v>
      </c>
      <c r="Y207" s="755">
        <f t="shared" si="44"/>
        <v>206</v>
      </c>
      <c r="Z207" s="755">
        <f t="shared" si="45"/>
        <v>206</v>
      </c>
      <c r="AA207" s="205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4"/>
    </row>
    <row r="208" spans="1:46" ht="15" customHeight="1">
      <c r="A208" s="309"/>
      <c r="B208" s="316" t="s">
        <v>513</v>
      </c>
      <c r="C208" s="317" t="s">
        <v>556</v>
      </c>
      <c r="D208" s="318">
        <v>146</v>
      </c>
      <c r="E208" s="278"/>
      <c r="F208" s="276"/>
      <c r="G208" s="276"/>
      <c r="H208" s="276"/>
      <c r="I208" s="319"/>
      <c r="J208" s="278">
        <v>7</v>
      </c>
      <c r="K208" s="756">
        <v>78</v>
      </c>
      <c r="L208" s="756">
        <v>78</v>
      </c>
      <c r="M208" s="756">
        <v>0</v>
      </c>
      <c r="N208" s="757">
        <v>0</v>
      </c>
      <c r="O208" s="758">
        <v>0</v>
      </c>
      <c r="P208" s="757">
        <v>78</v>
      </c>
      <c r="Q208" s="758">
        <v>2</v>
      </c>
      <c r="R208" s="756">
        <v>10</v>
      </c>
      <c r="S208" s="759">
        <v>25</v>
      </c>
      <c r="T208" s="756">
        <v>33</v>
      </c>
      <c r="U208" s="756">
        <v>8</v>
      </c>
      <c r="V208" s="760">
        <v>0</v>
      </c>
      <c r="W208" s="757">
        <v>0</v>
      </c>
      <c r="X208" s="755">
        <f t="shared" si="43"/>
        <v>78</v>
      </c>
      <c r="Y208" s="755">
        <f t="shared" si="44"/>
        <v>78</v>
      </c>
      <c r="Z208" s="755">
        <f t="shared" si="45"/>
        <v>78</v>
      </c>
      <c r="AA208" s="205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4"/>
    </row>
    <row r="209" spans="1:46" ht="15" customHeight="1">
      <c r="A209" s="309"/>
      <c r="B209" s="316" t="s">
        <v>505</v>
      </c>
      <c r="C209" s="317" t="s">
        <v>557</v>
      </c>
      <c r="D209" s="318">
        <v>102</v>
      </c>
      <c r="E209" s="278"/>
      <c r="F209" s="276"/>
      <c r="G209" s="276"/>
      <c r="H209" s="276"/>
      <c r="I209" s="319"/>
      <c r="J209" s="278">
        <v>6</v>
      </c>
      <c r="K209" s="756">
        <v>60</v>
      </c>
      <c r="L209" s="756">
        <v>60</v>
      </c>
      <c r="M209" s="756">
        <v>0</v>
      </c>
      <c r="N209" s="757">
        <v>0</v>
      </c>
      <c r="O209" s="758">
        <v>0</v>
      </c>
      <c r="P209" s="757">
        <v>60</v>
      </c>
      <c r="Q209" s="758">
        <v>2</v>
      </c>
      <c r="R209" s="756">
        <v>9</v>
      </c>
      <c r="S209" s="759">
        <v>15</v>
      </c>
      <c r="T209" s="756">
        <v>9</v>
      </c>
      <c r="U209" s="756">
        <v>13</v>
      </c>
      <c r="V209" s="760">
        <v>3</v>
      </c>
      <c r="W209" s="757">
        <v>9</v>
      </c>
      <c r="X209" s="755">
        <f t="shared" si="43"/>
        <v>60</v>
      </c>
      <c r="Y209" s="755">
        <f t="shared" si="44"/>
        <v>60</v>
      </c>
      <c r="Z209" s="755">
        <f t="shared" si="45"/>
        <v>60</v>
      </c>
      <c r="AA209" s="205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4"/>
    </row>
    <row r="210" spans="1:46" ht="15" customHeight="1">
      <c r="A210" s="309"/>
      <c r="B210" s="316" t="s">
        <v>505</v>
      </c>
      <c r="C210" s="317" t="s">
        <v>558</v>
      </c>
      <c r="D210" s="320">
        <v>156</v>
      </c>
      <c r="E210" s="250"/>
      <c r="F210" s="251"/>
      <c r="G210" s="251"/>
      <c r="H210" s="251"/>
      <c r="I210" s="252"/>
      <c r="J210" s="250">
        <v>8</v>
      </c>
      <c r="K210" s="756">
        <v>80</v>
      </c>
      <c r="L210" s="756">
        <v>68</v>
      </c>
      <c r="M210" s="756">
        <v>0</v>
      </c>
      <c r="N210" s="757">
        <v>12</v>
      </c>
      <c r="O210" s="758">
        <v>10</v>
      </c>
      <c r="P210" s="757">
        <v>70</v>
      </c>
      <c r="Q210" s="758">
        <v>10</v>
      </c>
      <c r="R210" s="756">
        <v>8</v>
      </c>
      <c r="S210" s="759">
        <v>18</v>
      </c>
      <c r="T210" s="756">
        <v>22</v>
      </c>
      <c r="U210" s="756">
        <v>14</v>
      </c>
      <c r="V210" s="760">
        <v>8</v>
      </c>
      <c r="W210" s="757">
        <v>0</v>
      </c>
      <c r="X210" s="755">
        <f t="shared" si="43"/>
        <v>80</v>
      </c>
      <c r="Y210" s="755">
        <f t="shared" si="44"/>
        <v>80</v>
      </c>
      <c r="Z210" s="755">
        <f t="shared" si="45"/>
        <v>80</v>
      </c>
      <c r="AA210" s="205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4"/>
    </row>
    <row r="211" spans="1:46" ht="15" customHeight="1">
      <c r="A211" s="309"/>
      <c r="B211" s="316" t="s">
        <v>505</v>
      </c>
      <c r="C211" s="317" t="s">
        <v>559</v>
      </c>
      <c r="D211" s="320">
        <v>126</v>
      </c>
      <c r="E211" s="250"/>
      <c r="F211" s="251"/>
      <c r="G211" s="251"/>
      <c r="H211" s="251"/>
      <c r="I211" s="252"/>
      <c r="J211" s="250">
        <v>6</v>
      </c>
      <c r="K211" s="756">
        <v>60</v>
      </c>
      <c r="L211" s="756">
        <v>60</v>
      </c>
      <c r="M211" s="756">
        <v>0</v>
      </c>
      <c r="N211" s="757">
        <v>0</v>
      </c>
      <c r="O211" s="758">
        <v>0</v>
      </c>
      <c r="P211" s="757">
        <v>60</v>
      </c>
      <c r="Q211" s="758">
        <v>1</v>
      </c>
      <c r="R211" s="756">
        <v>8</v>
      </c>
      <c r="S211" s="759">
        <v>13</v>
      </c>
      <c r="T211" s="756">
        <v>8</v>
      </c>
      <c r="U211" s="756">
        <v>14</v>
      </c>
      <c r="V211" s="760">
        <v>6</v>
      </c>
      <c r="W211" s="757">
        <v>10</v>
      </c>
      <c r="X211" s="755">
        <f t="shared" si="43"/>
        <v>60</v>
      </c>
      <c r="Y211" s="755">
        <f t="shared" si="44"/>
        <v>60</v>
      </c>
      <c r="Z211" s="755">
        <f t="shared" si="45"/>
        <v>60</v>
      </c>
      <c r="AA211" s="205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4"/>
    </row>
    <row r="212" spans="1:46" ht="15" customHeight="1">
      <c r="A212" s="309"/>
      <c r="B212" s="316" t="s">
        <v>505</v>
      </c>
      <c r="C212" s="317" t="s">
        <v>560</v>
      </c>
      <c r="D212" s="320">
        <v>153</v>
      </c>
      <c r="E212" s="250"/>
      <c r="F212" s="251"/>
      <c r="G212" s="251"/>
      <c r="H212" s="251"/>
      <c r="I212" s="252"/>
      <c r="J212" s="250">
        <v>8</v>
      </c>
      <c r="K212" s="756">
        <v>81</v>
      </c>
      <c r="L212" s="756">
        <v>81</v>
      </c>
      <c r="M212" s="756">
        <v>0</v>
      </c>
      <c r="N212" s="757">
        <v>0</v>
      </c>
      <c r="O212" s="758">
        <v>6</v>
      </c>
      <c r="P212" s="757">
        <v>75</v>
      </c>
      <c r="Q212" s="758">
        <v>0</v>
      </c>
      <c r="R212" s="756">
        <v>10</v>
      </c>
      <c r="S212" s="759">
        <v>31</v>
      </c>
      <c r="T212" s="756">
        <v>26</v>
      </c>
      <c r="U212" s="756">
        <v>6</v>
      </c>
      <c r="V212" s="760">
        <v>2</v>
      </c>
      <c r="W212" s="757">
        <v>6</v>
      </c>
      <c r="X212" s="755">
        <f t="shared" si="43"/>
        <v>81</v>
      </c>
      <c r="Y212" s="755">
        <f t="shared" si="44"/>
        <v>81</v>
      </c>
      <c r="Z212" s="755">
        <f t="shared" si="45"/>
        <v>81</v>
      </c>
      <c r="AA212" s="205"/>
      <c r="AB212" s="4"/>
      <c r="AC212" s="4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4"/>
      <c r="AS212" s="1"/>
      <c r="AT212" s="1"/>
    </row>
    <row r="213" spans="1:46" ht="88.5" customHeight="1">
      <c r="A213" s="309"/>
      <c r="B213" s="316" t="s">
        <v>520</v>
      </c>
      <c r="C213" s="317" t="s">
        <v>561</v>
      </c>
      <c r="D213" s="320">
        <v>51</v>
      </c>
      <c r="E213" s="250"/>
      <c r="F213" s="251"/>
      <c r="G213" s="251"/>
      <c r="H213" s="251"/>
      <c r="I213" s="252"/>
      <c r="J213" s="250">
        <v>1</v>
      </c>
      <c r="K213" s="756">
        <v>8</v>
      </c>
      <c r="L213" s="756">
        <v>8</v>
      </c>
      <c r="M213" s="756">
        <v>0</v>
      </c>
      <c r="N213" s="757">
        <v>0</v>
      </c>
      <c r="O213" s="758">
        <v>8</v>
      </c>
      <c r="P213" s="757">
        <v>0</v>
      </c>
      <c r="Q213" s="758">
        <v>0</v>
      </c>
      <c r="R213" s="756">
        <v>3</v>
      </c>
      <c r="S213" s="759">
        <v>1</v>
      </c>
      <c r="T213" s="756">
        <v>0</v>
      </c>
      <c r="U213" s="756">
        <v>3</v>
      </c>
      <c r="V213" s="760">
        <v>0</v>
      </c>
      <c r="W213" s="757">
        <v>1</v>
      </c>
      <c r="X213" s="755">
        <f t="shared" si="43"/>
        <v>8</v>
      </c>
      <c r="Y213" s="755">
        <f t="shared" si="44"/>
        <v>8</v>
      </c>
      <c r="Z213" s="755">
        <f t="shared" si="45"/>
        <v>8</v>
      </c>
      <c r="AA213" s="205"/>
      <c r="AB213" s="4"/>
      <c r="AC213" s="4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4"/>
      <c r="AS213" s="1"/>
      <c r="AT213" s="1"/>
    </row>
    <row r="214" spans="1:46" ht="47.25" customHeight="1">
      <c r="A214" s="309"/>
      <c r="B214" s="316" t="s">
        <v>524</v>
      </c>
      <c r="C214" s="317" t="s">
        <v>562</v>
      </c>
      <c r="D214" s="320">
        <v>64</v>
      </c>
      <c r="E214" s="250"/>
      <c r="F214" s="251"/>
      <c r="G214" s="251"/>
      <c r="H214" s="251"/>
      <c r="I214" s="252"/>
      <c r="J214" s="250">
        <v>3</v>
      </c>
      <c r="K214" s="756">
        <v>37</v>
      </c>
      <c r="L214" s="756">
        <v>37</v>
      </c>
      <c r="M214" s="756">
        <v>0</v>
      </c>
      <c r="N214" s="757">
        <v>0</v>
      </c>
      <c r="O214" s="758">
        <v>37</v>
      </c>
      <c r="P214" s="757">
        <v>0</v>
      </c>
      <c r="Q214" s="758">
        <v>3</v>
      </c>
      <c r="R214" s="756">
        <v>33</v>
      </c>
      <c r="S214" s="759">
        <v>1</v>
      </c>
      <c r="T214" s="756">
        <v>0</v>
      </c>
      <c r="U214" s="756">
        <v>0</v>
      </c>
      <c r="V214" s="760">
        <v>0</v>
      </c>
      <c r="W214" s="757">
        <v>0</v>
      </c>
      <c r="X214" s="755">
        <f t="shared" si="43"/>
        <v>37</v>
      </c>
      <c r="Y214" s="755">
        <f t="shared" si="44"/>
        <v>37</v>
      </c>
      <c r="Z214" s="755">
        <f t="shared" si="45"/>
        <v>37</v>
      </c>
      <c r="AA214" s="205"/>
      <c r="AB214" s="4"/>
      <c r="AC214" s="4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4"/>
      <c r="AS214" s="1"/>
      <c r="AT214" s="1"/>
    </row>
    <row r="215" spans="1:46" ht="51" customHeight="1">
      <c r="A215" s="309"/>
      <c r="B215" s="316" t="s">
        <v>530</v>
      </c>
      <c r="C215" s="317" t="s">
        <v>563</v>
      </c>
      <c r="D215" s="320">
        <v>388</v>
      </c>
      <c r="E215" s="250"/>
      <c r="F215" s="251"/>
      <c r="G215" s="251"/>
      <c r="H215" s="251"/>
      <c r="I215" s="252"/>
      <c r="J215" s="250">
        <v>17</v>
      </c>
      <c r="K215" s="756">
        <v>176</v>
      </c>
      <c r="L215" s="756">
        <v>173</v>
      </c>
      <c r="M215" s="756">
        <v>0</v>
      </c>
      <c r="N215" s="757">
        <v>3</v>
      </c>
      <c r="O215" s="758">
        <v>0</v>
      </c>
      <c r="P215" s="757">
        <v>176</v>
      </c>
      <c r="Q215" s="758">
        <v>22</v>
      </c>
      <c r="R215" s="756">
        <v>46</v>
      </c>
      <c r="S215" s="759">
        <v>62</v>
      </c>
      <c r="T215" s="756">
        <v>33</v>
      </c>
      <c r="U215" s="756">
        <v>13</v>
      </c>
      <c r="V215" s="760">
        <v>0</v>
      </c>
      <c r="W215" s="757">
        <v>0</v>
      </c>
      <c r="X215" s="755">
        <f t="shared" si="43"/>
        <v>176</v>
      </c>
      <c r="Y215" s="755">
        <f t="shared" si="44"/>
        <v>176</v>
      </c>
      <c r="Z215" s="755">
        <f t="shared" si="45"/>
        <v>176</v>
      </c>
      <c r="AA215" s="205">
        <f>SUM(Y215-Z215)</f>
        <v>0</v>
      </c>
      <c r="AB215" s="4"/>
      <c r="AC215" s="4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4"/>
      <c r="AS215" s="1"/>
      <c r="AT215" s="1"/>
    </row>
    <row r="216" spans="1:46" ht="43.5" customHeight="1">
      <c r="A216" s="309"/>
      <c r="B216" s="316" t="s">
        <v>530</v>
      </c>
      <c r="C216" s="317" t="s">
        <v>544</v>
      </c>
      <c r="D216" s="320">
        <v>54</v>
      </c>
      <c r="E216" s="250"/>
      <c r="F216" s="251"/>
      <c r="G216" s="251"/>
      <c r="H216" s="251"/>
      <c r="I216" s="252"/>
      <c r="J216" s="250">
        <v>2</v>
      </c>
      <c r="K216" s="756">
        <v>22</v>
      </c>
      <c r="L216" s="756">
        <v>22</v>
      </c>
      <c r="M216" s="756">
        <v>0</v>
      </c>
      <c r="N216" s="757">
        <v>0</v>
      </c>
      <c r="O216" s="758">
        <v>0</v>
      </c>
      <c r="P216" s="757">
        <v>22</v>
      </c>
      <c r="Q216" s="758">
        <v>3</v>
      </c>
      <c r="R216" s="756">
        <v>4</v>
      </c>
      <c r="S216" s="759">
        <v>9</v>
      </c>
      <c r="T216" s="756">
        <v>4</v>
      </c>
      <c r="U216" s="756">
        <v>2</v>
      </c>
      <c r="V216" s="760">
        <v>0</v>
      </c>
      <c r="W216" s="757">
        <v>0</v>
      </c>
      <c r="X216" s="755">
        <f t="shared" si="43"/>
        <v>22</v>
      </c>
      <c r="Y216" s="755">
        <f t="shared" si="44"/>
        <v>22</v>
      </c>
      <c r="Z216" s="755">
        <f t="shared" si="45"/>
        <v>22</v>
      </c>
      <c r="AA216" s="205"/>
      <c r="AB216" s="4"/>
      <c r="AC216" s="4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4"/>
      <c r="AS216" s="1"/>
      <c r="AT216" s="1"/>
    </row>
    <row r="217" spans="1:46" ht="15" customHeight="1">
      <c r="A217" s="309"/>
      <c r="B217" s="316" t="s">
        <v>530</v>
      </c>
      <c r="C217" s="317" t="s">
        <v>532</v>
      </c>
      <c r="D217" s="320">
        <v>153</v>
      </c>
      <c r="E217" s="250"/>
      <c r="F217" s="251"/>
      <c r="G217" s="251"/>
      <c r="H217" s="251"/>
      <c r="I217" s="252"/>
      <c r="J217" s="250">
        <v>7</v>
      </c>
      <c r="K217" s="756">
        <v>85</v>
      </c>
      <c r="L217" s="756">
        <v>82</v>
      </c>
      <c r="M217" s="756">
        <v>0</v>
      </c>
      <c r="N217" s="757">
        <v>3</v>
      </c>
      <c r="O217" s="758">
        <v>7</v>
      </c>
      <c r="P217" s="757">
        <v>78</v>
      </c>
      <c r="Q217" s="758">
        <v>12</v>
      </c>
      <c r="R217" s="756">
        <v>13</v>
      </c>
      <c r="S217" s="759">
        <v>29</v>
      </c>
      <c r="T217" s="756">
        <v>26</v>
      </c>
      <c r="U217" s="756">
        <v>5</v>
      </c>
      <c r="V217" s="760">
        <v>0</v>
      </c>
      <c r="W217" s="757">
        <v>0</v>
      </c>
      <c r="X217" s="755">
        <f t="shared" si="43"/>
        <v>85</v>
      </c>
      <c r="Y217" s="755">
        <f t="shared" si="44"/>
        <v>85</v>
      </c>
      <c r="Z217" s="755">
        <f t="shared" si="45"/>
        <v>85</v>
      </c>
      <c r="AA217" s="205">
        <f>SUM(Y217-Z217)</f>
        <v>0</v>
      </c>
      <c r="AB217" s="4"/>
      <c r="AC217" s="4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4"/>
      <c r="AS217" s="1"/>
      <c r="AT217" s="1"/>
    </row>
    <row r="218" spans="1:46" ht="46.5" customHeight="1">
      <c r="A218" s="309"/>
      <c r="B218" s="316" t="s">
        <v>530</v>
      </c>
      <c r="C218" s="317" t="s">
        <v>533</v>
      </c>
      <c r="D218" s="320">
        <v>194</v>
      </c>
      <c r="E218" s="250"/>
      <c r="F218" s="251"/>
      <c r="G218" s="251"/>
      <c r="H218" s="251"/>
      <c r="I218" s="252"/>
      <c r="J218" s="250">
        <v>10</v>
      </c>
      <c r="K218" s="756">
        <v>106</v>
      </c>
      <c r="L218" s="756">
        <v>106</v>
      </c>
      <c r="M218" s="756">
        <v>0</v>
      </c>
      <c r="N218" s="757">
        <v>0</v>
      </c>
      <c r="O218" s="758">
        <v>0</v>
      </c>
      <c r="P218" s="757">
        <v>106</v>
      </c>
      <c r="Q218" s="758">
        <v>17</v>
      </c>
      <c r="R218" s="756">
        <v>30</v>
      </c>
      <c r="S218" s="759">
        <v>31</v>
      </c>
      <c r="T218" s="756">
        <v>28</v>
      </c>
      <c r="U218" s="756">
        <v>0</v>
      </c>
      <c r="V218" s="760">
        <v>0</v>
      </c>
      <c r="W218" s="757">
        <v>0</v>
      </c>
      <c r="X218" s="755">
        <f t="shared" si="43"/>
        <v>106</v>
      </c>
      <c r="Y218" s="755">
        <f t="shared" si="44"/>
        <v>106</v>
      </c>
      <c r="Z218" s="755">
        <f t="shared" si="45"/>
        <v>106</v>
      </c>
      <c r="AA218" s="4"/>
      <c r="AB218" s="4"/>
      <c r="AC218" s="4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4"/>
      <c r="AS218" s="1"/>
      <c r="AT218" s="1"/>
    </row>
    <row r="219" spans="1:46" ht="50.25" customHeight="1">
      <c r="A219" s="309"/>
      <c r="B219" s="316" t="s">
        <v>530</v>
      </c>
      <c r="C219" s="317" t="s">
        <v>564</v>
      </c>
      <c r="D219" s="320">
        <v>402</v>
      </c>
      <c r="E219" s="250"/>
      <c r="F219" s="251"/>
      <c r="G219" s="251"/>
      <c r="H219" s="251"/>
      <c r="I219" s="252"/>
      <c r="J219" s="250">
        <v>17</v>
      </c>
      <c r="K219" s="756">
        <v>165</v>
      </c>
      <c r="L219" s="756">
        <v>162</v>
      </c>
      <c r="M219" s="756">
        <v>1</v>
      </c>
      <c r="N219" s="757">
        <v>2</v>
      </c>
      <c r="O219" s="758">
        <v>2</v>
      </c>
      <c r="P219" s="757">
        <v>163</v>
      </c>
      <c r="Q219" s="758">
        <v>29</v>
      </c>
      <c r="R219" s="756">
        <v>42</v>
      </c>
      <c r="S219" s="759">
        <v>51</v>
      </c>
      <c r="T219" s="756">
        <v>35</v>
      </c>
      <c r="U219" s="756">
        <v>6</v>
      </c>
      <c r="V219" s="760">
        <v>2</v>
      </c>
      <c r="W219" s="757">
        <v>0</v>
      </c>
      <c r="X219" s="755">
        <f t="shared" si="43"/>
        <v>165</v>
      </c>
      <c r="Y219" s="755">
        <f t="shared" si="44"/>
        <v>165</v>
      </c>
      <c r="Z219" s="755">
        <f t="shared" si="45"/>
        <v>165</v>
      </c>
      <c r="AA219" s="4"/>
      <c r="AB219" s="4"/>
      <c r="AC219" s="4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4"/>
      <c r="AS219" s="1"/>
      <c r="AT219" s="1"/>
    </row>
    <row r="220" spans="1:46" ht="42.75" customHeight="1">
      <c r="A220" s="309"/>
      <c r="B220" s="316" t="s">
        <v>486</v>
      </c>
      <c r="C220" s="317" t="s">
        <v>565</v>
      </c>
      <c r="D220" s="320">
        <v>128</v>
      </c>
      <c r="E220" s="250"/>
      <c r="F220" s="251"/>
      <c r="G220" s="251"/>
      <c r="H220" s="251"/>
      <c r="I220" s="252"/>
      <c r="J220" s="250">
        <v>6</v>
      </c>
      <c r="K220" s="756">
        <v>63</v>
      </c>
      <c r="L220" s="756">
        <v>62</v>
      </c>
      <c r="M220" s="756">
        <v>0</v>
      </c>
      <c r="N220" s="757">
        <v>1</v>
      </c>
      <c r="O220" s="758">
        <v>61</v>
      </c>
      <c r="P220" s="757">
        <v>2</v>
      </c>
      <c r="Q220" s="758">
        <v>7</v>
      </c>
      <c r="R220" s="756">
        <v>46</v>
      </c>
      <c r="S220" s="759">
        <v>3</v>
      </c>
      <c r="T220" s="756">
        <v>0</v>
      </c>
      <c r="U220" s="756">
        <v>7</v>
      </c>
      <c r="V220" s="760">
        <v>0</v>
      </c>
      <c r="W220" s="757">
        <v>0</v>
      </c>
      <c r="X220" s="755">
        <f t="shared" si="43"/>
        <v>63</v>
      </c>
      <c r="Y220" s="755">
        <f t="shared" si="44"/>
        <v>63</v>
      </c>
      <c r="Z220" s="755">
        <f t="shared" si="45"/>
        <v>63</v>
      </c>
      <c r="AA220" s="4"/>
      <c r="AB220" s="4"/>
      <c r="AC220" s="4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4"/>
      <c r="AS220" s="1"/>
      <c r="AT220" s="1"/>
    </row>
    <row r="221" spans="1:46" ht="15" customHeight="1">
      <c r="A221" s="309"/>
      <c r="B221" s="316" t="s">
        <v>505</v>
      </c>
      <c r="C221" s="317" t="s">
        <v>547</v>
      </c>
      <c r="D221" s="320">
        <v>285</v>
      </c>
      <c r="E221" s="250"/>
      <c r="F221" s="251"/>
      <c r="G221" s="251"/>
      <c r="H221" s="251"/>
      <c r="I221" s="252"/>
      <c r="J221" s="250">
        <v>12</v>
      </c>
      <c r="K221" s="756">
        <v>120</v>
      </c>
      <c r="L221" s="756">
        <v>120</v>
      </c>
      <c r="M221" s="756">
        <v>0</v>
      </c>
      <c r="N221" s="757">
        <v>0</v>
      </c>
      <c r="O221" s="758">
        <v>0</v>
      </c>
      <c r="P221" s="757">
        <v>120</v>
      </c>
      <c r="Q221" s="758">
        <v>1</v>
      </c>
      <c r="R221" s="756">
        <v>15</v>
      </c>
      <c r="S221" s="759">
        <v>35</v>
      </c>
      <c r="T221" s="756">
        <v>24</v>
      </c>
      <c r="U221" s="756">
        <v>24</v>
      </c>
      <c r="V221" s="760">
        <v>11</v>
      </c>
      <c r="W221" s="757">
        <v>10</v>
      </c>
      <c r="X221" s="755">
        <f t="shared" si="43"/>
        <v>120</v>
      </c>
      <c r="Y221" s="755">
        <f t="shared" si="44"/>
        <v>120</v>
      </c>
      <c r="Z221" s="755">
        <f t="shared" si="45"/>
        <v>120</v>
      </c>
      <c r="AA221" s="4"/>
      <c r="AB221" s="4"/>
      <c r="AC221" s="4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4"/>
      <c r="AS221" s="1"/>
      <c r="AT221" s="1"/>
    </row>
    <row r="222" spans="1:46" ht="15" customHeight="1">
      <c r="A222" s="309"/>
      <c r="B222" s="316" t="s">
        <v>505</v>
      </c>
      <c r="C222" s="317" t="s">
        <v>566</v>
      </c>
      <c r="D222" s="320">
        <v>141</v>
      </c>
      <c r="E222" s="250"/>
      <c r="F222" s="251"/>
      <c r="G222" s="251"/>
      <c r="H222" s="251"/>
      <c r="I222" s="252"/>
      <c r="J222" s="250">
        <v>8</v>
      </c>
      <c r="K222" s="756">
        <v>80</v>
      </c>
      <c r="L222" s="756">
        <v>80</v>
      </c>
      <c r="M222" s="756">
        <v>0</v>
      </c>
      <c r="N222" s="757">
        <v>0</v>
      </c>
      <c r="O222" s="758">
        <v>0</v>
      </c>
      <c r="P222" s="757">
        <v>80</v>
      </c>
      <c r="Q222" s="758">
        <v>0</v>
      </c>
      <c r="R222" s="756">
        <v>7</v>
      </c>
      <c r="S222" s="759">
        <v>28</v>
      </c>
      <c r="T222" s="756">
        <v>19</v>
      </c>
      <c r="U222" s="756">
        <v>15</v>
      </c>
      <c r="V222" s="760">
        <v>7</v>
      </c>
      <c r="W222" s="757">
        <v>4</v>
      </c>
      <c r="X222" s="755">
        <f t="shared" si="43"/>
        <v>80</v>
      </c>
      <c r="Y222" s="755">
        <f t="shared" si="44"/>
        <v>80</v>
      </c>
      <c r="Z222" s="755">
        <f t="shared" si="45"/>
        <v>80</v>
      </c>
      <c r="AA222" s="4"/>
      <c r="AB222" s="4"/>
      <c r="AC222" s="4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4"/>
      <c r="AS222" s="1"/>
      <c r="AT222" s="1"/>
    </row>
    <row r="223" spans="1:46" ht="30" customHeight="1">
      <c r="A223" s="309"/>
      <c r="B223" s="316" t="s">
        <v>567</v>
      </c>
      <c r="C223" s="317" t="s">
        <v>568</v>
      </c>
      <c r="D223" s="320">
        <v>20</v>
      </c>
      <c r="E223" s="250">
        <v>1</v>
      </c>
      <c r="F223" s="251">
        <v>21</v>
      </c>
      <c r="G223" s="251">
        <v>21</v>
      </c>
      <c r="H223" s="251">
        <v>0</v>
      </c>
      <c r="I223" s="252">
        <v>0</v>
      </c>
      <c r="J223" s="250"/>
      <c r="K223" s="756"/>
      <c r="L223" s="756"/>
      <c r="M223" s="756"/>
      <c r="N223" s="757"/>
      <c r="O223" s="758">
        <v>17</v>
      </c>
      <c r="P223" s="757">
        <v>4</v>
      </c>
      <c r="Q223" s="758">
        <v>0</v>
      </c>
      <c r="R223" s="756">
        <v>4</v>
      </c>
      <c r="S223" s="759">
        <v>7</v>
      </c>
      <c r="T223" s="756">
        <v>6</v>
      </c>
      <c r="U223" s="756">
        <v>2</v>
      </c>
      <c r="V223" s="760">
        <v>2</v>
      </c>
      <c r="W223" s="757">
        <v>0</v>
      </c>
      <c r="X223" s="755">
        <f t="shared" si="43"/>
        <v>21</v>
      </c>
      <c r="Y223" s="755">
        <f t="shared" si="44"/>
        <v>21</v>
      </c>
      <c r="Z223" s="755">
        <f t="shared" si="45"/>
        <v>21</v>
      </c>
      <c r="AA223" s="4"/>
      <c r="AB223" s="4"/>
      <c r="AC223" s="4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4"/>
      <c r="AS223" s="1"/>
      <c r="AT223" s="1"/>
    </row>
    <row r="224" spans="1:46" ht="36" customHeight="1">
      <c r="A224" s="309"/>
      <c r="B224" s="316" t="s">
        <v>567</v>
      </c>
      <c r="C224" s="317" t="s">
        <v>569</v>
      </c>
      <c r="D224" s="320">
        <v>74</v>
      </c>
      <c r="E224" s="250"/>
      <c r="F224" s="251"/>
      <c r="G224" s="251"/>
      <c r="H224" s="251"/>
      <c r="I224" s="252"/>
      <c r="J224" s="250">
        <v>3</v>
      </c>
      <c r="K224" s="756">
        <v>31</v>
      </c>
      <c r="L224" s="756">
        <v>31</v>
      </c>
      <c r="M224" s="756">
        <v>0</v>
      </c>
      <c r="N224" s="757">
        <v>0</v>
      </c>
      <c r="O224" s="758">
        <v>18</v>
      </c>
      <c r="P224" s="757">
        <v>13</v>
      </c>
      <c r="Q224" s="758">
        <v>14</v>
      </c>
      <c r="R224" s="756">
        <v>7</v>
      </c>
      <c r="S224" s="759">
        <v>3</v>
      </c>
      <c r="T224" s="756">
        <v>5</v>
      </c>
      <c r="U224" s="756">
        <v>0</v>
      </c>
      <c r="V224" s="760">
        <v>2</v>
      </c>
      <c r="W224" s="757">
        <v>0</v>
      </c>
      <c r="X224" s="755">
        <f t="shared" si="43"/>
        <v>31</v>
      </c>
      <c r="Y224" s="755">
        <f t="shared" si="44"/>
        <v>31</v>
      </c>
      <c r="Z224" s="755">
        <f t="shared" si="45"/>
        <v>31</v>
      </c>
      <c r="AA224" s="4"/>
      <c r="AB224" s="4"/>
      <c r="AC224" s="4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4"/>
      <c r="AS224" s="1"/>
      <c r="AT224" s="1"/>
    </row>
    <row r="225" spans="1:46" ht="28.5" customHeight="1">
      <c r="A225" s="309"/>
      <c r="B225" s="316" t="s">
        <v>567</v>
      </c>
      <c r="C225" s="317" t="s">
        <v>570</v>
      </c>
      <c r="D225" s="320">
        <v>342</v>
      </c>
      <c r="E225" s="250"/>
      <c r="F225" s="251"/>
      <c r="G225" s="251"/>
      <c r="H225" s="251"/>
      <c r="I225" s="252"/>
      <c r="J225" s="250">
        <v>16</v>
      </c>
      <c r="K225" s="756">
        <v>174</v>
      </c>
      <c r="L225" s="756">
        <v>173</v>
      </c>
      <c r="M225" s="756">
        <v>0</v>
      </c>
      <c r="N225" s="757">
        <v>1</v>
      </c>
      <c r="O225" s="758">
        <v>90</v>
      </c>
      <c r="P225" s="757">
        <v>84</v>
      </c>
      <c r="Q225" s="758">
        <v>98</v>
      </c>
      <c r="R225" s="756">
        <v>26</v>
      </c>
      <c r="S225" s="759">
        <v>23</v>
      </c>
      <c r="T225" s="756">
        <v>19</v>
      </c>
      <c r="U225" s="756">
        <v>5</v>
      </c>
      <c r="V225" s="760">
        <v>3</v>
      </c>
      <c r="W225" s="757">
        <v>0</v>
      </c>
      <c r="X225" s="755">
        <f t="shared" si="43"/>
        <v>174</v>
      </c>
      <c r="Y225" s="755">
        <f t="shared" si="44"/>
        <v>174</v>
      </c>
      <c r="Z225" s="755">
        <f t="shared" si="45"/>
        <v>174</v>
      </c>
      <c r="AA225" s="4"/>
      <c r="AB225" s="4"/>
      <c r="AC225" s="4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4"/>
      <c r="AS225" s="1"/>
      <c r="AT225" s="1"/>
    </row>
    <row r="226" spans="1:46" ht="33.75" customHeight="1">
      <c r="A226" s="309"/>
      <c r="B226" s="316" t="s">
        <v>567</v>
      </c>
      <c r="C226" s="317" t="s">
        <v>571</v>
      </c>
      <c r="D226" s="320">
        <v>36</v>
      </c>
      <c r="E226" s="250"/>
      <c r="F226" s="251"/>
      <c r="G226" s="251"/>
      <c r="H226" s="251"/>
      <c r="I226" s="252"/>
      <c r="J226" s="250">
        <v>2</v>
      </c>
      <c r="K226" s="756">
        <v>20</v>
      </c>
      <c r="L226" s="756">
        <v>20</v>
      </c>
      <c r="M226" s="756">
        <v>0</v>
      </c>
      <c r="N226" s="757">
        <v>0</v>
      </c>
      <c r="O226" s="758">
        <v>11</v>
      </c>
      <c r="P226" s="757">
        <v>9</v>
      </c>
      <c r="Q226" s="758">
        <v>11</v>
      </c>
      <c r="R226" s="756">
        <v>2</v>
      </c>
      <c r="S226" s="759">
        <v>3</v>
      </c>
      <c r="T226" s="756">
        <v>3</v>
      </c>
      <c r="U226" s="756">
        <v>1</v>
      </c>
      <c r="V226" s="760">
        <v>0</v>
      </c>
      <c r="W226" s="757">
        <v>0</v>
      </c>
      <c r="X226" s="755">
        <f t="shared" si="43"/>
        <v>20</v>
      </c>
      <c r="Y226" s="755">
        <f t="shared" si="44"/>
        <v>20</v>
      </c>
      <c r="Z226" s="755">
        <f t="shared" si="45"/>
        <v>20</v>
      </c>
      <c r="AA226" s="4"/>
      <c r="AB226" s="4"/>
      <c r="AC226" s="4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4"/>
      <c r="AS226" s="1"/>
      <c r="AT226" s="1"/>
    </row>
    <row r="227" spans="1:46" ht="32.25" customHeight="1">
      <c r="A227" s="309"/>
      <c r="B227" s="316" t="s">
        <v>567</v>
      </c>
      <c r="C227" s="317" t="s">
        <v>510</v>
      </c>
      <c r="D227" s="320">
        <v>252</v>
      </c>
      <c r="E227" s="250"/>
      <c r="F227" s="251"/>
      <c r="G227" s="251"/>
      <c r="H227" s="251"/>
      <c r="I227" s="252"/>
      <c r="J227" s="250">
        <v>2</v>
      </c>
      <c r="K227" s="756">
        <v>36</v>
      </c>
      <c r="L227" s="756">
        <v>36</v>
      </c>
      <c r="M227" s="756">
        <v>0</v>
      </c>
      <c r="N227" s="757">
        <v>0</v>
      </c>
      <c r="O227" s="758">
        <v>13</v>
      </c>
      <c r="P227" s="757">
        <v>23</v>
      </c>
      <c r="Q227" s="758">
        <v>19</v>
      </c>
      <c r="R227" s="756">
        <v>5</v>
      </c>
      <c r="S227" s="759">
        <v>4</v>
      </c>
      <c r="T227" s="756">
        <v>3</v>
      </c>
      <c r="U227" s="756">
        <v>4</v>
      </c>
      <c r="V227" s="760">
        <v>1</v>
      </c>
      <c r="W227" s="757">
        <v>0</v>
      </c>
      <c r="X227" s="755">
        <f t="shared" si="43"/>
        <v>36</v>
      </c>
      <c r="Y227" s="755">
        <f t="shared" si="44"/>
        <v>36</v>
      </c>
      <c r="Z227" s="755">
        <f t="shared" si="45"/>
        <v>36</v>
      </c>
      <c r="AA227" s="4"/>
      <c r="AB227" s="4"/>
      <c r="AC227" s="4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4"/>
      <c r="AS227" s="1"/>
      <c r="AT227" s="1"/>
    </row>
    <row r="228" spans="1:46" ht="42.75" customHeight="1">
      <c r="A228" s="309"/>
      <c r="B228" s="316" t="s">
        <v>509</v>
      </c>
      <c r="C228" s="317" t="s">
        <v>548</v>
      </c>
      <c r="D228" s="320">
        <v>22</v>
      </c>
      <c r="E228" s="250"/>
      <c r="F228" s="251"/>
      <c r="G228" s="251"/>
      <c r="H228" s="251"/>
      <c r="I228" s="252"/>
      <c r="J228" s="250">
        <v>1</v>
      </c>
      <c r="K228" s="756">
        <v>10</v>
      </c>
      <c r="L228" s="756">
        <v>10</v>
      </c>
      <c r="M228" s="756">
        <v>0</v>
      </c>
      <c r="N228" s="757">
        <v>0</v>
      </c>
      <c r="O228" s="758">
        <v>0</v>
      </c>
      <c r="P228" s="757">
        <v>10</v>
      </c>
      <c r="Q228" s="758">
        <v>0</v>
      </c>
      <c r="R228" s="756">
        <v>1</v>
      </c>
      <c r="S228" s="759">
        <v>2</v>
      </c>
      <c r="T228" s="756">
        <v>6</v>
      </c>
      <c r="U228" s="756">
        <v>1</v>
      </c>
      <c r="V228" s="760">
        <v>0</v>
      </c>
      <c r="W228" s="757">
        <v>0</v>
      </c>
      <c r="X228" s="755">
        <f t="shared" si="43"/>
        <v>10</v>
      </c>
      <c r="Y228" s="755">
        <f t="shared" si="44"/>
        <v>10</v>
      </c>
      <c r="Z228" s="755">
        <f t="shared" si="45"/>
        <v>10</v>
      </c>
      <c r="AA228" s="4"/>
      <c r="AB228" s="4"/>
      <c r="AC228" s="4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4"/>
      <c r="AS228" s="1"/>
      <c r="AT228" s="1"/>
    </row>
    <row r="229" spans="1:46" ht="39.75" customHeight="1">
      <c r="A229" s="309"/>
      <c r="B229" s="316" t="s">
        <v>509</v>
      </c>
      <c r="C229" s="317" t="s">
        <v>572</v>
      </c>
      <c r="D229" s="320">
        <v>355</v>
      </c>
      <c r="E229" s="250"/>
      <c r="F229" s="251"/>
      <c r="G229" s="251"/>
      <c r="H229" s="251"/>
      <c r="I229" s="252"/>
      <c r="J229" s="250">
        <v>17</v>
      </c>
      <c r="K229" s="756">
        <v>177</v>
      </c>
      <c r="L229" s="756">
        <v>177</v>
      </c>
      <c r="M229" s="756">
        <v>0</v>
      </c>
      <c r="N229" s="757">
        <v>0</v>
      </c>
      <c r="O229" s="758">
        <v>7</v>
      </c>
      <c r="P229" s="757">
        <v>170</v>
      </c>
      <c r="Q229" s="758">
        <v>14</v>
      </c>
      <c r="R229" s="756">
        <v>21</v>
      </c>
      <c r="S229" s="759">
        <v>71</v>
      </c>
      <c r="T229" s="756">
        <v>44</v>
      </c>
      <c r="U229" s="756">
        <v>19</v>
      </c>
      <c r="V229" s="760">
        <v>7</v>
      </c>
      <c r="W229" s="757">
        <v>1</v>
      </c>
      <c r="X229" s="755">
        <f t="shared" si="43"/>
        <v>177</v>
      </c>
      <c r="Y229" s="755">
        <f t="shared" si="44"/>
        <v>177</v>
      </c>
      <c r="Z229" s="755">
        <f t="shared" si="45"/>
        <v>177</v>
      </c>
      <c r="AA229" s="4"/>
      <c r="AB229" s="4"/>
      <c r="AC229" s="4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4"/>
      <c r="AS229" s="1"/>
      <c r="AT229" s="1"/>
    </row>
    <row r="230" spans="1:46" ht="32.25" customHeight="1">
      <c r="A230" s="309"/>
      <c r="B230" s="316" t="s">
        <v>538</v>
      </c>
      <c r="C230" s="317" t="s">
        <v>573</v>
      </c>
      <c r="D230" s="320">
        <v>552</v>
      </c>
      <c r="E230" s="250"/>
      <c r="F230" s="251"/>
      <c r="G230" s="251"/>
      <c r="H230" s="251"/>
      <c r="I230" s="252"/>
      <c r="J230" s="250">
        <v>26</v>
      </c>
      <c r="K230" s="756">
        <v>257</v>
      </c>
      <c r="L230" s="756">
        <v>241</v>
      </c>
      <c r="M230" s="756">
        <v>0</v>
      </c>
      <c r="N230" s="757">
        <v>16</v>
      </c>
      <c r="O230" s="758">
        <v>8</v>
      </c>
      <c r="P230" s="757">
        <v>249</v>
      </c>
      <c r="Q230" s="758">
        <v>7</v>
      </c>
      <c r="R230" s="756">
        <v>29</v>
      </c>
      <c r="S230" s="759">
        <v>96</v>
      </c>
      <c r="T230" s="756">
        <v>56</v>
      </c>
      <c r="U230" s="756">
        <v>45</v>
      </c>
      <c r="V230" s="760">
        <v>16</v>
      </c>
      <c r="W230" s="757">
        <v>8</v>
      </c>
      <c r="X230" s="755">
        <f t="shared" si="43"/>
        <v>257</v>
      </c>
      <c r="Y230" s="755">
        <f t="shared" si="44"/>
        <v>257</v>
      </c>
      <c r="Z230" s="755">
        <f t="shared" si="45"/>
        <v>257</v>
      </c>
      <c r="AA230" s="205">
        <f>SUM(Y230-Z230)</f>
        <v>0</v>
      </c>
      <c r="AB230" s="4"/>
      <c r="AC230" s="4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4"/>
      <c r="AS230" s="1"/>
      <c r="AT230" s="1"/>
    </row>
    <row r="231" spans="1:46" ht="32.25" customHeight="1">
      <c r="A231" s="309"/>
      <c r="B231" s="316" t="s">
        <v>538</v>
      </c>
      <c r="C231" s="317" t="s">
        <v>574</v>
      </c>
      <c r="D231" s="320">
        <v>294</v>
      </c>
      <c r="E231" s="250"/>
      <c r="F231" s="251"/>
      <c r="G231" s="251"/>
      <c r="H231" s="251"/>
      <c r="I231" s="252"/>
      <c r="J231" s="250">
        <v>12</v>
      </c>
      <c r="K231" s="756">
        <v>120</v>
      </c>
      <c r="L231" s="756">
        <v>119</v>
      </c>
      <c r="M231" s="756">
        <v>0</v>
      </c>
      <c r="N231" s="757">
        <v>1</v>
      </c>
      <c r="O231" s="758">
        <v>8</v>
      </c>
      <c r="P231" s="757">
        <v>112</v>
      </c>
      <c r="Q231" s="758">
        <v>0</v>
      </c>
      <c r="R231" s="756">
        <v>14</v>
      </c>
      <c r="S231" s="759">
        <v>51</v>
      </c>
      <c r="T231" s="756">
        <v>29</v>
      </c>
      <c r="U231" s="756">
        <v>15</v>
      </c>
      <c r="V231" s="760">
        <v>8</v>
      </c>
      <c r="W231" s="757">
        <v>3</v>
      </c>
      <c r="X231" s="755">
        <f t="shared" si="43"/>
        <v>120</v>
      </c>
      <c r="Y231" s="755">
        <f t="shared" si="44"/>
        <v>120</v>
      </c>
      <c r="Z231" s="755">
        <f t="shared" si="45"/>
        <v>120</v>
      </c>
      <c r="AA231" s="4"/>
      <c r="AB231" s="4"/>
      <c r="AC231" s="4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4"/>
      <c r="AS231" s="1"/>
      <c r="AT231" s="1"/>
    </row>
    <row r="232" spans="1:46" ht="15" customHeight="1">
      <c r="A232" s="309"/>
      <c r="B232" s="316"/>
      <c r="C232" s="317"/>
      <c r="D232" s="320"/>
      <c r="E232" s="250"/>
      <c r="F232" s="251"/>
      <c r="G232" s="251"/>
      <c r="H232" s="251"/>
      <c r="I232" s="252"/>
      <c r="J232" s="250"/>
      <c r="K232" s="756"/>
      <c r="L232" s="756"/>
      <c r="M232" s="756"/>
      <c r="N232" s="757"/>
      <c r="O232" s="758"/>
      <c r="P232" s="757"/>
      <c r="Q232" s="758"/>
      <c r="R232" s="756"/>
      <c r="S232" s="759"/>
      <c r="T232" s="756"/>
      <c r="U232" s="756"/>
      <c r="V232" s="760"/>
      <c r="W232" s="757"/>
      <c r="X232" s="755">
        <f t="shared" si="43"/>
        <v>0</v>
      </c>
      <c r="Y232" s="755">
        <f t="shared" si="44"/>
        <v>0</v>
      </c>
      <c r="Z232" s="755">
        <f t="shared" si="45"/>
        <v>0</v>
      </c>
      <c r="AA232" s="4"/>
      <c r="AB232" s="4"/>
      <c r="AC232" s="4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4"/>
      <c r="AS232" s="1"/>
      <c r="AT232" s="1"/>
    </row>
    <row r="233" spans="1:46" ht="15" customHeight="1">
      <c r="A233" s="324"/>
      <c r="B233" s="321"/>
      <c r="C233" s="322"/>
      <c r="D233" s="320"/>
      <c r="E233" s="250"/>
      <c r="F233" s="251"/>
      <c r="G233" s="251"/>
      <c r="H233" s="251"/>
      <c r="I233" s="252"/>
      <c r="J233" s="250"/>
      <c r="K233" s="756"/>
      <c r="L233" s="756"/>
      <c r="M233" s="756"/>
      <c r="N233" s="757"/>
      <c r="O233" s="758"/>
      <c r="P233" s="757"/>
      <c r="Q233" s="758"/>
      <c r="R233" s="756"/>
      <c r="S233" s="759"/>
      <c r="T233" s="756"/>
      <c r="U233" s="756"/>
      <c r="V233" s="760"/>
      <c r="W233" s="757"/>
      <c r="X233" s="755">
        <f t="shared" si="43"/>
        <v>0</v>
      </c>
      <c r="Y233" s="755">
        <f t="shared" si="44"/>
        <v>0</v>
      </c>
      <c r="Z233" s="755">
        <f t="shared" si="45"/>
        <v>0</v>
      </c>
      <c r="AA233" s="4"/>
      <c r="AB233" s="4"/>
      <c r="AC233" s="4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4"/>
      <c r="AS233" s="1"/>
      <c r="AT233" s="1"/>
    </row>
    <row r="234" spans="1:46" ht="14.25" customHeight="1" thickBot="1">
      <c r="A234" s="324"/>
      <c r="B234" s="325"/>
      <c r="C234" s="326"/>
      <c r="D234" s="327"/>
      <c r="E234" s="197"/>
      <c r="F234" s="253"/>
      <c r="G234" s="253"/>
      <c r="H234" s="253"/>
      <c r="I234" s="254"/>
      <c r="J234" s="197"/>
      <c r="K234" s="761"/>
      <c r="L234" s="761"/>
      <c r="M234" s="761"/>
      <c r="N234" s="762"/>
      <c r="O234" s="763"/>
      <c r="P234" s="762"/>
      <c r="Q234" s="763"/>
      <c r="R234" s="761"/>
      <c r="S234" s="765"/>
      <c r="T234" s="761"/>
      <c r="U234" s="761"/>
      <c r="V234" s="764"/>
      <c r="W234" s="762"/>
      <c r="X234" s="755">
        <f t="shared" si="43"/>
        <v>0</v>
      </c>
      <c r="Y234" s="755">
        <f t="shared" si="44"/>
        <v>0</v>
      </c>
      <c r="Z234" s="755">
        <f t="shared" si="45"/>
        <v>0</v>
      </c>
      <c r="AA234" s="4"/>
      <c r="AB234" s="4"/>
      <c r="AC234" s="4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4"/>
      <c r="AS234" s="1"/>
      <c r="AT234" s="1"/>
    </row>
    <row r="235" spans="1:46">
      <c r="A235" s="185"/>
      <c r="B235" s="185"/>
      <c r="C235" s="185"/>
      <c r="D235" s="185"/>
      <c r="E235" s="188"/>
      <c r="F235" s="188"/>
      <c r="G235" s="188"/>
      <c r="H235" s="188"/>
      <c r="I235" s="188"/>
      <c r="J235" s="188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205">
        <f t="shared" si="43"/>
        <v>0</v>
      </c>
      <c r="Y235" s="205">
        <f t="shared" si="44"/>
        <v>0</v>
      </c>
      <c r="Z235" s="205">
        <f t="shared" si="45"/>
        <v>0</v>
      </c>
      <c r="AA235" s="195"/>
      <c r="AB235" s="196"/>
      <c r="AC235" s="196"/>
    </row>
    <row r="236" spans="1:46" ht="19.5" customHeight="1">
      <c r="A236" s="185"/>
      <c r="B236" s="185"/>
      <c r="C236" s="185"/>
      <c r="D236" s="187" t="s">
        <v>74</v>
      </c>
      <c r="E236" s="190">
        <f t="shared" ref="E236:W236" si="46">SUM(E203:E234)</f>
        <v>1</v>
      </c>
      <c r="F236" s="190">
        <f t="shared" si="46"/>
        <v>21</v>
      </c>
      <c r="G236" s="190">
        <f t="shared" si="46"/>
        <v>21</v>
      </c>
      <c r="H236" s="190">
        <f t="shared" si="46"/>
        <v>0</v>
      </c>
      <c r="I236" s="190">
        <f t="shared" si="46"/>
        <v>0</v>
      </c>
      <c r="J236" s="190">
        <f t="shared" si="46"/>
        <v>267</v>
      </c>
      <c r="K236" s="190">
        <f t="shared" si="46"/>
        <v>2745</v>
      </c>
      <c r="L236" s="190">
        <f t="shared" si="46"/>
        <v>2704</v>
      </c>
      <c r="M236" s="190">
        <f t="shared" si="46"/>
        <v>1</v>
      </c>
      <c r="N236" s="190">
        <f t="shared" si="46"/>
        <v>40</v>
      </c>
      <c r="O236" s="190">
        <f t="shared" si="46"/>
        <v>427</v>
      </c>
      <c r="P236" s="190">
        <f t="shared" si="46"/>
        <v>2339</v>
      </c>
      <c r="Q236" s="190">
        <f t="shared" si="46"/>
        <v>307</v>
      </c>
      <c r="R236" s="190">
        <f t="shared" si="46"/>
        <v>525</v>
      </c>
      <c r="S236" s="190">
        <f t="shared" si="46"/>
        <v>781</v>
      </c>
      <c r="T236" s="190">
        <f t="shared" si="46"/>
        <v>626</v>
      </c>
      <c r="U236" s="190">
        <f t="shared" si="46"/>
        <v>331</v>
      </c>
      <c r="V236" s="190">
        <f t="shared" si="46"/>
        <v>126</v>
      </c>
      <c r="W236" s="190">
        <f t="shared" si="46"/>
        <v>70</v>
      </c>
      <c r="X236" s="205">
        <f t="shared" si="43"/>
        <v>2766</v>
      </c>
      <c r="Y236" s="205">
        <f t="shared" si="44"/>
        <v>2766</v>
      </c>
      <c r="Z236" s="205">
        <f t="shared" si="45"/>
        <v>2766</v>
      </c>
      <c r="AA236" s="195"/>
      <c r="AB236" s="196"/>
      <c r="AC236" s="196"/>
    </row>
    <row r="237" spans="1:46">
      <c r="E237" s="188"/>
      <c r="F237" s="188"/>
      <c r="G237" s="188"/>
      <c r="H237" s="188"/>
      <c r="I237" s="188"/>
      <c r="J237" s="188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X237" s="196"/>
      <c r="Y237" s="196">
        <v>22</v>
      </c>
      <c r="Z237" s="196"/>
      <c r="AA237" s="196"/>
      <c r="AB237" s="196"/>
      <c r="AC237" s="196"/>
    </row>
    <row r="238" spans="1:46" ht="29.25" customHeight="1">
      <c r="A238" s="1"/>
      <c r="B238" s="1"/>
      <c r="C238" s="1"/>
      <c r="D238" s="739" t="s">
        <v>95</v>
      </c>
      <c r="E238" s="281" t="s">
        <v>98</v>
      </c>
      <c r="F238" s="281" t="s">
        <v>72</v>
      </c>
      <c r="G238" s="281" t="s">
        <v>99</v>
      </c>
      <c r="H238" s="281" t="s">
        <v>70</v>
      </c>
      <c r="I238" s="281" t="s">
        <v>71</v>
      </c>
      <c r="J238" s="281" t="s">
        <v>100</v>
      </c>
      <c r="K238" s="281" t="s">
        <v>101</v>
      </c>
      <c r="L238" s="283" t="s">
        <v>196</v>
      </c>
      <c r="M238" s="283" t="s">
        <v>197</v>
      </c>
      <c r="N238" s="283" t="s">
        <v>198</v>
      </c>
      <c r="O238" s="283" t="s">
        <v>199</v>
      </c>
      <c r="P238" s="283" t="s">
        <v>200</v>
      </c>
      <c r="Q238" s="284" t="s">
        <v>201</v>
      </c>
      <c r="R238" s="284" t="s">
        <v>202</v>
      </c>
      <c r="S238" s="188"/>
      <c r="T238" s="188"/>
      <c r="U238" s="188"/>
      <c r="V238" s="188"/>
      <c r="W238" s="188"/>
      <c r="X238" s="196"/>
      <c r="Y238" s="196">
        <f>SUM(Y236:Y237)</f>
        <v>2788</v>
      </c>
      <c r="Z238" s="23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1:46" ht="22.5" customHeight="1">
      <c r="A239" s="1"/>
      <c r="B239" s="1"/>
      <c r="C239" s="1"/>
      <c r="D239" s="740"/>
      <c r="E239" s="274">
        <f>SUM(E179+J179+E236+J236+E198+J198)</f>
        <v>268</v>
      </c>
      <c r="F239" s="274">
        <f>SUM(F179+K179+O179+S179+F236+K236+AG179+F198+K198+O198+S198+AG198)</f>
        <v>2766</v>
      </c>
      <c r="G239" s="274">
        <f>SUM(G179+L179+P179+T179+G236+L236+AH179+G198+L198+P198+T198+AH198)</f>
        <v>2725</v>
      </c>
      <c r="H239" s="274">
        <f>SUM(H179+M179+Q179+U179+H236+M236+AI179+H198+M198+Q198+U198+AI198)</f>
        <v>1</v>
      </c>
      <c r="I239" s="274">
        <f>SUM(I179+N179+R179+V179+I236+N236+AJ179+I198+N198+R198+V198+AJ198)</f>
        <v>40</v>
      </c>
      <c r="J239" s="274">
        <f t="shared" ref="J239:R239" si="47">SUM(O236+W198+AK198)</f>
        <v>427</v>
      </c>
      <c r="K239" s="274">
        <f t="shared" si="47"/>
        <v>2339</v>
      </c>
      <c r="L239" s="274">
        <f t="shared" si="47"/>
        <v>307</v>
      </c>
      <c r="M239" s="274">
        <f t="shared" si="47"/>
        <v>525</v>
      </c>
      <c r="N239" s="274">
        <f t="shared" si="47"/>
        <v>781</v>
      </c>
      <c r="O239" s="274">
        <f t="shared" si="47"/>
        <v>626</v>
      </c>
      <c r="P239" s="274">
        <f t="shared" si="47"/>
        <v>331</v>
      </c>
      <c r="Q239" s="274">
        <f t="shared" si="47"/>
        <v>126</v>
      </c>
      <c r="R239" s="274">
        <f t="shared" si="47"/>
        <v>70</v>
      </c>
      <c r="S239" s="188"/>
      <c r="T239" s="188"/>
      <c r="U239" s="188"/>
      <c r="V239" s="188"/>
      <c r="W239" s="188"/>
      <c r="Y239" s="196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1:46"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95"/>
      <c r="Y240" s="195"/>
      <c r="Z240" s="196"/>
      <c r="AA240" s="196"/>
      <c r="AB240" s="196"/>
      <c r="AC240" s="196"/>
    </row>
    <row r="241" spans="1:22">
      <c r="E241" s="188"/>
      <c r="F241" s="188"/>
      <c r="G241" s="188"/>
      <c r="H241" s="188"/>
      <c r="I241" s="188"/>
      <c r="J241" s="188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</row>
    <row r="242" spans="1:22">
      <c r="A242" s="184" t="s">
        <v>218</v>
      </c>
      <c r="E242" s="188"/>
      <c r="F242" s="188"/>
      <c r="G242" s="188"/>
      <c r="H242" s="188"/>
      <c r="I242" s="188"/>
      <c r="J242" s="188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</row>
    <row r="243" spans="1:22">
      <c r="E243" s="188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</row>
    <row r="244" spans="1:22">
      <c r="A244" s="184" t="s">
        <v>104</v>
      </c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8"/>
      <c r="T244" s="188"/>
      <c r="U244" s="188"/>
      <c r="V244" s="188"/>
    </row>
    <row r="245" spans="1:22"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</row>
    <row r="246" spans="1:22">
      <c r="D246" s="188"/>
      <c r="E246" s="188"/>
      <c r="F246" s="188"/>
      <c r="G246" s="188"/>
      <c r="H246" s="188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</row>
    <row r="247" spans="1:22">
      <c r="E247" s="188"/>
      <c r="F247" s="188"/>
      <c r="G247" s="188"/>
      <c r="H247" s="188"/>
      <c r="I247" s="188"/>
      <c r="J247" s="188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</row>
  </sheetData>
  <sheetProtection algorithmName="SHA-512" hashValue="uv+MN9aTim99gFeboXP86TxN2Co/YtiKsjdgfYBfnm+MRVMEm65iIwgMEXFbZ9BHggIedUCHq5mtQg+aUvZdfw==" saltValue="GliZPy/TSIWblXBNx44KBQ==" spinCount="100000" sheet="1" formatCells="0" formatRows="0" selectLockedCells="1"/>
  <mergeCells count="369">
    <mergeCell ref="AM60:AM61"/>
    <mergeCell ref="AN60:AN61"/>
    <mergeCell ref="AO60:AO61"/>
    <mergeCell ref="AP60:AP61"/>
    <mergeCell ref="AQ60:AQ61"/>
    <mergeCell ref="AR60:AR61"/>
    <mergeCell ref="AS60:AS61"/>
    <mergeCell ref="A62:D62"/>
    <mergeCell ref="A64:A67"/>
    <mergeCell ref="B64:B67"/>
    <mergeCell ref="C64:C67"/>
    <mergeCell ref="AG64:AG67"/>
    <mergeCell ref="AH64:AH67"/>
    <mergeCell ref="AG60:AG61"/>
    <mergeCell ref="AH60:AH61"/>
    <mergeCell ref="AI60:AI61"/>
    <mergeCell ref="AJ60:AJ61"/>
    <mergeCell ref="AN64:AN67"/>
    <mergeCell ref="AO64:AO67"/>
    <mergeCell ref="AP64:AP67"/>
    <mergeCell ref="AQ64:AQ67"/>
    <mergeCell ref="AR64:AR67"/>
    <mergeCell ref="AS64:AS67"/>
    <mergeCell ref="AL27:AL38"/>
    <mergeCell ref="AM27:AM38"/>
    <mergeCell ref="AN27:AN38"/>
    <mergeCell ref="AO27:AO38"/>
    <mergeCell ref="AP27:AP38"/>
    <mergeCell ref="AQ27:AQ38"/>
    <mergeCell ref="AR27:AR38"/>
    <mergeCell ref="AS27:AS38"/>
    <mergeCell ref="A39:D39"/>
    <mergeCell ref="AK27:AK38"/>
    <mergeCell ref="A3:AL3"/>
    <mergeCell ref="A2:AL2"/>
    <mergeCell ref="A1:AL1"/>
    <mergeCell ref="AG8:AJ8"/>
    <mergeCell ref="AK8:AL8"/>
    <mergeCell ref="A7:A9"/>
    <mergeCell ref="B7:B9"/>
    <mergeCell ref="C7:C9"/>
    <mergeCell ref="E7:AE7"/>
    <mergeCell ref="AG7:AS7"/>
    <mergeCell ref="Y8:AE8"/>
    <mergeCell ref="AM8:AS8"/>
    <mergeCell ref="D7:D9"/>
    <mergeCell ref="E200:W200"/>
    <mergeCell ref="Q201:W201"/>
    <mergeCell ref="A200:A202"/>
    <mergeCell ref="D238:D239"/>
    <mergeCell ref="E8:I8"/>
    <mergeCell ref="J8:N8"/>
    <mergeCell ref="O8:R8"/>
    <mergeCell ref="S8:V8"/>
    <mergeCell ref="W8:X8"/>
    <mergeCell ref="E201:I201"/>
    <mergeCell ref="J201:N201"/>
    <mergeCell ref="O201:P201"/>
    <mergeCell ref="D200:D202"/>
    <mergeCell ref="A152:D152"/>
    <mergeCell ref="A58:D58"/>
    <mergeCell ref="A60:A61"/>
    <mergeCell ref="B60:B61"/>
    <mergeCell ref="C60:C61"/>
    <mergeCell ref="A158:D158"/>
    <mergeCell ref="A172:D172"/>
    <mergeCell ref="A94:A102"/>
    <mergeCell ref="B94:B102"/>
    <mergeCell ref="C94:C102"/>
    <mergeCell ref="A68:D68"/>
    <mergeCell ref="AQ94:AQ102"/>
    <mergeCell ref="AM105:AM115"/>
    <mergeCell ref="AN105:AN115"/>
    <mergeCell ref="AO105:AO115"/>
    <mergeCell ref="AP105:AP115"/>
    <mergeCell ref="AQ105:AQ115"/>
    <mergeCell ref="AP125:AP127"/>
    <mergeCell ref="AQ125:AQ127"/>
    <mergeCell ref="AM142:AM151"/>
    <mergeCell ref="AN142:AN151"/>
    <mergeCell ref="AN125:AN127"/>
    <mergeCell ref="AO125:AO127"/>
    <mergeCell ref="AO130:AO134"/>
    <mergeCell ref="AP130:AP134"/>
    <mergeCell ref="AQ130:AQ134"/>
    <mergeCell ref="AM137:AM139"/>
    <mergeCell ref="AN137:AN139"/>
    <mergeCell ref="AO137:AO139"/>
    <mergeCell ref="AP137:AP139"/>
    <mergeCell ref="AQ137:AQ139"/>
    <mergeCell ref="AS16:AS24"/>
    <mergeCell ref="A11:A13"/>
    <mergeCell ref="B11:B13"/>
    <mergeCell ref="C11:C13"/>
    <mergeCell ref="AG11:AG13"/>
    <mergeCell ref="AH11:AH13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  <mergeCell ref="AR11:AR13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M41:AM54"/>
    <mergeCell ref="AN41:AN54"/>
    <mergeCell ref="AO41:AO54"/>
    <mergeCell ref="AP41:AP54"/>
    <mergeCell ref="AQ41:AQ54"/>
    <mergeCell ref="AR41:AR54"/>
    <mergeCell ref="AS41:AS54"/>
    <mergeCell ref="A55:D55"/>
    <mergeCell ref="A25:D25"/>
    <mergeCell ref="A41:A54"/>
    <mergeCell ref="B41:B54"/>
    <mergeCell ref="C41:C54"/>
    <mergeCell ref="AG41:AG54"/>
    <mergeCell ref="AH41:AH54"/>
    <mergeCell ref="AI41:AI54"/>
    <mergeCell ref="AJ41:AJ54"/>
    <mergeCell ref="AK41:AK54"/>
    <mergeCell ref="A27:A38"/>
    <mergeCell ref="B27:B38"/>
    <mergeCell ref="C27:C38"/>
    <mergeCell ref="AG27:AG38"/>
    <mergeCell ref="AH27:AH38"/>
    <mergeCell ref="AI27:AI38"/>
    <mergeCell ref="AJ27:AJ38"/>
    <mergeCell ref="AL41:AL54"/>
    <mergeCell ref="AK60:AK61"/>
    <mergeCell ref="AL60:AL61"/>
    <mergeCell ref="B125:B127"/>
    <mergeCell ref="C125:C127"/>
    <mergeCell ref="AM94:AM102"/>
    <mergeCell ref="AN94:AN102"/>
    <mergeCell ref="AO94:AO102"/>
    <mergeCell ref="AP94:AP102"/>
    <mergeCell ref="A92:D92"/>
    <mergeCell ref="A74:D74"/>
    <mergeCell ref="A76:A81"/>
    <mergeCell ref="B76:B81"/>
    <mergeCell ref="C76:C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O190:AO195"/>
    <mergeCell ref="AP190:AP195"/>
    <mergeCell ref="AQ190:AQ195"/>
    <mergeCell ref="AR190:AR195"/>
    <mergeCell ref="AS190:AS195"/>
    <mergeCell ref="AK190:AK195"/>
    <mergeCell ref="A196:D196"/>
    <mergeCell ref="AK174:AK187"/>
    <mergeCell ref="AL174:AL187"/>
    <mergeCell ref="AM174:AM187"/>
    <mergeCell ref="AN174:AN187"/>
    <mergeCell ref="AO174:AO187"/>
    <mergeCell ref="AP174:AP187"/>
    <mergeCell ref="AQ174:AQ187"/>
    <mergeCell ref="AR174:AR187"/>
    <mergeCell ref="AS174:AS187"/>
    <mergeCell ref="A188:D188"/>
    <mergeCell ref="A190:A195"/>
    <mergeCell ref="B190:B195"/>
    <mergeCell ref="C190:C195"/>
    <mergeCell ref="A174:A187"/>
    <mergeCell ref="B174:B187"/>
    <mergeCell ref="C174:C187"/>
    <mergeCell ref="AG94:AG102"/>
    <mergeCell ref="AH94:AH102"/>
    <mergeCell ref="AI94:AI102"/>
    <mergeCell ref="AJ94:AJ102"/>
    <mergeCell ref="AK94:AK102"/>
    <mergeCell ref="AL94:AL102"/>
    <mergeCell ref="AL190:AL195"/>
    <mergeCell ref="AM190:AM195"/>
    <mergeCell ref="AN190:AN195"/>
    <mergeCell ref="AH105:AH115"/>
    <mergeCell ref="AI105:AI115"/>
    <mergeCell ref="AJ105:AJ115"/>
    <mergeCell ref="AK105:AK115"/>
    <mergeCell ref="AL105:AL115"/>
    <mergeCell ref="AG190:AG195"/>
    <mergeCell ref="AH190:AH195"/>
    <mergeCell ref="AI190:AI195"/>
    <mergeCell ref="AJ190:AJ195"/>
    <mergeCell ref="AG174:AG187"/>
    <mergeCell ref="AH174:AH187"/>
    <mergeCell ref="AI174:AI187"/>
    <mergeCell ref="AJ174:AJ187"/>
    <mergeCell ref="AL125:AL127"/>
    <mergeCell ref="AM125:AM127"/>
    <mergeCell ref="AR94:AR102"/>
    <mergeCell ref="AS94:AS102"/>
    <mergeCell ref="A103:D103"/>
    <mergeCell ref="A123:D123"/>
    <mergeCell ref="A154:A157"/>
    <mergeCell ref="B154:B157"/>
    <mergeCell ref="C154:C157"/>
    <mergeCell ref="AG154:AG157"/>
    <mergeCell ref="AH154:AH157"/>
    <mergeCell ref="AI154:AI157"/>
    <mergeCell ref="AJ154:AJ157"/>
    <mergeCell ref="AK154:AK157"/>
    <mergeCell ref="AL154:AL157"/>
    <mergeCell ref="AM154:AM157"/>
    <mergeCell ref="AN154:AN157"/>
    <mergeCell ref="AO154:AO157"/>
    <mergeCell ref="AP154:AP157"/>
    <mergeCell ref="AQ154:AQ157"/>
    <mergeCell ref="AR154:AR157"/>
    <mergeCell ref="AS154:AS157"/>
    <mergeCell ref="A105:A115"/>
    <mergeCell ref="B105:B115"/>
    <mergeCell ref="C105:C115"/>
    <mergeCell ref="AG105:AG115"/>
    <mergeCell ref="A70:A73"/>
    <mergeCell ref="B70:B73"/>
    <mergeCell ref="C70:C73"/>
    <mergeCell ref="AG70:AG73"/>
    <mergeCell ref="AH70:AH73"/>
    <mergeCell ref="AI70:AI73"/>
    <mergeCell ref="AJ70:AJ73"/>
    <mergeCell ref="AK70:AK73"/>
    <mergeCell ref="AL70:AL73"/>
    <mergeCell ref="AM70:AM73"/>
    <mergeCell ref="AN70:AN73"/>
    <mergeCell ref="AO70:AO73"/>
    <mergeCell ref="AP70:AP73"/>
    <mergeCell ref="AQ70:AQ73"/>
    <mergeCell ref="AR70:AR73"/>
    <mergeCell ref="AS70:AS73"/>
    <mergeCell ref="AI64:AI67"/>
    <mergeCell ref="AJ64:AJ67"/>
    <mergeCell ref="AK64:AK67"/>
    <mergeCell ref="AL64:AL67"/>
    <mergeCell ref="AM64:AM67"/>
    <mergeCell ref="AR76:AR81"/>
    <mergeCell ref="AS76:AS81"/>
    <mergeCell ref="A82:D82"/>
    <mergeCell ref="A84:A91"/>
    <mergeCell ref="B84:B91"/>
    <mergeCell ref="C84:C91"/>
    <mergeCell ref="AG84:AG91"/>
    <mergeCell ref="AH84:AH91"/>
    <mergeCell ref="AI84:AI91"/>
    <mergeCell ref="AJ84:AJ91"/>
    <mergeCell ref="AK84:AK91"/>
    <mergeCell ref="AL84:AL91"/>
    <mergeCell ref="AM84:AM91"/>
    <mergeCell ref="AN84:AN91"/>
    <mergeCell ref="AO84:AO91"/>
    <mergeCell ref="AP84:AP91"/>
    <mergeCell ref="AQ84:AQ91"/>
    <mergeCell ref="AR84:AR91"/>
    <mergeCell ref="AS84:AS91"/>
    <mergeCell ref="AQ76:AQ81"/>
    <mergeCell ref="AR105:AR115"/>
    <mergeCell ref="AS105:AS115"/>
    <mergeCell ref="A116:D116"/>
    <mergeCell ref="A118:A122"/>
    <mergeCell ref="B118:B122"/>
    <mergeCell ref="C118:C122"/>
    <mergeCell ref="AG118:AG122"/>
    <mergeCell ref="AH118:AH122"/>
    <mergeCell ref="AI118:AI122"/>
    <mergeCell ref="AJ118:AJ122"/>
    <mergeCell ref="AK118:AK122"/>
    <mergeCell ref="AL118:AL122"/>
    <mergeCell ref="AM118:AM122"/>
    <mergeCell ref="AN118:AN122"/>
    <mergeCell ref="AO118:AO122"/>
    <mergeCell ref="AP118:AP122"/>
    <mergeCell ref="AQ118:AQ122"/>
    <mergeCell ref="AR118:AR122"/>
    <mergeCell ref="AS118:AS122"/>
    <mergeCell ref="C130:C134"/>
    <mergeCell ref="AG130:AG134"/>
    <mergeCell ref="AH130:AH134"/>
    <mergeCell ref="AI130:AI134"/>
    <mergeCell ref="AJ130:AJ134"/>
    <mergeCell ref="AK130:AK134"/>
    <mergeCell ref="AL130:AL134"/>
    <mergeCell ref="AM130:AM134"/>
    <mergeCell ref="AN130:AN134"/>
    <mergeCell ref="AI137:AI139"/>
    <mergeCell ref="AJ137:AJ139"/>
    <mergeCell ref="AK137:AK139"/>
    <mergeCell ref="AR130:AR134"/>
    <mergeCell ref="AS130:AS134"/>
    <mergeCell ref="AG125:AG127"/>
    <mergeCell ref="AH125:AH127"/>
    <mergeCell ref="AI125:AI127"/>
    <mergeCell ref="AJ125:AJ127"/>
    <mergeCell ref="AK125:AK127"/>
    <mergeCell ref="A125:A127"/>
    <mergeCell ref="AR125:AR127"/>
    <mergeCell ref="AS125:AS127"/>
    <mergeCell ref="A128:D128"/>
    <mergeCell ref="A130:A134"/>
    <mergeCell ref="B130:B134"/>
    <mergeCell ref="B142:B151"/>
    <mergeCell ref="C142:C151"/>
    <mergeCell ref="AG142:AG151"/>
    <mergeCell ref="AH142:AH151"/>
    <mergeCell ref="AI142:AI151"/>
    <mergeCell ref="AJ142:AJ151"/>
    <mergeCell ref="AK142:AK151"/>
    <mergeCell ref="AL142:AL151"/>
    <mergeCell ref="AL137:AL139"/>
    <mergeCell ref="AR137:AR139"/>
    <mergeCell ref="AS137:AS139"/>
    <mergeCell ref="A140:D140"/>
    <mergeCell ref="A135:D135"/>
    <mergeCell ref="A137:A139"/>
    <mergeCell ref="B137:B139"/>
    <mergeCell ref="C137:C139"/>
    <mergeCell ref="AG137:AG139"/>
    <mergeCell ref="AH137:AH139"/>
    <mergeCell ref="B200:B202"/>
    <mergeCell ref="C200:C202"/>
    <mergeCell ref="AO142:AO151"/>
    <mergeCell ref="AP142:AP151"/>
    <mergeCell ref="AQ142:AQ151"/>
    <mergeCell ref="AR142:AR151"/>
    <mergeCell ref="AS142:AS151"/>
    <mergeCell ref="A160:A171"/>
    <mergeCell ref="B160:B171"/>
    <mergeCell ref="C160:C171"/>
    <mergeCell ref="AG160:AG171"/>
    <mergeCell ref="AH160:AH171"/>
    <mergeCell ref="AI160:AI171"/>
    <mergeCell ref="AJ160:AJ171"/>
    <mergeCell ref="AK160:AK171"/>
    <mergeCell ref="AL160:AL171"/>
    <mergeCell ref="AM160:AM171"/>
    <mergeCell ref="AN160:AN171"/>
    <mergeCell ref="AO160:AO171"/>
    <mergeCell ref="AP160:AP171"/>
    <mergeCell ref="AQ160:AQ171"/>
    <mergeCell ref="AR160:AR171"/>
    <mergeCell ref="AS160:AS171"/>
    <mergeCell ref="A142:A151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Encabezados</vt:lpstr>
      <vt:lpstr>CAMPO DE FORMACIÓN PROFESIONAL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'CAMPO DE FORMACIÓN PROFESIONAL'!Área_de_impresión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Noé López Olmedo</cp:lastModifiedBy>
  <cp:lastPrinted>2011-12-08T21:18:37Z</cp:lastPrinted>
  <dcterms:created xsi:type="dcterms:W3CDTF">2010-06-03T22:17:01Z</dcterms:created>
  <dcterms:modified xsi:type="dcterms:W3CDTF">2023-08-08T18:19:20Z</dcterms:modified>
</cp:coreProperties>
</file>